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0.xml" ContentType="application/vnd.openxmlformats-officedocument.spreadsheetml.worksheet+xml"/>
  <Override PartName="/xl/worksheets/sheet1.xml" ContentType="application/vnd.openxmlformats-officedocument.spreadsheetml.worksheet+xml"/>
  <Override PartName="/xl/worksheets/sheet4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2.xml" ContentType="application/vnd.openxmlformats-officedocument.spreadsheetml.worksheet+xml"/>
  <Override PartName="/xl/worksheets/sheet49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5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onia.tapia\Documents\AÑO 2016\MECASUT-P 2015\"/>
    </mc:Choice>
  </mc:AlternateContent>
  <bookViews>
    <workbookView xWindow="0" yWindow="0" windowWidth="25050" windowHeight="6840" firstSheet="3" activeTab="4"/>
  </bookViews>
  <sheets>
    <sheet name="Matricula Programas Educativos" sheetId="53" r:id="rId1"/>
    <sheet name="PE's por Nivel " sheetId="2" r:id="rId2"/>
    <sheet name="Matrícula Total " sheetId="3" r:id="rId3"/>
    <sheet name="Nuevo Ingreso" sheetId="4" r:id="rId4"/>
    <sheet name="Ind. 01 " sheetId="5" r:id="rId5"/>
    <sheet name="Ind. 02 " sheetId="6" r:id="rId6"/>
    <sheet name="Ind. 03 " sheetId="7" r:id="rId7"/>
    <sheet name="Ind. 04 " sheetId="8" r:id="rId8"/>
    <sheet name="Ind. 04 b " sheetId="9" r:id="rId9"/>
    <sheet name="Ind. 05 " sheetId="10" r:id="rId10"/>
    <sheet name="Ind. 06 " sheetId="11" r:id="rId11"/>
    <sheet name="Ind. 07 " sheetId="12" r:id="rId12"/>
    <sheet name="Ind. 07 b " sheetId="13" r:id="rId13"/>
    <sheet name="Ind. 08 " sheetId="14" r:id="rId14"/>
    <sheet name="Ind. 09 " sheetId="15" r:id="rId15"/>
    <sheet name="Ind. 10 " sheetId="16" r:id="rId16"/>
    <sheet name="Ind. 10 b " sheetId="17" r:id="rId17"/>
    <sheet name="Ind. 11 " sheetId="18" r:id="rId18"/>
    <sheet name="Ind. 12 " sheetId="19" r:id="rId19"/>
    <sheet name="Ind. 13 " sheetId="20" r:id="rId20"/>
    <sheet name="Ind. 13 b " sheetId="21" r:id="rId21"/>
    <sheet name="Ind. 13 c " sheetId="22" r:id="rId22"/>
    <sheet name="Ind. 14 " sheetId="23" r:id="rId23"/>
    <sheet name="Ind. 15" sheetId="24" r:id="rId24"/>
    <sheet name="Ind. 16 " sheetId="25" r:id="rId25"/>
    <sheet name="Ind. 17 " sheetId="26" r:id="rId26"/>
    <sheet name="Ind. 18 " sheetId="27" r:id="rId27"/>
    <sheet name="Ind. 19 " sheetId="28" r:id="rId28"/>
    <sheet name="Ind. 19 b " sheetId="29" r:id="rId29"/>
    <sheet name="Ind. 19 c " sheetId="30" r:id="rId30"/>
    <sheet name="Ind. 20 " sheetId="31" r:id="rId31"/>
    <sheet name="Ind. 21 " sheetId="32" r:id="rId32"/>
    <sheet name="Ind. 22 " sheetId="33" r:id="rId33"/>
    <sheet name="Ind. 23 " sheetId="34" r:id="rId34"/>
    <sheet name="Ind. 23 b " sheetId="35" r:id="rId35"/>
    <sheet name="Ind. 24 " sheetId="36" r:id="rId36"/>
    <sheet name="Ind. 24 b " sheetId="37" r:id="rId37"/>
    <sheet name="Ind. 25 " sheetId="38" r:id="rId38"/>
    <sheet name="Ind. 26 " sheetId="39" r:id="rId39"/>
    <sheet name="Ind. 27 " sheetId="40" r:id="rId40"/>
    <sheet name="Ind. 28 " sheetId="41" r:id="rId41"/>
    <sheet name="Ind. 28 b " sheetId="42" r:id="rId42"/>
    <sheet name="Ind. 29 " sheetId="43" r:id="rId43"/>
    <sheet name="Ind. 29 b " sheetId="44" r:id="rId44"/>
    <sheet name="Ind. 30 " sheetId="45" r:id="rId45"/>
    <sheet name="Ind. 31 " sheetId="46" r:id="rId46"/>
    <sheet name="Ind. 31 b " sheetId="47" r:id="rId47"/>
    <sheet name="Ind. 32 " sheetId="48" r:id="rId48"/>
    <sheet name="Ind. 33 " sheetId="49" r:id="rId49"/>
    <sheet name="Ind. 34 " sheetId="50" r:id="rId50"/>
    <sheet name="Ind. 35 " sheetId="51" r:id="rId51"/>
    <sheet name="Ind. 36 " sheetId="52" r:id="rId52"/>
  </sheets>
  <calcPr calcId="152511"/>
</workbook>
</file>

<file path=xl/calcChain.xml><?xml version="1.0" encoding="utf-8"?>
<calcChain xmlns="http://schemas.openxmlformats.org/spreadsheetml/2006/main">
  <c r="AK108" i="8" l="1"/>
  <c r="AK107" i="8"/>
  <c r="AK106" i="8"/>
  <c r="AK105" i="8"/>
  <c r="AK98" i="8"/>
  <c r="AK99" i="8"/>
  <c r="AK100" i="8"/>
  <c r="AK101" i="8"/>
  <c r="AK102" i="8"/>
  <c r="AK97" i="8"/>
  <c r="AK96" i="8"/>
  <c r="AK90" i="8"/>
  <c r="AK91" i="8"/>
  <c r="AK92" i="8"/>
  <c r="AK93" i="8"/>
  <c r="AK94" i="8"/>
  <c r="AK89" i="8"/>
  <c r="AK86" i="8"/>
  <c r="AK88" i="8"/>
  <c r="AK87" i="8"/>
  <c r="AK85" i="8"/>
  <c r="AK83" i="8"/>
  <c r="AK84" i="8"/>
  <c r="AK82" i="8"/>
  <c r="AK80" i="8"/>
  <c r="AK78" i="8"/>
  <c r="AK81" i="8"/>
  <c r="AK77" i="8"/>
  <c r="AK75" i="8"/>
  <c r="AK74" i="8"/>
  <c r="AK70" i="8"/>
  <c r="AK71" i="8"/>
  <c r="AK72" i="8"/>
  <c r="AK69" i="8"/>
  <c r="AK67" i="8"/>
  <c r="AK57" i="8"/>
  <c r="AK58" i="8"/>
  <c r="AK59" i="8"/>
  <c r="AK60" i="8"/>
  <c r="AK61" i="8"/>
  <c r="AK62" i="8"/>
  <c r="AK63" i="8"/>
  <c r="AK64" i="8"/>
  <c r="AK65" i="8"/>
  <c r="AK66" i="8"/>
  <c r="AK56" i="8"/>
  <c r="AK45" i="8"/>
  <c r="AK46" i="8"/>
  <c r="AK47" i="8"/>
  <c r="AK48" i="8"/>
  <c r="AK49" i="8"/>
  <c r="AK50" i="8"/>
  <c r="AK51" i="8"/>
  <c r="AK52" i="8"/>
  <c r="AK53" i="8"/>
  <c r="AK54" i="8"/>
  <c r="AK44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AK26" i="8"/>
  <c r="AK23" i="8"/>
  <c r="AK24" i="8"/>
  <c r="AK22" i="8"/>
  <c r="AK20" i="8"/>
  <c r="AK18" i="8"/>
  <c r="AK113" i="8"/>
  <c r="AK55" i="8"/>
  <c r="AK43" i="8"/>
  <c r="AK42" i="8"/>
  <c r="AK25" i="8"/>
  <c r="AK21" i="8"/>
  <c r="AK19" i="8"/>
  <c r="AK17" i="8"/>
  <c r="AK12" i="8"/>
  <c r="AK13" i="8"/>
  <c r="AK14" i="8"/>
  <c r="AK15" i="8"/>
  <c r="AK16" i="8"/>
  <c r="AK11" i="8"/>
  <c r="AK10" i="8"/>
  <c r="AK6" i="8"/>
  <c r="AK7" i="8"/>
  <c r="AK8" i="8"/>
  <c r="AK9" i="8"/>
  <c r="AK5" i="8"/>
  <c r="AK4" i="8"/>
  <c r="AF88" i="8"/>
  <c r="AF87" i="8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9" i="8"/>
  <c r="AF70" i="8"/>
  <c r="AF71" i="8"/>
  <c r="AF72" i="8"/>
  <c r="AF74" i="8"/>
  <c r="AF75" i="8"/>
  <c r="AF77" i="8"/>
  <c r="AF81" i="8"/>
  <c r="AF85" i="8"/>
  <c r="AF113" i="8"/>
  <c r="AF4" i="8"/>
  <c r="V55" i="8"/>
  <c r="V42" i="8"/>
  <c r="V43" i="8"/>
  <c r="V21" i="8"/>
  <c r="V19" i="8"/>
  <c r="V113" i="8"/>
  <c r="V25" i="8"/>
  <c r="V17" i="8"/>
  <c r="V4" i="8"/>
  <c r="V10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4" i="8"/>
  <c r="EL7" i="9" l="1"/>
  <c r="EL8" i="9"/>
  <c r="EL9" i="9"/>
  <c r="EL10" i="9"/>
  <c r="EL11" i="9"/>
  <c r="EL12" i="9"/>
  <c r="EL13" i="9"/>
  <c r="EL14" i="9"/>
  <c r="EL15" i="9"/>
  <c r="EL16" i="9"/>
  <c r="EL17" i="9"/>
  <c r="EL18" i="9"/>
  <c r="EL19" i="9"/>
  <c r="EL20" i="9"/>
  <c r="EL21" i="9"/>
  <c r="EL22" i="9"/>
  <c r="EL23" i="9"/>
  <c r="EL24" i="9"/>
  <c r="EL25" i="9"/>
  <c r="EL26" i="9"/>
  <c r="EL27" i="9"/>
  <c r="EL28" i="9"/>
  <c r="EL29" i="9"/>
  <c r="EL30" i="9"/>
  <c r="EL31" i="9"/>
  <c r="EL32" i="9"/>
  <c r="EL33" i="9"/>
  <c r="EL34" i="9"/>
  <c r="EL35" i="9"/>
  <c r="EL36" i="9"/>
  <c r="EL37" i="9"/>
  <c r="EL38" i="9"/>
  <c r="EL39" i="9"/>
  <c r="EL40" i="9"/>
  <c r="EL41" i="9"/>
  <c r="EL42" i="9"/>
  <c r="EL43" i="9"/>
  <c r="EL44" i="9"/>
  <c r="EL45" i="9"/>
  <c r="EL46" i="9"/>
  <c r="EL47" i="9"/>
  <c r="EL48" i="9"/>
  <c r="EL49" i="9"/>
  <c r="EL50" i="9"/>
  <c r="EL51" i="9"/>
  <c r="EL52" i="9"/>
  <c r="EL53" i="9"/>
  <c r="EL54" i="9"/>
  <c r="EL55" i="9"/>
  <c r="EL56" i="9"/>
  <c r="EL57" i="9"/>
  <c r="EL58" i="9"/>
  <c r="EL59" i="9"/>
  <c r="EL60" i="9"/>
  <c r="EL61" i="9"/>
  <c r="EL62" i="9"/>
  <c r="EL63" i="9"/>
  <c r="EL64" i="9"/>
  <c r="EL65" i="9"/>
  <c r="EL66" i="9"/>
  <c r="EL67" i="9"/>
  <c r="EL68" i="9"/>
  <c r="EL69" i="9"/>
  <c r="EL70" i="9"/>
  <c r="EL71" i="9"/>
  <c r="EL72" i="9"/>
  <c r="EL73" i="9"/>
  <c r="EL74" i="9"/>
  <c r="EL75" i="9"/>
  <c r="EL76" i="9"/>
  <c r="EL77" i="9"/>
  <c r="EL78" i="9"/>
  <c r="EL79" i="9"/>
  <c r="EL80" i="9"/>
  <c r="EL81" i="9"/>
  <c r="EL82" i="9"/>
  <c r="EL83" i="9"/>
  <c r="EL84" i="9"/>
  <c r="EL85" i="9"/>
  <c r="EL86" i="9"/>
  <c r="EL87" i="9"/>
  <c r="EL88" i="9"/>
  <c r="EL89" i="9"/>
  <c r="EL90" i="9"/>
  <c r="EL91" i="9"/>
  <c r="EL92" i="9"/>
  <c r="EL6" i="9"/>
  <c r="EL94" i="9"/>
  <c r="EL95" i="9"/>
  <c r="EL96" i="9"/>
  <c r="EL97" i="9"/>
  <c r="EL98" i="9"/>
  <c r="EL99" i="9"/>
  <c r="EL100" i="9"/>
  <c r="EL101" i="9"/>
  <c r="EL102" i="9"/>
  <c r="EL103" i="9"/>
  <c r="EL104" i="9"/>
  <c r="EL105" i="9"/>
  <c r="EL106" i="9"/>
  <c r="EL107" i="9"/>
  <c r="EL108" i="9"/>
  <c r="EL109" i="9"/>
  <c r="EL110" i="9"/>
  <c r="EL111" i="9"/>
  <c r="EL112" i="9"/>
  <c r="EL113" i="9"/>
  <c r="EL93" i="9"/>
  <c r="EL5" i="9"/>
  <c r="EK114" i="9"/>
  <c r="AK18" i="7"/>
  <c r="AK12" i="7"/>
  <c r="AK13" i="7"/>
  <c r="AK14" i="7"/>
  <c r="AK15" i="7"/>
  <c r="AK16" i="7"/>
  <c r="AK11" i="7"/>
  <c r="AK7" i="7"/>
  <c r="AK8" i="7"/>
  <c r="AK9" i="7"/>
  <c r="AK6" i="7"/>
  <c r="AK4" i="7"/>
  <c r="AK25" i="7"/>
  <c r="AK50" i="7"/>
  <c r="AK56" i="7"/>
  <c r="AK85" i="7"/>
  <c r="AK106" i="7"/>
  <c r="AK107" i="7"/>
  <c r="AK108" i="7"/>
  <c r="AK105" i="7"/>
  <c r="AK95" i="7"/>
  <c r="AK96" i="7"/>
  <c r="AK97" i="7"/>
  <c r="AK98" i="7"/>
  <c r="AK99" i="7"/>
  <c r="AK100" i="7"/>
  <c r="AK101" i="7"/>
  <c r="AK102" i="7"/>
  <c r="AK94" i="7"/>
  <c r="AK93" i="7"/>
  <c r="AK90" i="7"/>
  <c r="AK91" i="7"/>
  <c r="AK92" i="7"/>
  <c r="AK89" i="7"/>
  <c r="AK88" i="7"/>
  <c r="AK87" i="7"/>
  <c r="AK86" i="7"/>
  <c r="AK83" i="7"/>
  <c r="AK84" i="7"/>
  <c r="AK81" i="7"/>
  <c r="AK82" i="7"/>
  <c r="AK80" i="7"/>
  <c r="AK78" i="7"/>
  <c r="AK77" i="7"/>
  <c r="AK75" i="7"/>
  <c r="AK74" i="7"/>
  <c r="AK70" i="7"/>
  <c r="AK71" i="7"/>
  <c r="AK72" i="7"/>
  <c r="AK69" i="7"/>
  <c r="AK67" i="7"/>
  <c r="AK58" i="7"/>
  <c r="AK59" i="7"/>
  <c r="AK60" i="7"/>
  <c r="AK61" i="7"/>
  <c r="AK62" i="7"/>
  <c r="AK63" i="7"/>
  <c r="AK64" i="7"/>
  <c r="AK65" i="7"/>
  <c r="AK66" i="7"/>
  <c r="AK57" i="7"/>
  <c r="AK45" i="7"/>
  <c r="AK46" i="7"/>
  <c r="AK47" i="7"/>
  <c r="AK48" i="7"/>
  <c r="AK49" i="7"/>
  <c r="AK51" i="7"/>
  <c r="AK52" i="7"/>
  <c r="AK53" i="7"/>
  <c r="AK54" i="7"/>
  <c r="AK44" i="7"/>
  <c r="AK42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26" i="7"/>
  <c r="AK23" i="7"/>
  <c r="AK24" i="7"/>
  <c r="AK22" i="7"/>
  <c r="AK20" i="7"/>
  <c r="AK5" i="7"/>
  <c r="EL114" i="9" l="1"/>
  <c r="S68" i="10"/>
  <c r="S63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4" i="10"/>
  <c r="S65" i="10"/>
  <c r="S66" i="10"/>
  <c r="S67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70" i="10"/>
  <c r="R69" i="10"/>
  <c r="R66" i="10"/>
  <c r="R67" i="10"/>
  <c r="R65" i="10"/>
  <c r="R56" i="10"/>
  <c r="R57" i="10"/>
  <c r="R58" i="10"/>
  <c r="R59" i="10"/>
  <c r="R60" i="10"/>
  <c r="R61" i="10"/>
  <c r="R62" i="10"/>
  <c r="R55" i="10"/>
  <c r="R53" i="10"/>
  <c r="R51" i="10"/>
  <c r="R43" i="10"/>
  <c r="R44" i="10"/>
  <c r="R45" i="10"/>
  <c r="R46" i="10"/>
  <c r="R47" i="10"/>
  <c r="R48" i="10"/>
  <c r="R49" i="10"/>
  <c r="R42" i="10"/>
  <c r="R39" i="10"/>
  <c r="R38" i="10"/>
  <c r="R35" i="10"/>
  <c r="R36" i="10"/>
  <c r="R34" i="10"/>
  <c r="R32" i="10"/>
  <c r="R31" i="10"/>
  <c r="R25" i="10"/>
  <c r="R26" i="10"/>
  <c r="R27" i="10"/>
  <c r="R28" i="10"/>
  <c r="R29" i="10"/>
  <c r="R15" i="10"/>
  <c r="R16" i="10"/>
  <c r="R17" i="10"/>
  <c r="R18" i="10"/>
  <c r="R19" i="10"/>
  <c r="R20" i="10"/>
  <c r="R21" i="10"/>
  <c r="R22" i="10"/>
  <c r="R23" i="10"/>
  <c r="R24" i="10"/>
  <c r="R14" i="10"/>
  <c r="R12" i="10"/>
  <c r="R10" i="10"/>
  <c r="R7" i="10"/>
  <c r="R8" i="10"/>
  <c r="R6" i="10"/>
  <c r="R68" i="10"/>
  <c r="R64" i="10"/>
  <c r="R63" i="10"/>
  <c r="R54" i="10"/>
  <c r="R52" i="10"/>
  <c r="R41" i="10"/>
  <c r="R40" i="10"/>
  <c r="R37" i="10"/>
  <c r="R33" i="10"/>
  <c r="R30" i="10"/>
  <c r="R13" i="10"/>
  <c r="R11" i="10"/>
  <c r="R9" i="10"/>
  <c r="R5" i="10"/>
  <c r="R50" i="10"/>
  <c r="R114" i="10"/>
  <c r="C117" i="10"/>
  <c r="T112" i="10"/>
  <c r="T113" i="10"/>
  <c r="P25" i="10"/>
  <c r="Q25" i="10"/>
  <c r="FW5" i="53" l="1"/>
  <c r="FW6" i="53"/>
  <c r="FW7" i="53"/>
  <c r="FW8" i="53"/>
  <c r="FW9" i="53"/>
  <c r="FW10" i="53"/>
  <c r="FW11" i="53"/>
  <c r="FW12" i="53"/>
  <c r="FW13" i="53"/>
  <c r="FW14" i="53"/>
  <c r="FW15" i="53"/>
  <c r="FW16" i="53"/>
  <c r="FW17" i="53"/>
  <c r="FW18" i="53"/>
  <c r="FW19" i="53"/>
  <c r="FW20" i="53"/>
  <c r="FW21" i="53"/>
  <c r="FW22" i="53"/>
  <c r="FW23" i="53"/>
  <c r="FW24" i="53"/>
  <c r="FW25" i="53"/>
  <c r="FW26" i="53"/>
  <c r="FW27" i="53"/>
  <c r="FW28" i="53"/>
  <c r="FW29" i="53"/>
  <c r="FW30" i="53"/>
  <c r="FW31" i="53"/>
  <c r="FW32" i="53"/>
  <c r="FW33" i="53"/>
  <c r="FW34" i="53"/>
  <c r="FW35" i="53"/>
  <c r="FW36" i="53"/>
  <c r="FW37" i="53"/>
  <c r="FW38" i="53"/>
  <c r="FW39" i="53"/>
  <c r="FW40" i="53"/>
  <c r="FW41" i="53"/>
  <c r="FW42" i="53"/>
  <c r="FW43" i="53"/>
  <c r="FW44" i="53"/>
  <c r="FW45" i="53"/>
  <c r="FW46" i="53"/>
  <c r="FW47" i="53"/>
  <c r="FW48" i="53"/>
  <c r="FW49" i="53"/>
  <c r="FW50" i="53"/>
  <c r="FW51" i="53"/>
  <c r="FW52" i="53"/>
  <c r="FW53" i="53"/>
  <c r="FW54" i="53"/>
  <c r="FW55" i="53"/>
  <c r="FW56" i="53"/>
  <c r="FW57" i="53"/>
  <c r="FW58" i="53"/>
  <c r="FW59" i="53"/>
  <c r="FW60" i="53"/>
  <c r="FW61" i="53"/>
  <c r="FW62" i="53"/>
  <c r="FW63" i="53"/>
  <c r="FW64" i="53"/>
  <c r="FW65" i="53"/>
  <c r="FW66" i="53"/>
  <c r="FW67" i="53"/>
  <c r="FW69" i="53"/>
  <c r="FW70" i="53"/>
  <c r="FW71" i="53"/>
  <c r="FW72" i="53"/>
  <c r="FW73" i="53"/>
  <c r="FW74" i="53"/>
  <c r="FW75" i="53"/>
  <c r="FW76" i="53"/>
  <c r="FW77" i="53"/>
  <c r="FW78" i="53"/>
  <c r="FW79" i="53"/>
  <c r="FW80" i="53"/>
  <c r="FW81" i="53"/>
  <c r="FW82" i="53"/>
  <c r="FW83" i="53"/>
  <c r="FW84" i="53"/>
  <c r="FW85" i="53"/>
  <c r="FW86" i="53"/>
  <c r="FW87" i="53"/>
  <c r="FW88" i="53"/>
  <c r="FW89" i="53"/>
  <c r="FW90" i="53"/>
  <c r="FW91" i="53"/>
  <c r="FW92" i="53"/>
  <c r="FW93" i="53"/>
  <c r="FW94" i="53"/>
  <c r="FW95" i="53"/>
  <c r="FW96" i="53"/>
  <c r="FW97" i="53"/>
  <c r="FW98" i="53"/>
  <c r="FW99" i="53"/>
  <c r="FW100" i="53"/>
  <c r="FW101" i="53"/>
  <c r="FW102" i="53"/>
  <c r="FW103" i="53"/>
  <c r="FW104" i="53"/>
  <c r="FW105" i="53"/>
  <c r="FW106" i="53"/>
  <c r="FW107" i="53"/>
  <c r="FW108" i="53"/>
  <c r="FW109" i="53"/>
  <c r="FW110" i="53"/>
  <c r="FW111" i="53"/>
  <c r="FW112" i="53"/>
  <c r="FW113" i="53"/>
  <c r="J6" i="45"/>
  <c r="J7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6" i="45"/>
  <c r="J37" i="45"/>
  <c r="J38" i="45"/>
  <c r="J39" i="45"/>
  <c r="J40" i="45"/>
  <c r="J41" i="45"/>
  <c r="J42" i="45"/>
  <c r="J43" i="45"/>
  <c r="J44" i="45"/>
  <c r="J45" i="45"/>
  <c r="J46" i="45"/>
  <c r="J47" i="45"/>
  <c r="J48" i="45"/>
  <c r="J49" i="45"/>
  <c r="J50" i="45"/>
  <c r="J51" i="45"/>
  <c r="J52" i="45"/>
  <c r="J53" i="45"/>
  <c r="J54" i="45"/>
  <c r="J55" i="45"/>
  <c r="J56" i="45"/>
  <c r="J57" i="45"/>
  <c r="J58" i="45"/>
  <c r="J59" i="45"/>
  <c r="J60" i="45"/>
  <c r="J61" i="45"/>
  <c r="J62" i="45"/>
  <c r="J63" i="45"/>
  <c r="J64" i="45"/>
  <c r="J65" i="45"/>
  <c r="J66" i="45"/>
  <c r="J67" i="45"/>
  <c r="J68" i="45"/>
  <c r="J69" i="45"/>
  <c r="J70" i="45"/>
  <c r="J71" i="45"/>
  <c r="J72" i="45"/>
  <c r="J73" i="45"/>
  <c r="J74" i="45"/>
  <c r="J75" i="45"/>
  <c r="J76" i="45"/>
  <c r="J77" i="45"/>
  <c r="J78" i="45"/>
  <c r="J79" i="45"/>
  <c r="J80" i="45"/>
  <c r="J81" i="45"/>
  <c r="J82" i="45"/>
  <c r="J83" i="45"/>
  <c r="J84" i="45"/>
  <c r="J85" i="45"/>
  <c r="J86" i="45"/>
  <c r="J87" i="45"/>
  <c r="J88" i="45"/>
  <c r="J89" i="45"/>
  <c r="J90" i="45"/>
  <c r="J91" i="45"/>
  <c r="J92" i="45"/>
  <c r="J93" i="45"/>
  <c r="J94" i="45"/>
  <c r="J95" i="45"/>
  <c r="J96" i="45"/>
  <c r="J97" i="45"/>
  <c r="J98" i="45"/>
  <c r="J99" i="45"/>
  <c r="J100" i="45"/>
  <c r="J101" i="45"/>
  <c r="J102" i="45"/>
  <c r="J103" i="45"/>
  <c r="J104" i="45"/>
  <c r="J105" i="45"/>
  <c r="J106" i="45"/>
  <c r="J107" i="45"/>
  <c r="J108" i="45"/>
  <c r="J109" i="45"/>
  <c r="J110" i="45"/>
  <c r="J111" i="45"/>
  <c r="J112" i="45"/>
  <c r="J113" i="45"/>
  <c r="J5" i="45"/>
  <c r="F6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113" i="45"/>
  <c r="F5" i="45"/>
  <c r="G114" i="45"/>
  <c r="L5" i="38" l="1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4" i="38"/>
  <c r="G5" i="38"/>
  <c r="G6" i="38"/>
  <c r="G7" i="38"/>
  <c r="G8" i="38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G104" i="38"/>
  <c r="G105" i="38"/>
  <c r="G106" i="38"/>
  <c r="G107" i="38"/>
  <c r="G108" i="38"/>
  <c r="G109" i="38"/>
  <c r="G110" i="38"/>
  <c r="G111" i="38"/>
  <c r="G112" i="38"/>
  <c r="G4" i="38"/>
  <c r="P114" i="15"/>
  <c r="O114" i="15"/>
  <c r="M114" i="15"/>
  <c r="L114" i="15"/>
  <c r="G6" i="15" l="1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5" i="15"/>
  <c r="EN3" i="32" l="1"/>
  <c r="EN5" i="32"/>
  <c r="EN6" i="32"/>
  <c r="EN7" i="32"/>
  <c r="EN8" i="32"/>
  <c r="EN9" i="32"/>
  <c r="EN10" i="32"/>
  <c r="EN11" i="32"/>
  <c r="EN12" i="32"/>
  <c r="EN13" i="32"/>
  <c r="EN14" i="32"/>
  <c r="EN15" i="32"/>
  <c r="EN16" i="32"/>
  <c r="EN17" i="32"/>
  <c r="EN18" i="32"/>
  <c r="EN19" i="32"/>
  <c r="EN20" i="32"/>
  <c r="EN21" i="32"/>
  <c r="EN22" i="32"/>
  <c r="EN23" i="32"/>
  <c r="EN24" i="32"/>
  <c r="EN25" i="32"/>
  <c r="EN26" i="32"/>
  <c r="EN27" i="32"/>
  <c r="EN28" i="32"/>
  <c r="EN29" i="32"/>
  <c r="EN30" i="32"/>
  <c r="EN31" i="32"/>
  <c r="EN32" i="32"/>
  <c r="EN33" i="32"/>
  <c r="EN34" i="32"/>
  <c r="EN35" i="32"/>
  <c r="EN36" i="32"/>
  <c r="EN37" i="32"/>
  <c r="EN38" i="32"/>
  <c r="EN39" i="32"/>
  <c r="EN40" i="32"/>
  <c r="EN41" i="32"/>
  <c r="EN42" i="32"/>
  <c r="EN43" i="32"/>
  <c r="EN44" i="32"/>
  <c r="EN45" i="32"/>
  <c r="EN46" i="32"/>
  <c r="EN47" i="32"/>
  <c r="EN48" i="32"/>
  <c r="EN49" i="32"/>
  <c r="EN50" i="32"/>
  <c r="EN51" i="32"/>
  <c r="EN52" i="32"/>
  <c r="EN53" i="32"/>
  <c r="EN54" i="32"/>
  <c r="EN55" i="32"/>
  <c r="EN56" i="32"/>
  <c r="EN57" i="32"/>
  <c r="EN58" i="32"/>
  <c r="EN59" i="32"/>
  <c r="EN60" i="32"/>
  <c r="EN61" i="32"/>
  <c r="EN62" i="32"/>
  <c r="EN63" i="32"/>
  <c r="EN64" i="32"/>
  <c r="EN65" i="32"/>
  <c r="EN66" i="32"/>
  <c r="EN67" i="32"/>
  <c r="EN68" i="32"/>
  <c r="EN69" i="32"/>
  <c r="EN70" i="32"/>
  <c r="EN71" i="32"/>
  <c r="EN72" i="32"/>
  <c r="EN73" i="32"/>
  <c r="EN74" i="32"/>
  <c r="EN75" i="32"/>
  <c r="EN76" i="32"/>
  <c r="EN77" i="32"/>
  <c r="EN78" i="32"/>
  <c r="EN79" i="32"/>
  <c r="EN80" i="32"/>
  <c r="EN81" i="32"/>
  <c r="EN82" i="32"/>
  <c r="EN83" i="32"/>
  <c r="EN84" i="32"/>
  <c r="EN85" i="32"/>
  <c r="EN86" i="32"/>
  <c r="EN87" i="32"/>
  <c r="EN88" i="32"/>
  <c r="EN89" i="32"/>
  <c r="EN90" i="32"/>
  <c r="EN91" i="32"/>
  <c r="EN92" i="32"/>
  <c r="EN93" i="32"/>
  <c r="EN94" i="32"/>
  <c r="EN95" i="32"/>
  <c r="EN96" i="32"/>
  <c r="EN97" i="32"/>
  <c r="EN98" i="32"/>
  <c r="EN99" i="32"/>
  <c r="EN100" i="32"/>
  <c r="EN101" i="32"/>
  <c r="EN102" i="32"/>
  <c r="EN103" i="32"/>
  <c r="EN104" i="32"/>
  <c r="EN105" i="32"/>
  <c r="EN106" i="32"/>
  <c r="EN107" i="32"/>
  <c r="EN108" i="32"/>
  <c r="EN109" i="32"/>
  <c r="EN110" i="32"/>
  <c r="EN111" i="32"/>
  <c r="EN112" i="32"/>
  <c r="EN113" i="32"/>
  <c r="N6" i="23"/>
  <c r="N7" i="23"/>
  <c r="N8" i="23"/>
  <c r="N9" i="23"/>
  <c r="N10" i="23"/>
  <c r="N11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7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3" i="23"/>
  <c r="N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5" i="23"/>
  <c r="AW37" i="21" l="1"/>
  <c r="AW53" i="21"/>
  <c r="AW69" i="21"/>
  <c r="AW85" i="21"/>
  <c r="AW101" i="21"/>
  <c r="AW7" i="21"/>
  <c r="AV6" i="21"/>
  <c r="AW6" i="21" s="1"/>
  <c r="AV10" i="21"/>
  <c r="AW10" i="21" s="1"/>
  <c r="AV15" i="21"/>
  <c r="AW15" i="21" s="1"/>
  <c r="AV31" i="21"/>
  <c r="AW31" i="21" s="1"/>
  <c r="AV47" i="21"/>
  <c r="AW47" i="21" s="1"/>
  <c r="AV63" i="21"/>
  <c r="AW63" i="21" s="1"/>
  <c r="AV79" i="21"/>
  <c r="AW79" i="21" s="1"/>
  <c r="AV95" i="21"/>
  <c r="AW95" i="21" s="1"/>
  <c r="AV111" i="21"/>
  <c r="AW111" i="21" s="1"/>
  <c r="AU17" i="21"/>
  <c r="AU33" i="21"/>
  <c r="AU49" i="21"/>
  <c r="AU65" i="21"/>
  <c r="AU81" i="21"/>
  <c r="AU97" i="21"/>
  <c r="AU113" i="21"/>
  <c r="AS7" i="21"/>
  <c r="AT7" i="21"/>
  <c r="AV7" i="21" s="1"/>
  <c r="AS8" i="21"/>
  <c r="AU8" i="21" s="1"/>
  <c r="AT8" i="21"/>
  <c r="AV8" i="21" s="1"/>
  <c r="AW8" i="21" s="1"/>
  <c r="AS9" i="21"/>
  <c r="AT9" i="21"/>
  <c r="AV9" i="21" s="1"/>
  <c r="AW9" i="21" s="1"/>
  <c r="AS10" i="21"/>
  <c r="AU10" i="21" s="1"/>
  <c r="AT10" i="21"/>
  <c r="AS11" i="21"/>
  <c r="AT11" i="21"/>
  <c r="AV11" i="21" s="1"/>
  <c r="AW11" i="21" s="1"/>
  <c r="AS12" i="21"/>
  <c r="AU12" i="21" s="1"/>
  <c r="AT12" i="21"/>
  <c r="AV12" i="21" s="1"/>
  <c r="AW12" i="21" s="1"/>
  <c r="AS13" i="21"/>
  <c r="AT13" i="21"/>
  <c r="AV13" i="21" s="1"/>
  <c r="AW13" i="21" s="1"/>
  <c r="AS14" i="21"/>
  <c r="AU14" i="21" s="1"/>
  <c r="AT14" i="21"/>
  <c r="AV14" i="21" s="1"/>
  <c r="AW14" i="21" s="1"/>
  <c r="AS15" i="21"/>
  <c r="AT15" i="21"/>
  <c r="AS16" i="21"/>
  <c r="AU16" i="21" s="1"/>
  <c r="AT16" i="21"/>
  <c r="AV16" i="21" s="1"/>
  <c r="AW16" i="21" s="1"/>
  <c r="AS17" i="21"/>
  <c r="AT17" i="21"/>
  <c r="AV17" i="21" s="1"/>
  <c r="AW17" i="21" s="1"/>
  <c r="AS18" i="21"/>
  <c r="AU18" i="21" s="1"/>
  <c r="AT18" i="21"/>
  <c r="AV18" i="21" s="1"/>
  <c r="AW18" i="21" s="1"/>
  <c r="AS19" i="21"/>
  <c r="AT19" i="21"/>
  <c r="AV19" i="21" s="1"/>
  <c r="AW19" i="21" s="1"/>
  <c r="AS20" i="21"/>
  <c r="AU20" i="21" s="1"/>
  <c r="AT20" i="21"/>
  <c r="AV20" i="21" s="1"/>
  <c r="AW20" i="21" s="1"/>
  <c r="AS21" i="21"/>
  <c r="AT21" i="21"/>
  <c r="AV21" i="21" s="1"/>
  <c r="AW21" i="21" s="1"/>
  <c r="AS22" i="21"/>
  <c r="AU22" i="21" s="1"/>
  <c r="AT22" i="21"/>
  <c r="AV22" i="21" s="1"/>
  <c r="AW22" i="21" s="1"/>
  <c r="AS23" i="21"/>
  <c r="AT23" i="21"/>
  <c r="AV23" i="21" s="1"/>
  <c r="AW23" i="21" s="1"/>
  <c r="AS24" i="21"/>
  <c r="AU24" i="21" s="1"/>
  <c r="AT24" i="21"/>
  <c r="AV24" i="21" s="1"/>
  <c r="AW24" i="21" s="1"/>
  <c r="AS25" i="21"/>
  <c r="AT25" i="21"/>
  <c r="AV25" i="21" s="1"/>
  <c r="AW25" i="21" s="1"/>
  <c r="AS26" i="21"/>
  <c r="AU26" i="21" s="1"/>
  <c r="AT26" i="21"/>
  <c r="AV26" i="21" s="1"/>
  <c r="AW26" i="21" s="1"/>
  <c r="AS27" i="21"/>
  <c r="AT27" i="21"/>
  <c r="AV27" i="21" s="1"/>
  <c r="AW27" i="21" s="1"/>
  <c r="AS28" i="21"/>
  <c r="AU28" i="21" s="1"/>
  <c r="AT28" i="21"/>
  <c r="AV28" i="21" s="1"/>
  <c r="AW28" i="21" s="1"/>
  <c r="AS29" i="21"/>
  <c r="AT29" i="21"/>
  <c r="AV29" i="21" s="1"/>
  <c r="AW29" i="21" s="1"/>
  <c r="AS30" i="21"/>
  <c r="AU30" i="21" s="1"/>
  <c r="AT30" i="21"/>
  <c r="AV30" i="21" s="1"/>
  <c r="AW30" i="21" s="1"/>
  <c r="AS31" i="21"/>
  <c r="AT31" i="21"/>
  <c r="AS32" i="21"/>
  <c r="AU32" i="21" s="1"/>
  <c r="AT32" i="21"/>
  <c r="AV32" i="21" s="1"/>
  <c r="AW32" i="21" s="1"/>
  <c r="AS33" i="21"/>
  <c r="AT33" i="21"/>
  <c r="AV33" i="21" s="1"/>
  <c r="AW33" i="21" s="1"/>
  <c r="AS34" i="21"/>
  <c r="AU34" i="21" s="1"/>
  <c r="AT34" i="21"/>
  <c r="AV34" i="21" s="1"/>
  <c r="AW34" i="21" s="1"/>
  <c r="AS35" i="21"/>
  <c r="AT35" i="21"/>
  <c r="AV35" i="21" s="1"/>
  <c r="AW35" i="21" s="1"/>
  <c r="AS36" i="21"/>
  <c r="AU36" i="21" s="1"/>
  <c r="AT36" i="21"/>
  <c r="AV36" i="21" s="1"/>
  <c r="AW36" i="21" s="1"/>
  <c r="AS37" i="21"/>
  <c r="AT37" i="21"/>
  <c r="AV37" i="21" s="1"/>
  <c r="AS38" i="21"/>
  <c r="AU38" i="21" s="1"/>
  <c r="AT38" i="21"/>
  <c r="AV38" i="21" s="1"/>
  <c r="AW38" i="21" s="1"/>
  <c r="AS39" i="21"/>
  <c r="AT39" i="21"/>
  <c r="AV39" i="21" s="1"/>
  <c r="AW39" i="21" s="1"/>
  <c r="AS40" i="21"/>
  <c r="AU40" i="21" s="1"/>
  <c r="AT40" i="21"/>
  <c r="AV40" i="21" s="1"/>
  <c r="AW40" i="21" s="1"/>
  <c r="AS41" i="21"/>
  <c r="AT41" i="21"/>
  <c r="AV41" i="21" s="1"/>
  <c r="AW41" i="21" s="1"/>
  <c r="AS42" i="21"/>
  <c r="AU42" i="21" s="1"/>
  <c r="AT42" i="21"/>
  <c r="AV42" i="21" s="1"/>
  <c r="AW42" i="21" s="1"/>
  <c r="AS43" i="21"/>
  <c r="AT43" i="21"/>
  <c r="AV43" i="21" s="1"/>
  <c r="AW43" i="21" s="1"/>
  <c r="AS44" i="21"/>
  <c r="AU44" i="21" s="1"/>
  <c r="AT44" i="21"/>
  <c r="AV44" i="21" s="1"/>
  <c r="AW44" i="21" s="1"/>
  <c r="AS45" i="21"/>
  <c r="AT45" i="21"/>
  <c r="AV45" i="21" s="1"/>
  <c r="AW45" i="21" s="1"/>
  <c r="AS46" i="21"/>
  <c r="AU46" i="21" s="1"/>
  <c r="AT46" i="21"/>
  <c r="AV46" i="21" s="1"/>
  <c r="AW46" i="21" s="1"/>
  <c r="AS47" i="21"/>
  <c r="AT47" i="21"/>
  <c r="AS48" i="21"/>
  <c r="AU48" i="21" s="1"/>
  <c r="AT48" i="21"/>
  <c r="AV48" i="21" s="1"/>
  <c r="AW48" i="21" s="1"/>
  <c r="AS49" i="21"/>
  <c r="AT49" i="21"/>
  <c r="AV49" i="21" s="1"/>
  <c r="AW49" i="21" s="1"/>
  <c r="AS50" i="21"/>
  <c r="AU50" i="21" s="1"/>
  <c r="AT50" i="21"/>
  <c r="AV50" i="21" s="1"/>
  <c r="AW50" i="21" s="1"/>
  <c r="AS51" i="21"/>
  <c r="AT51" i="21"/>
  <c r="AV51" i="21" s="1"/>
  <c r="AW51" i="21" s="1"/>
  <c r="AS52" i="21"/>
  <c r="AU52" i="21" s="1"/>
  <c r="AT52" i="21"/>
  <c r="AV52" i="21" s="1"/>
  <c r="AW52" i="21" s="1"/>
  <c r="AS53" i="21"/>
  <c r="AT53" i="21"/>
  <c r="AV53" i="21" s="1"/>
  <c r="AS54" i="21"/>
  <c r="AU54" i="21" s="1"/>
  <c r="AT54" i="21"/>
  <c r="AV54" i="21" s="1"/>
  <c r="AW54" i="21" s="1"/>
  <c r="AS55" i="21"/>
  <c r="AT55" i="21"/>
  <c r="AV55" i="21" s="1"/>
  <c r="AW55" i="21" s="1"/>
  <c r="AS56" i="21"/>
  <c r="AU56" i="21" s="1"/>
  <c r="AT56" i="21"/>
  <c r="AV56" i="21" s="1"/>
  <c r="AW56" i="21" s="1"/>
  <c r="AS57" i="21"/>
  <c r="AT57" i="21"/>
  <c r="AV57" i="21" s="1"/>
  <c r="AW57" i="21" s="1"/>
  <c r="AS58" i="21"/>
  <c r="AU58" i="21" s="1"/>
  <c r="AT58" i="21"/>
  <c r="AV58" i="21" s="1"/>
  <c r="AW58" i="21" s="1"/>
  <c r="AS59" i="21"/>
  <c r="AT59" i="21"/>
  <c r="AV59" i="21" s="1"/>
  <c r="AW59" i="21" s="1"/>
  <c r="AS60" i="21"/>
  <c r="AU60" i="21" s="1"/>
  <c r="AT60" i="21"/>
  <c r="AV60" i="21" s="1"/>
  <c r="AW60" i="21" s="1"/>
  <c r="AS61" i="21"/>
  <c r="AT61" i="21"/>
  <c r="AV61" i="21" s="1"/>
  <c r="AW61" i="21" s="1"/>
  <c r="AS62" i="21"/>
  <c r="AU62" i="21" s="1"/>
  <c r="AT62" i="21"/>
  <c r="AV62" i="21" s="1"/>
  <c r="AW62" i="21" s="1"/>
  <c r="AS63" i="21"/>
  <c r="AT63" i="21"/>
  <c r="AS64" i="21"/>
  <c r="AU64" i="21" s="1"/>
  <c r="AT64" i="21"/>
  <c r="AV64" i="21" s="1"/>
  <c r="AW64" i="21" s="1"/>
  <c r="AS65" i="21"/>
  <c r="AT65" i="21"/>
  <c r="AV65" i="21" s="1"/>
  <c r="AW65" i="21" s="1"/>
  <c r="AS66" i="21"/>
  <c r="AU66" i="21" s="1"/>
  <c r="AT66" i="21"/>
  <c r="AV66" i="21" s="1"/>
  <c r="AW66" i="21" s="1"/>
  <c r="AS67" i="21"/>
  <c r="AT67" i="21"/>
  <c r="AV67" i="21" s="1"/>
  <c r="AW67" i="21" s="1"/>
  <c r="AS68" i="21"/>
  <c r="AU68" i="21" s="1"/>
  <c r="AT68" i="21"/>
  <c r="AV68" i="21" s="1"/>
  <c r="AW68" i="21" s="1"/>
  <c r="AS69" i="21"/>
  <c r="AT69" i="21"/>
  <c r="AV69" i="21" s="1"/>
  <c r="AS70" i="21"/>
  <c r="AU70" i="21" s="1"/>
  <c r="AT70" i="21"/>
  <c r="AV70" i="21" s="1"/>
  <c r="AW70" i="21" s="1"/>
  <c r="AS71" i="21"/>
  <c r="AT71" i="21"/>
  <c r="AV71" i="21" s="1"/>
  <c r="AW71" i="21" s="1"/>
  <c r="AS72" i="21"/>
  <c r="AU72" i="21" s="1"/>
  <c r="AT72" i="21"/>
  <c r="AV72" i="21" s="1"/>
  <c r="AW72" i="21" s="1"/>
  <c r="AS73" i="21"/>
  <c r="AT73" i="21"/>
  <c r="AV73" i="21" s="1"/>
  <c r="AW73" i="21" s="1"/>
  <c r="AS74" i="21"/>
  <c r="AU74" i="21" s="1"/>
  <c r="AT74" i="21"/>
  <c r="AV74" i="21" s="1"/>
  <c r="AW74" i="21" s="1"/>
  <c r="AS75" i="21"/>
  <c r="AT75" i="21"/>
  <c r="AV75" i="21" s="1"/>
  <c r="AW75" i="21" s="1"/>
  <c r="AS76" i="21"/>
  <c r="AU76" i="21" s="1"/>
  <c r="AT76" i="21"/>
  <c r="AV76" i="21" s="1"/>
  <c r="AW76" i="21" s="1"/>
  <c r="AS77" i="21"/>
  <c r="AT77" i="21"/>
  <c r="AV77" i="21" s="1"/>
  <c r="AW77" i="21" s="1"/>
  <c r="AS78" i="21"/>
  <c r="AU78" i="21" s="1"/>
  <c r="AT78" i="21"/>
  <c r="AV78" i="21" s="1"/>
  <c r="AW78" i="21" s="1"/>
  <c r="AS79" i="21"/>
  <c r="AT79" i="21"/>
  <c r="AS80" i="21"/>
  <c r="AU80" i="21" s="1"/>
  <c r="AT80" i="21"/>
  <c r="AV80" i="21" s="1"/>
  <c r="AW80" i="21" s="1"/>
  <c r="AS81" i="21"/>
  <c r="AT81" i="21"/>
  <c r="AV81" i="21" s="1"/>
  <c r="AW81" i="21" s="1"/>
  <c r="AS82" i="21"/>
  <c r="AU82" i="21" s="1"/>
  <c r="AT82" i="21"/>
  <c r="AV82" i="21" s="1"/>
  <c r="AW82" i="21" s="1"/>
  <c r="AS83" i="21"/>
  <c r="AT83" i="21"/>
  <c r="AV83" i="21" s="1"/>
  <c r="AW83" i="21" s="1"/>
  <c r="AS84" i="21"/>
  <c r="AU84" i="21" s="1"/>
  <c r="AT84" i="21"/>
  <c r="AV84" i="21" s="1"/>
  <c r="AW84" i="21" s="1"/>
  <c r="AS85" i="21"/>
  <c r="AT85" i="21"/>
  <c r="AV85" i="21" s="1"/>
  <c r="AS86" i="21"/>
  <c r="AU86" i="21" s="1"/>
  <c r="AT86" i="21"/>
  <c r="AV86" i="21" s="1"/>
  <c r="AW86" i="21" s="1"/>
  <c r="AS87" i="21"/>
  <c r="AT87" i="21"/>
  <c r="AV87" i="21" s="1"/>
  <c r="AW87" i="21" s="1"/>
  <c r="AS88" i="21"/>
  <c r="AU88" i="21" s="1"/>
  <c r="AT88" i="21"/>
  <c r="AV88" i="21" s="1"/>
  <c r="AW88" i="21" s="1"/>
  <c r="AS89" i="21"/>
  <c r="AT89" i="21"/>
  <c r="AV89" i="21" s="1"/>
  <c r="AW89" i="21" s="1"/>
  <c r="AS90" i="21"/>
  <c r="AU90" i="21" s="1"/>
  <c r="AT90" i="21"/>
  <c r="AV90" i="21" s="1"/>
  <c r="AW90" i="21" s="1"/>
  <c r="AS91" i="21"/>
  <c r="AT91" i="21"/>
  <c r="AV91" i="21" s="1"/>
  <c r="AW91" i="21" s="1"/>
  <c r="AS92" i="21"/>
  <c r="AU92" i="21" s="1"/>
  <c r="AT92" i="21"/>
  <c r="AV92" i="21" s="1"/>
  <c r="AW92" i="21" s="1"/>
  <c r="AS93" i="21"/>
  <c r="AT93" i="21"/>
  <c r="AV93" i="21" s="1"/>
  <c r="AW93" i="21" s="1"/>
  <c r="AS94" i="21"/>
  <c r="AU94" i="21" s="1"/>
  <c r="AT94" i="21"/>
  <c r="AV94" i="21" s="1"/>
  <c r="AW94" i="21" s="1"/>
  <c r="AS95" i="21"/>
  <c r="AT95" i="21"/>
  <c r="AS96" i="21"/>
  <c r="AU96" i="21" s="1"/>
  <c r="AT96" i="21"/>
  <c r="AV96" i="21" s="1"/>
  <c r="AW96" i="21" s="1"/>
  <c r="AS97" i="21"/>
  <c r="AT97" i="21"/>
  <c r="AV97" i="21" s="1"/>
  <c r="AW97" i="21" s="1"/>
  <c r="AS98" i="21"/>
  <c r="AU98" i="21" s="1"/>
  <c r="AT98" i="21"/>
  <c r="AV98" i="21" s="1"/>
  <c r="AW98" i="21" s="1"/>
  <c r="AS99" i="21"/>
  <c r="AT99" i="21"/>
  <c r="AV99" i="21" s="1"/>
  <c r="AW99" i="21" s="1"/>
  <c r="AS100" i="21"/>
  <c r="AU100" i="21" s="1"/>
  <c r="AT100" i="21"/>
  <c r="AV100" i="21" s="1"/>
  <c r="AW100" i="21" s="1"/>
  <c r="AS101" i="21"/>
  <c r="AT101" i="21"/>
  <c r="AV101" i="21" s="1"/>
  <c r="AS102" i="21"/>
  <c r="AU102" i="21" s="1"/>
  <c r="AT102" i="21"/>
  <c r="AV102" i="21" s="1"/>
  <c r="AW102" i="21" s="1"/>
  <c r="AS103" i="21"/>
  <c r="AT103" i="21"/>
  <c r="AV103" i="21" s="1"/>
  <c r="AW103" i="21" s="1"/>
  <c r="AS104" i="21"/>
  <c r="AU104" i="21" s="1"/>
  <c r="AT104" i="21"/>
  <c r="AV104" i="21" s="1"/>
  <c r="AW104" i="21" s="1"/>
  <c r="AS105" i="21"/>
  <c r="AT105" i="21"/>
  <c r="AV105" i="21" s="1"/>
  <c r="AW105" i="21" s="1"/>
  <c r="AS106" i="21"/>
  <c r="AU106" i="21" s="1"/>
  <c r="AT106" i="21"/>
  <c r="AV106" i="21" s="1"/>
  <c r="AW106" i="21" s="1"/>
  <c r="AS107" i="21"/>
  <c r="AT107" i="21"/>
  <c r="AV107" i="21" s="1"/>
  <c r="AW107" i="21" s="1"/>
  <c r="AS108" i="21"/>
  <c r="AU108" i="21" s="1"/>
  <c r="AT108" i="21"/>
  <c r="AV108" i="21" s="1"/>
  <c r="AW108" i="21" s="1"/>
  <c r="AS109" i="21"/>
  <c r="AT109" i="21"/>
  <c r="AV109" i="21" s="1"/>
  <c r="AW109" i="21" s="1"/>
  <c r="AS110" i="21"/>
  <c r="AU110" i="21" s="1"/>
  <c r="AT110" i="21"/>
  <c r="AV110" i="21" s="1"/>
  <c r="AW110" i="21" s="1"/>
  <c r="AS111" i="21"/>
  <c r="AT111" i="21"/>
  <c r="AS112" i="21"/>
  <c r="AU112" i="21" s="1"/>
  <c r="AT112" i="21"/>
  <c r="AV112" i="21" s="1"/>
  <c r="AW112" i="21" s="1"/>
  <c r="AS113" i="21"/>
  <c r="AT113" i="21"/>
  <c r="AV113" i="21" s="1"/>
  <c r="AW113" i="21" s="1"/>
  <c r="AS114" i="21"/>
  <c r="AU114" i="21" s="1"/>
  <c r="AT114" i="21"/>
  <c r="AV114" i="21" s="1"/>
  <c r="AW114" i="21" s="1"/>
  <c r="AT6" i="21"/>
  <c r="AS6" i="21"/>
  <c r="AU6" i="21" s="1"/>
  <c r="AU109" i="21" l="1"/>
  <c r="AU93" i="21"/>
  <c r="AU77" i="21"/>
  <c r="AU61" i="21"/>
  <c r="AU45" i="21"/>
  <c r="AU29" i="21"/>
  <c r="AU13" i="21"/>
  <c r="AU105" i="21"/>
  <c r="AU89" i="21"/>
  <c r="AU73" i="21"/>
  <c r="AU57" i="21"/>
  <c r="AU41" i="21"/>
  <c r="AU25" i="21"/>
  <c r="AU9" i="21"/>
  <c r="AU111" i="21"/>
  <c r="AU107" i="21"/>
  <c r="AU103" i="21"/>
  <c r="AU99" i="21"/>
  <c r="AU95" i="21"/>
  <c r="AU91" i="21"/>
  <c r="AU87" i="21"/>
  <c r="AU83" i="21"/>
  <c r="AU79" i="21"/>
  <c r="AU75" i="21"/>
  <c r="AU71" i="21"/>
  <c r="AU67" i="21"/>
  <c r="AU63" i="21"/>
  <c r="AU59" i="21"/>
  <c r="AU55" i="21"/>
  <c r="AU51" i="21"/>
  <c r="AU47" i="21"/>
  <c r="AU43" i="21"/>
  <c r="AU39" i="21"/>
  <c r="AU35" i="21"/>
  <c r="AU31" i="21"/>
  <c r="AU27" i="21"/>
  <c r="AU23" i="21"/>
  <c r="AU19" i="21"/>
  <c r="AU15" i="21"/>
  <c r="AU11" i="21"/>
  <c r="AU7" i="21"/>
  <c r="AU101" i="21"/>
  <c r="AU85" i="21"/>
  <c r="AU69" i="21"/>
  <c r="AU53" i="21"/>
  <c r="AU37" i="21"/>
  <c r="AU21" i="21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4" i="20"/>
  <c r="EY6" i="32" l="1"/>
  <c r="EY7" i="32"/>
  <c r="EY8" i="32"/>
  <c r="EY9" i="32"/>
  <c r="EY10" i="32"/>
  <c r="EY11" i="32"/>
  <c r="EY12" i="32"/>
  <c r="EY13" i="32"/>
  <c r="EY14" i="32"/>
  <c r="EY15" i="32"/>
  <c r="EY16" i="32"/>
  <c r="EY17" i="32"/>
  <c r="EY18" i="32"/>
  <c r="EY19" i="32"/>
  <c r="EY20" i="32"/>
  <c r="EY21" i="32"/>
  <c r="EY22" i="32"/>
  <c r="EY23" i="32"/>
  <c r="EY24" i="32"/>
  <c r="EY25" i="32"/>
  <c r="EY26" i="32"/>
  <c r="EY27" i="32"/>
  <c r="EY28" i="32"/>
  <c r="EY29" i="32"/>
  <c r="EY30" i="32"/>
  <c r="EY31" i="32"/>
  <c r="EY32" i="32"/>
  <c r="EY33" i="32"/>
  <c r="EY34" i="32"/>
  <c r="EY35" i="32"/>
  <c r="EY36" i="32"/>
  <c r="EY37" i="32"/>
  <c r="EY38" i="32"/>
  <c r="EY39" i="32"/>
  <c r="EY40" i="32"/>
  <c r="EY41" i="32"/>
  <c r="EY42" i="32"/>
  <c r="EY43" i="32"/>
  <c r="EY44" i="32"/>
  <c r="EY45" i="32"/>
  <c r="EY46" i="32"/>
  <c r="EY47" i="32"/>
  <c r="EY48" i="32"/>
  <c r="EY49" i="32"/>
  <c r="EY50" i="32"/>
  <c r="EY51" i="32"/>
  <c r="EY52" i="32"/>
  <c r="EY53" i="32"/>
  <c r="EY54" i="32"/>
  <c r="EY55" i="32"/>
  <c r="EY56" i="32"/>
  <c r="EY57" i="32"/>
  <c r="EY58" i="32"/>
  <c r="EY59" i="32"/>
  <c r="EY60" i="32"/>
  <c r="EY61" i="32"/>
  <c r="EY62" i="32"/>
  <c r="EY63" i="32"/>
  <c r="EY64" i="32"/>
  <c r="EY65" i="32"/>
  <c r="EY66" i="32"/>
  <c r="EY67" i="32"/>
  <c r="EY68" i="32"/>
  <c r="EY69" i="32"/>
  <c r="EY70" i="32"/>
  <c r="EY71" i="32"/>
  <c r="EY72" i="32"/>
  <c r="EY73" i="32"/>
  <c r="EY74" i="32"/>
  <c r="EY75" i="32"/>
  <c r="EY76" i="32"/>
  <c r="EY77" i="32"/>
  <c r="EY78" i="32"/>
  <c r="EY79" i="32"/>
  <c r="EY80" i="32"/>
  <c r="EY81" i="32"/>
  <c r="EY82" i="32"/>
  <c r="EY83" i="32"/>
  <c r="EY84" i="32"/>
  <c r="EY85" i="32"/>
  <c r="EY86" i="32"/>
  <c r="EY87" i="32"/>
  <c r="EY88" i="32"/>
  <c r="EY89" i="32"/>
  <c r="EY90" i="32"/>
  <c r="EY91" i="32"/>
  <c r="EY92" i="32"/>
  <c r="EY93" i="32"/>
  <c r="EY94" i="32"/>
  <c r="EY95" i="32"/>
  <c r="EY96" i="32"/>
  <c r="EY97" i="32"/>
  <c r="EY98" i="32"/>
  <c r="EY99" i="32"/>
  <c r="EY100" i="32"/>
  <c r="EY101" i="32"/>
  <c r="EY102" i="32"/>
  <c r="EY103" i="32"/>
  <c r="EY104" i="32"/>
  <c r="EY105" i="32"/>
  <c r="EY106" i="32"/>
  <c r="EY107" i="32"/>
  <c r="EY108" i="32"/>
  <c r="EY109" i="32"/>
  <c r="EY110" i="32"/>
  <c r="EY111" i="32"/>
  <c r="EY112" i="32"/>
  <c r="EY113" i="32"/>
  <c r="EY5" i="32"/>
  <c r="EO6" i="32"/>
  <c r="EP6" i="32"/>
  <c r="EQ6" i="32"/>
  <c r="ER6" i="32"/>
  <c r="ES6" i="32"/>
  <c r="ET6" i="32"/>
  <c r="EU6" i="32"/>
  <c r="EV6" i="32"/>
  <c r="EW6" i="32"/>
  <c r="EX6" i="32"/>
  <c r="EZ6" i="32"/>
  <c r="FA6" i="32"/>
  <c r="EO7" i="32"/>
  <c r="EP7" i="32"/>
  <c r="EQ7" i="32"/>
  <c r="ER7" i="32"/>
  <c r="ES7" i="32"/>
  <c r="ET7" i="32"/>
  <c r="EU7" i="32"/>
  <c r="EV7" i="32"/>
  <c r="EW7" i="32"/>
  <c r="EX7" i="32"/>
  <c r="EZ7" i="32"/>
  <c r="FA7" i="32"/>
  <c r="EO8" i="32"/>
  <c r="EP8" i="32"/>
  <c r="EQ8" i="32"/>
  <c r="ER8" i="32"/>
  <c r="ES8" i="32"/>
  <c r="ET8" i="32"/>
  <c r="EU8" i="32"/>
  <c r="EV8" i="32"/>
  <c r="EW8" i="32"/>
  <c r="EX8" i="32"/>
  <c r="EZ8" i="32"/>
  <c r="FA8" i="32"/>
  <c r="EO9" i="32"/>
  <c r="EP9" i="32"/>
  <c r="EQ9" i="32"/>
  <c r="ER9" i="32"/>
  <c r="ES9" i="32"/>
  <c r="ET9" i="32"/>
  <c r="EU9" i="32"/>
  <c r="EV9" i="32"/>
  <c r="EW9" i="32"/>
  <c r="EX9" i="32"/>
  <c r="EZ9" i="32"/>
  <c r="FA9" i="32"/>
  <c r="EO10" i="32"/>
  <c r="EP10" i="32"/>
  <c r="EQ10" i="32"/>
  <c r="ER10" i="32"/>
  <c r="ES10" i="32"/>
  <c r="ET10" i="32"/>
  <c r="EU10" i="32"/>
  <c r="EV10" i="32"/>
  <c r="EW10" i="32"/>
  <c r="EX10" i="32"/>
  <c r="EZ10" i="32"/>
  <c r="FA10" i="32"/>
  <c r="EO11" i="32"/>
  <c r="EP11" i="32"/>
  <c r="EQ11" i="32"/>
  <c r="ER11" i="32"/>
  <c r="ES11" i="32"/>
  <c r="ET11" i="32"/>
  <c r="EU11" i="32"/>
  <c r="EV11" i="32"/>
  <c r="EW11" i="32"/>
  <c r="EX11" i="32"/>
  <c r="EZ11" i="32"/>
  <c r="FA11" i="32"/>
  <c r="EO12" i="32"/>
  <c r="EP12" i="32"/>
  <c r="EQ12" i="32"/>
  <c r="ER12" i="32"/>
  <c r="ES12" i="32"/>
  <c r="ET12" i="32"/>
  <c r="EU12" i="32"/>
  <c r="EV12" i="32"/>
  <c r="EW12" i="32"/>
  <c r="EX12" i="32"/>
  <c r="EZ12" i="32"/>
  <c r="FA12" i="32"/>
  <c r="EO13" i="32"/>
  <c r="EP13" i="32"/>
  <c r="EQ13" i="32"/>
  <c r="ER13" i="32"/>
  <c r="ES13" i="32"/>
  <c r="ET13" i="32"/>
  <c r="EU13" i="32"/>
  <c r="EV13" i="32"/>
  <c r="EW13" i="32"/>
  <c r="EX13" i="32"/>
  <c r="EZ13" i="32"/>
  <c r="FA13" i="32"/>
  <c r="EO14" i="32"/>
  <c r="EP14" i="32"/>
  <c r="EQ14" i="32"/>
  <c r="ER14" i="32"/>
  <c r="ES14" i="32"/>
  <c r="ET14" i="32"/>
  <c r="EU14" i="32"/>
  <c r="EV14" i="32"/>
  <c r="EW14" i="32"/>
  <c r="EX14" i="32"/>
  <c r="EZ14" i="32"/>
  <c r="FA14" i="32"/>
  <c r="EO15" i="32"/>
  <c r="EP15" i="32"/>
  <c r="EQ15" i="32"/>
  <c r="ER15" i="32"/>
  <c r="ES15" i="32"/>
  <c r="ET15" i="32"/>
  <c r="EU15" i="32"/>
  <c r="EV15" i="32"/>
  <c r="EW15" i="32"/>
  <c r="EX15" i="32"/>
  <c r="EZ15" i="32"/>
  <c r="FA15" i="32"/>
  <c r="EO16" i="32"/>
  <c r="EP16" i="32"/>
  <c r="EQ16" i="32"/>
  <c r="ER16" i="32"/>
  <c r="ES16" i="32"/>
  <c r="ET16" i="32"/>
  <c r="EU16" i="32"/>
  <c r="EV16" i="32"/>
  <c r="EW16" i="32"/>
  <c r="EX16" i="32"/>
  <c r="EZ16" i="32"/>
  <c r="FA16" i="32"/>
  <c r="EO17" i="32"/>
  <c r="EP17" i="32"/>
  <c r="EQ17" i="32"/>
  <c r="ER17" i="32"/>
  <c r="ES17" i="32"/>
  <c r="ET17" i="32"/>
  <c r="EU17" i="32"/>
  <c r="EV17" i="32"/>
  <c r="EW17" i="32"/>
  <c r="EX17" i="32"/>
  <c r="EZ17" i="32"/>
  <c r="FA17" i="32"/>
  <c r="EO18" i="32"/>
  <c r="EP18" i="32"/>
  <c r="EQ18" i="32"/>
  <c r="ER18" i="32"/>
  <c r="ES18" i="32"/>
  <c r="ET18" i="32"/>
  <c r="EU18" i="32"/>
  <c r="EV18" i="32"/>
  <c r="EW18" i="32"/>
  <c r="EX18" i="32"/>
  <c r="EZ18" i="32"/>
  <c r="FA18" i="32"/>
  <c r="EO19" i="32"/>
  <c r="EP19" i="32"/>
  <c r="EQ19" i="32"/>
  <c r="ER19" i="32"/>
  <c r="ES19" i="32"/>
  <c r="ET19" i="32"/>
  <c r="EU19" i="32"/>
  <c r="EV19" i="32"/>
  <c r="EW19" i="32"/>
  <c r="EX19" i="32"/>
  <c r="EZ19" i="32"/>
  <c r="FA19" i="32"/>
  <c r="EO20" i="32"/>
  <c r="EP20" i="32"/>
  <c r="EQ20" i="32"/>
  <c r="ER20" i="32"/>
  <c r="ES20" i="32"/>
  <c r="ET20" i="32"/>
  <c r="EU20" i="32"/>
  <c r="EV20" i="32"/>
  <c r="EW20" i="32"/>
  <c r="EX20" i="32"/>
  <c r="EZ20" i="32"/>
  <c r="FA20" i="32"/>
  <c r="EO21" i="32"/>
  <c r="EP21" i="32"/>
  <c r="EQ21" i="32"/>
  <c r="ER21" i="32"/>
  <c r="ES21" i="32"/>
  <c r="ET21" i="32"/>
  <c r="EU21" i="32"/>
  <c r="EV21" i="32"/>
  <c r="EW21" i="32"/>
  <c r="EX21" i="32"/>
  <c r="EZ21" i="32"/>
  <c r="FA21" i="32"/>
  <c r="EO22" i="32"/>
  <c r="EP22" i="32"/>
  <c r="EQ22" i="32"/>
  <c r="ER22" i="32"/>
  <c r="ES22" i="32"/>
  <c r="ET22" i="32"/>
  <c r="EU22" i="32"/>
  <c r="EV22" i="32"/>
  <c r="EW22" i="32"/>
  <c r="EX22" i="32"/>
  <c r="EZ22" i="32"/>
  <c r="FA22" i="32"/>
  <c r="EO23" i="32"/>
  <c r="EP23" i="32"/>
  <c r="EQ23" i="32"/>
  <c r="ER23" i="32"/>
  <c r="ES23" i="32"/>
  <c r="ET23" i="32"/>
  <c r="EU23" i="32"/>
  <c r="EV23" i="32"/>
  <c r="EW23" i="32"/>
  <c r="EX23" i="32"/>
  <c r="EZ23" i="32"/>
  <c r="FA23" i="32"/>
  <c r="EO24" i="32"/>
  <c r="EP24" i="32"/>
  <c r="EQ24" i="32"/>
  <c r="ER24" i="32"/>
  <c r="ES24" i="32"/>
  <c r="ET24" i="32"/>
  <c r="EU24" i="32"/>
  <c r="EV24" i="32"/>
  <c r="EW24" i="32"/>
  <c r="EX24" i="32"/>
  <c r="EZ24" i="32"/>
  <c r="FA24" i="32"/>
  <c r="EO25" i="32"/>
  <c r="EP25" i="32"/>
  <c r="EQ25" i="32"/>
  <c r="ER25" i="32"/>
  <c r="ES25" i="32"/>
  <c r="ET25" i="32"/>
  <c r="EU25" i="32"/>
  <c r="EV25" i="32"/>
  <c r="EW25" i="32"/>
  <c r="EX25" i="32"/>
  <c r="EZ25" i="32"/>
  <c r="FA25" i="32"/>
  <c r="EO26" i="32"/>
  <c r="EP26" i="32"/>
  <c r="EQ26" i="32"/>
  <c r="ER26" i="32"/>
  <c r="ES26" i="32"/>
  <c r="ET26" i="32"/>
  <c r="EU26" i="32"/>
  <c r="EV26" i="32"/>
  <c r="EW26" i="32"/>
  <c r="EX26" i="32"/>
  <c r="EZ26" i="32"/>
  <c r="FA26" i="32"/>
  <c r="EO27" i="32"/>
  <c r="EP27" i="32"/>
  <c r="EQ27" i="32"/>
  <c r="ER27" i="32"/>
  <c r="ES27" i="32"/>
  <c r="ET27" i="32"/>
  <c r="EU27" i="32"/>
  <c r="EV27" i="32"/>
  <c r="EW27" i="32"/>
  <c r="EX27" i="32"/>
  <c r="EZ27" i="32"/>
  <c r="FA27" i="32"/>
  <c r="EO28" i="32"/>
  <c r="EP28" i="32"/>
  <c r="EQ28" i="32"/>
  <c r="ER28" i="32"/>
  <c r="ES28" i="32"/>
  <c r="ET28" i="32"/>
  <c r="EU28" i="32"/>
  <c r="EV28" i="32"/>
  <c r="EW28" i="32"/>
  <c r="EX28" i="32"/>
  <c r="EZ28" i="32"/>
  <c r="FA28" i="32"/>
  <c r="EO29" i="32"/>
  <c r="EP29" i="32"/>
  <c r="EQ29" i="32"/>
  <c r="ER29" i="32"/>
  <c r="ES29" i="32"/>
  <c r="ET29" i="32"/>
  <c r="EU29" i="32"/>
  <c r="EV29" i="32"/>
  <c r="EW29" i="32"/>
  <c r="EX29" i="32"/>
  <c r="EZ29" i="32"/>
  <c r="FA29" i="32"/>
  <c r="EO30" i="32"/>
  <c r="EP30" i="32"/>
  <c r="EQ30" i="32"/>
  <c r="ER30" i="32"/>
  <c r="ES30" i="32"/>
  <c r="ET30" i="32"/>
  <c r="EU30" i="32"/>
  <c r="EV30" i="32"/>
  <c r="EW30" i="32"/>
  <c r="EX30" i="32"/>
  <c r="EZ30" i="32"/>
  <c r="FA30" i="32"/>
  <c r="EO31" i="32"/>
  <c r="EP31" i="32"/>
  <c r="EQ31" i="32"/>
  <c r="ER31" i="32"/>
  <c r="ES31" i="32"/>
  <c r="ET31" i="32"/>
  <c r="EU31" i="32"/>
  <c r="EV31" i="32"/>
  <c r="EW31" i="32"/>
  <c r="EX31" i="32"/>
  <c r="EZ31" i="32"/>
  <c r="FA31" i="32"/>
  <c r="EO32" i="32"/>
  <c r="EP32" i="32"/>
  <c r="EQ32" i="32"/>
  <c r="ER32" i="32"/>
  <c r="ES32" i="32"/>
  <c r="ET32" i="32"/>
  <c r="EU32" i="32"/>
  <c r="EV32" i="32"/>
  <c r="EW32" i="32"/>
  <c r="EX32" i="32"/>
  <c r="EZ32" i="32"/>
  <c r="FA32" i="32"/>
  <c r="EO33" i="32"/>
  <c r="EP33" i="32"/>
  <c r="EQ33" i="32"/>
  <c r="ER33" i="32"/>
  <c r="ES33" i="32"/>
  <c r="ET33" i="32"/>
  <c r="EU33" i="32"/>
  <c r="EV33" i="32"/>
  <c r="EW33" i="32"/>
  <c r="EX33" i="32"/>
  <c r="EZ33" i="32"/>
  <c r="FA33" i="32"/>
  <c r="EO34" i="32"/>
  <c r="EP34" i="32"/>
  <c r="EQ34" i="32"/>
  <c r="ER34" i="32"/>
  <c r="ES34" i="32"/>
  <c r="ET34" i="32"/>
  <c r="EU34" i="32"/>
  <c r="EV34" i="32"/>
  <c r="EW34" i="32"/>
  <c r="EX34" i="32"/>
  <c r="EZ34" i="32"/>
  <c r="FA34" i="32"/>
  <c r="EO35" i="32"/>
  <c r="EP35" i="32"/>
  <c r="EQ35" i="32"/>
  <c r="ER35" i="32"/>
  <c r="ES35" i="32"/>
  <c r="ET35" i="32"/>
  <c r="EU35" i="32"/>
  <c r="EV35" i="32"/>
  <c r="EW35" i="32"/>
  <c r="EX35" i="32"/>
  <c r="EZ35" i="32"/>
  <c r="FA35" i="32"/>
  <c r="EO36" i="32"/>
  <c r="EP36" i="32"/>
  <c r="EQ36" i="32"/>
  <c r="ER36" i="32"/>
  <c r="ES36" i="32"/>
  <c r="ET36" i="32"/>
  <c r="EU36" i="32"/>
  <c r="EV36" i="32"/>
  <c r="EW36" i="32"/>
  <c r="EX36" i="32"/>
  <c r="EZ36" i="32"/>
  <c r="FA36" i="32"/>
  <c r="EO37" i="32"/>
  <c r="EP37" i="32"/>
  <c r="EQ37" i="32"/>
  <c r="ER37" i="32"/>
  <c r="ES37" i="32"/>
  <c r="ET37" i="32"/>
  <c r="EU37" i="32"/>
  <c r="EV37" i="32"/>
  <c r="EW37" i="32"/>
  <c r="EX37" i="32"/>
  <c r="EZ37" i="32"/>
  <c r="FA37" i="32"/>
  <c r="EO38" i="32"/>
  <c r="EP38" i="32"/>
  <c r="EQ38" i="32"/>
  <c r="ER38" i="32"/>
  <c r="ES38" i="32"/>
  <c r="ET38" i="32"/>
  <c r="EU38" i="32"/>
  <c r="EV38" i="32"/>
  <c r="EW38" i="32"/>
  <c r="EX38" i="32"/>
  <c r="EZ38" i="32"/>
  <c r="FA38" i="32"/>
  <c r="EO39" i="32"/>
  <c r="EP39" i="32"/>
  <c r="EQ39" i="32"/>
  <c r="ER39" i="32"/>
  <c r="ES39" i="32"/>
  <c r="ET39" i="32"/>
  <c r="EU39" i="32"/>
  <c r="EV39" i="32"/>
  <c r="EW39" i="32"/>
  <c r="EX39" i="32"/>
  <c r="EZ39" i="32"/>
  <c r="FA39" i="32"/>
  <c r="EO40" i="32"/>
  <c r="EP40" i="32"/>
  <c r="EQ40" i="32"/>
  <c r="ER40" i="32"/>
  <c r="ES40" i="32"/>
  <c r="ET40" i="32"/>
  <c r="EU40" i="32"/>
  <c r="EV40" i="32"/>
  <c r="EW40" i="32"/>
  <c r="EX40" i="32"/>
  <c r="EZ40" i="32"/>
  <c r="FA40" i="32"/>
  <c r="EO41" i="32"/>
  <c r="EP41" i="32"/>
  <c r="EQ41" i="32"/>
  <c r="ER41" i="32"/>
  <c r="ES41" i="32"/>
  <c r="ET41" i="32"/>
  <c r="EU41" i="32"/>
  <c r="EV41" i="32"/>
  <c r="EW41" i="32"/>
  <c r="EX41" i="32"/>
  <c r="EZ41" i="32"/>
  <c r="FA41" i="32"/>
  <c r="EO42" i="32"/>
  <c r="EP42" i="32"/>
  <c r="EQ42" i="32"/>
  <c r="ER42" i="32"/>
  <c r="ES42" i="32"/>
  <c r="ET42" i="32"/>
  <c r="EU42" i="32"/>
  <c r="EV42" i="32"/>
  <c r="EW42" i="32"/>
  <c r="EX42" i="32"/>
  <c r="EZ42" i="32"/>
  <c r="FA42" i="32"/>
  <c r="EO43" i="32"/>
  <c r="EP43" i="32"/>
  <c r="EQ43" i="32"/>
  <c r="ER43" i="32"/>
  <c r="ES43" i="32"/>
  <c r="ET43" i="32"/>
  <c r="EU43" i="32"/>
  <c r="EV43" i="32"/>
  <c r="EW43" i="32"/>
  <c r="EX43" i="32"/>
  <c r="EZ43" i="32"/>
  <c r="FA43" i="32"/>
  <c r="EO44" i="32"/>
  <c r="EP44" i="32"/>
  <c r="EQ44" i="32"/>
  <c r="ER44" i="32"/>
  <c r="ES44" i="32"/>
  <c r="ET44" i="32"/>
  <c r="EU44" i="32"/>
  <c r="EV44" i="32"/>
  <c r="EW44" i="32"/>
  <c r="EX44" i="32"/>
  <c r="EZ44" i="32"/>
  <c r="FA44" i="32"/>
  <c r="EO45" i="32"/>
  <c r="EP45" i="32"/>
  <c r="EQ45" i="32"/>
  <c r="ER45" i="32"/>
  <c r="ES45" i="32"/>
  <c r="ET45" i="32"/>
  <c r="EU45" i="32"/>
  <c r="EV45" i="32"/>
  <c r="EW45" i="32"/>
  <c r="EX45" i="32"/>
  <c r="EZ45" i="32"/>
  <c r="FA45" i="32"/>
  <c r="EO46" i="32"/>
  <c r="EP46" i="32"/>
  <c r="EQ46" i="32"/>
  <c r="ER46" i="32"/>
  <c r="ES46" i="32"/>
  <c r="ET46" i="32"/>
  <c r="EU46" i="32"/>
  <c r="EV46" i="32"/>
  <c r="EW46" i="32"/>
  <c r="EX46" i="32"/>
  <c r="EZ46" i="32"/>
  <c r="FA46" i="32"/>
  <c r="EO47" i="32"/>
  <c r="EP47" i="32"/>
  <c r="EQ47" i="32"/>
  <c r="ER47" i="32"/>
  <c r="ES47" i="32"/>
  <c r="ET47" i="32"/>
  <c r="EU47" i="32"/>
  <c r="EV47" i="32"/>
  <c r="EW47" i="32"/>
  <c r="EX47" i="32"/>
  <c r="EZ47" i="32"/>
  <c r="FA47" i="32"/>
  <c r="EO48" i="32"/>
  <c r="EP48" i="32"/>
  <c r="EQ48" i="32"/>
  <c r="ER48" i="32"/>
  <c r="ES48" i="32"/>
  <c r="ET48" i="32"/>
  <c r="EU48" i="32"/>
  <c r="EV48" i="32"/>
  <c r="EW48" i="32"/>
  <c r="EX48" i="32"/>
  <c r="EZ48" i="32"/>
  <c r="FA48" i="32"/>
  <c r="EO49" i="32"/>
  <c r="EP49" i="32"/>
  <c r="EQ49" i="32"/>
  <c r="ER49" i="32"/>
  <c r="ES49" i="32"/>
  <c r="ET49" i="32"/>
  <c r="EU49" i="32"/>
  <c r="EV49" i="32"/>
  <c r="EW49" i="32"/>
  <c r="EX49" i="32"/>
  <c r="EZ49" i="32"/>
  <c r="FA49" i="32"/>
  <c r="EO50" i="32"/>
  <c r="EP50" i="32"/>
  <c r="EQ50" i="32"/>
  <c r="ER50" i="32"/>
  <c r="ES50" i="32"/>
  <c r="ET50" i="32"/>
  <c r="EU50" i="32"/>
  <c r="EV50" i="32"/>
  <c r="EW50" i="32"/>
  <c r="EX50" i="32"/>
  <c r="EZ50" i="32"/>
  <c r="FA50" i="32"/>
  <c r="EO51" i="32"/>
  <c r="EP51" i="32"/>
  <c r="EQ51" i="32"/>
  <c r="ER51" i="32"/>
  <c r="ES51" i="32"/>
  <c r="ET51" i="32"/>
  <c r="EU51" i="32"/>
  <c r="EV51" i="32"/>
  <c r="EW51" i="32"/>
  <c r="EX51" i="32"/>
  <c r="EZ51" i="32"/>
  <c r="FA51" i="32"/>
  <c r="EO52" i="32"/>
  <c r="EP52" i="32"/>
  <c r="EQ52" i="32"/>
  <c r="ER52" i="32"/>
  <c r="ES52" i="32"/>
  <c r="ET52" i="32"/>
  <c r="EU52" i="32"/>
  <c r="EV52" i="32"/>
  <c r="EW52" i="32"/>
  <c r="EX52" i="32"/>
  <c r="EZ52" i="32"/>
  <c r="FA52" i="32"/>
  <c r="EO53" i="32"/>
  <c r="EP53" i="32"/>
  <c r="EQ53" i="32"/>
  <c r="ER53" i="32"/>
  <c r="ES53" i="32"/>
  <c r="ET53" i="32"/>
  <c r="EU53" i="32"/>
  <c r="EV53" i="32"/>
  <c r="EW53" i="32"/>
  <c r="EX53" i="32"/>
  <c r="EZ53" i="32"/>
  <c r="FA53" i="32"/>
  <c r="EO54" i="32"/>
  <c r="EP54" i="32"/>
  <c r="EQ54" i="32"/>
  <c r="ER54" i="32"/>
  <c r="ES54" i="32"/>
  <c r="ET54" i="32"/>
  <c r="EU54" i="32"/>
  <c r="EV54" i="32"/>
  <c r="EW54" i="32"/>
  <c r="EX54" i="32"/>
  <c r="EZ54" i="32"/>
  <c r="FA54" i="32"/>
  <c r="EO55" i="32"/>
  <c r="EP55" i="32"/>
  <c r="EQ55" i="32"/>
  <c r="ER55" i="32"/>
  <c r="ES55" i="32"/>
  <c r="ET55" i="32"/>
  <c r="EU55" i="32"/>
  <c r="EV55" i="32"/>
  <c r="EW55" i="32"/>
  <c r="EX55" i="32"/>
  <c r="EZ55" i="32"/>
  <c r="FA55" i="32"/>
  <c r="EO56" i="32"/>
  <c r="EP56" i="32"/>
  <c r="EQ56" i="32"/>
  <c r="ER56" i="32"/>
  <c r="ES56" i="32"/>
  <c r="ET56" i="32"/>
  <c r="EU56" i="32"/>
  <c r="EV56" i="32"/>
  <c r="EW56" i="32"/>
  <c r="EX56" i="32"/>
  <c r="EZ56" i="32"/>
  <c r="FA56" i="32"/>
  <c r="EO57" i="32"/>
  <c r="EP57" i="32"/>
  <c r="EQ57" i="32"/>
  <c r="ER57" i="32"/>
  <c r="ES57" i="32"/>
  <c r="ET57" i="32"/>
  <c r="EU57" i="32"/>
  <c r="EV57" i="32"/>
  <c r="EW57" i="32"/>
  <c r="EX57" i="32"/>
  <c r="EZ57" i="32"/>
  <c r="FA57" i="32"/>
  <c r="EO58" i="32"/>
  <c r="EP58" i="32"/>
  <c r="EQ58" i="32"/>
  <c r="ER58" i="32"/>
  <c r="ES58" i="32"/>
  <c r="ET58" i="32"/>
  <c r="EU58" i="32"/>
  <c r="EV58" i="32"/>
  <c r="EW58" i="32"/>
  <c r="EX58" i="32"/>
  <c r="EZ58" i="32"/>
  <c r="FA58" i="32"/>
  <c r="EO59" i="32"/>
  <c r="EP59" i="32"/>
  <c r="EQ59" i="32"/>
  <c r="ER59" i="32"/>
  <c r="ES59" i="32"/>
  <c r="ET59" i="32"/>
  <c r="EU59" i="32"/>
  <c r="EV59" i="32"/>
  <c r="EW59" i="32"/>
  <c r="EX59" i="32"/>
  <c r="EZ59" i="32"/>
  <c r="FA59" i="32"/>
  <c r="EO60" i="32"/>
  <c r="EP60" i="32"/>
  <c r="EQ60" i="32"/>
  <c r="ER60" i="32"/>
  <c r="ES60" i="32"/>
  <c r="ET60" i="32"/>
  <c r="EU60" i="32"/>
  <c r="EV60" i="32"/>
  <c r="EW60" i="32"/>
  <c r="EX60" i="32"/>
  <c r="EZ60" i="32"/>
  <c r="FA60" i="32"/>
  <c r="EO61" i="32"/>
  <c r="EP61" i="32"/>
  <c r="EQ61" i="32"/>
  <c r="ER61" i="32"/>
  <c r="ES61" i="32"/>
  <c r="ET61" i="32"/>
  <c r="EU61" i="32"/>
  <c r="EV61" i="32"/>
  <c r="EW61" i="32"/>
  <c r="EX61" i="32"/>
  <c r="EZ61" i="32"/>
  <c r="FA61" i="32"/>
  <c r="EO62" i="32"/>
  <c r="EP62" i="32"/>
  <c r="EQ62" i="32"/>
  <c r="ER62" i="32"/>
  <c r="ES62" i="32"/>
  <c r="ET62" i="32"/>
  <c r="EU62" i="32"/>
  <c r="EV62" i="32"/>
  <c r="EW62" i="32"/>
  <c r="EX62" i="32"/>
  <c r="EZ62" i="32"/>
  <c r="FA62" i="32"/>
  <c r="EO63" i="32"/>
  <c r="EP63" i="32"/>
  <c r="EQ63" i="32"/>
  <c r="ER63" i="32"/>
  <c r="ES63" i="32"/>
  <c r="ET63" i="32"/>
  <c r="EU63" i="32"/>
  <c r="EV63" i="32"/>
  <c r="EW63" i="32"/>
  <c r="EX63" i="32"/>
  <c r="EZ63" i="32"/>
  <c r="FA63" i="32"/>
  <c r="EO64" i="32"/>
  <c r="EP64" i="32"/>
  <c r="EQ64" i="32"/>
  <c r="ER64" i="32"/>
  <c r="ES64" i="32"/>
  <c r="ET64" i="32"/>
  <c r="EU64" i="32"/>
  <c r="EV64" i="32"/>
  <c r="EW64" i="32"/>
  <c r="EX64" i="32"/>
  <c r="EZ64" i="32"/>
  <c r="FA64" i="32"/>
  <c r="EO65" i="32"/>
  <c r="EP65" i="32"/>
  <c r="EQ65" i="32"/>
  <c r="ER65" i="32"/>
  <c r="ES65" i="32"/>
  <c r="ET65" i="32"/>
  <c r="EU65" i="32"/>
  <c r="EV65" i="32"/>
  <c r="EW65" i="32"/>
  <c r="EX65" i="32"/>
  <c r="EZ65" i="32"/>
  <c r="FA65" i="32"/>
  <c r="EO66" i="32"/>
  <c r="EP66" i="32"/>
  <c r="EQ66" i="32"/>
  <c r="ER66" i="32"/>
  <c r="ES66" i="32"/>
  <c r="ET66" i="32"/>
  <c r="EU66" i="32"/>
  <c r="EV66" i="32"/>
  <c r="EW66" i="32"/>
  <c r="EX66" i="32"/>
  <c r="EZ66" i="32"/>
  <c r="FA66" i="32"/>
  <c r="EO67" i="32"/>
  <c r="EP67" i="32"/>
  <c r="EQ67" i="32"/>
  <c r="ER67" i="32"/>
  <c r="ES67" i="32"/>
  <c r="ET67" i="32"/>
  <c r="EU67" i="32"/>
  <c r="EV67" i="32"/>
  <c r="EW67" i="32"/>
  <c r="EX67" i="32"/>
  <c r="EZ67" i="32"/>
  <c r="FA67" i="32"/>
  <c r="EO68" i="32"/>
  <c r="EP68" i="32"/>
  <c r="EQ68" i="32"/>
  <c r="ER68" i="32"/>
  <c r="ES68" i="32"/>
  <c r="ET68" i="32"/>
  <c r="EU68" i="32"/>
  <c r="EV68" i="32"/>
  <c r="EW68" i="32"/>
  <c r="EX68" i="32"/>
  <c r="EZ68" i="32"/>
  <c r="FA68" i="32"/>
  <c r="EO69" i="32"/>
  <c r="EP69" i="32"/>
  <c r="EQ69" i="32"/>
  <c r="ER69" i="32"/>
  <c r="ES69" i="32"/>
  <c r="ET69" i="32"/>
  <c r="EU69" i="32"/>
  <c r="EV69" i="32"/>
  <c r="EW69" i="32"/>
  <c r="EX69" i="32"/>
  <c r="EZ69" i="32"/>
  <c r="FA69" i="32"/>
  <c r="EO70" i="32"/>
  <c r="EP70" i="32"/>
  <c r="EQ70" i="32"/>
  <c r="ER70" i="32"/>
  <c r="ES70" i="32"/>
  <c r="ET70" i="32"/>
  <c r="EU70" i="32"/>
  <c r="EV70" i="32"/>
  <c r="EW70" i="32"/>
  <c r="EX70" i="32"/>
  <c r="EZ70" i="32"/>
  <c r="FA70" i="32"/>
  <c r="EO71" i="32"/>
  <c r="EP71" i="32"/>
  <c r="EQ71" i="32"/>
  <c r="ER71" i="32"/>
  <c r="ES71" i="32"/>
  <c r="ET71" i="32"/>
  <c r="EU71" i="32"/>
  <c r="EV71" i="32"/>
  <c r="EW71" i="32"/>
  <c r="EX71" i="32"/>
  <c r="EZ71" i="32"/>
  <c r="FA71" i="32"/>
  <c r="EO72" i="32"/>
  <c r="EP72" i="32"/>
  <c r="EQ72" i="32"/>
  <c r="ER72" i="32"/>
  <c r="ES72" i="32"/>
  <c r="ET72" i="32"/>
  <c r="EU72" i="32"/>
  <c r="EV72" i="32"/>
  <c r="EW72" i="32"/>
  <c r="EX72" i="32"/>
  <c r="EZ72" i="32"/>
  <c r="FA72" i="32"/>
  <c r="EO73" i="32"/>
  <c r="EP73" i="32"/>
  <c r="EQ73" i="32"/>
  <c r="ER73" i="32"/>
  <c r="ES73" i="32"/>
  <c r="ET73" i="32"/>
  <c r="EU73" i="32"/>
  <c r="EV73" i="32"/>
  <c r="EW73" i="32"/>
  <c r="EX73" i="32"/>
  <c r="EZ73" i="32"/>
  <c r="FA73" i="32"/>
  <c r="EO74" i="32"/>
  <c r="EP74" i="32"/>
  <c r="EQ74" i="32"/>
  <c r="ER74" i="32"/>
  <c r="ES74" i="32"/>
  <c r="ET74" i="32"/>
  <c r="EU74" i="32"/>
  <c r="EV74" i="32"/>
  <c r="EW74" i="32"/>
  <c r="EX74" i="32"/>
  <c r="EZ74" i="32"/>
  <c r="FA74" i="32"/>
  <c r="EO75" i="32"/>
  <c r="EP75" i="32"/>
  <c r="EQ75" i="32"/>
  <c r="ER75" i="32"/>
  <c r="ES75" i="32"/>
  <c r="ET75" i="32"/>
  <c r="EU75" i="32"/>
  <c r="EV75" i="32"/>
  <c r="EW75" i="32"/>
  <c r="EX75" i="32"/>
  <c r="EZ75" i="32"/>
  <c r="FA75" i="32"/>
  <c r="EO76" i="32"/>
  <c r="EP76" i="32"/>
  <c r="EQ76" i="32"/>
  <c r="ER76" i="32"/>
  <c r="ES76" i="32"/>
  <c r="ET76" i="32"/>
  <c r="EU76" i="32"/>
  <c r="EV76" i="32"/>
  <c r="EW76" i="32"/>
  <c r="EX76" i="32"/>
  <c r="EZ76" i="32"/>
  <c r="FA76" i="32"/>
  <c r="EO77" i="32"/>
  <c r="EP77" i="32"/>
  <c r="EQ77" i="32"/>
  <c r="ER77" i="32"/>
  <c r="ES77" i="32"/>
  <c r="ET77" i="32"/>
  <c r="EU77" i="32"/>
  <c r="EV77" i="32"/>
  <c r="EW77" i="32"/>
  <c r="EX77" i="32"/>
  <c r="EZ77" i="32"/>
  <c r="FA77" i="32"/>
  <c r="EO78" i="32"/>
  <c r="EP78" i="32"/>
  <c r="EQ78" i="32"/>
  <c r="ER78" i="32"/>
  <c r="ES78" i="32"/>
  <c r="ET78" i="32"/>
  <c r="EU78" i="32"/>
  <c r="EV78" i="32"/>
  <c r="EW78" i="32"/>
  <c r="EX78" i="32"/>
  <c r="EZ78" i="32"/>
  <c r="FA78" i="32"/>
  <c r="EO79" i="32"/>
  <c r="EP79" i="32"/>
  <c r="EQ79" i="32"/>
  <c r="ER79" i="32"/>
  <c r="ES79" i="32"/>
  <c r="ET79" i="32"/>
  <c r="EU79" i="32"/>
  <c r="EV79" i="32"/>
  <c r="EW79" i="32"/>
  <c r="EX79" i="32"/>
  <c r="EZ79" i="32"/>
  <c r="FA79" i="32"/>
  <c r="EO80" i="32"/>
  <c r="EP80" i="32"/>
  <c r="EQ80" i="32"/>
  <c r="ER80" i="32"/>
  <c r="ES80" i="32"/>
  <c r="ET80" i="32"/>
  <c r="EU80" i="32"/>
  <c r="EV80" i="32"/>
  <c r="EW80" i="32"/>
  <c r="EX80" i="32"/>
  <c r="EZ80" i="32"/>
  <c r="FA80" i="32"/>
  <c r="EO81" i="32"/>
  <c r="EP81" i="32"/>
  <c r="EQ81" i="32"/>
  <c r="ER81" i="32"/>
  <c r="ES81" i="32"/>
  <c r="ET81" i="32"/>
  <c r="EU81" i="32"/>
  <c r="EV81" i="32"/>
  <c r="EW81" i="32"/>
  <c r="EX81" i="32"/>
  <c r="EZ81" i="32"/>
  <c r="FA81" i="32"/>
  <c r="EO82" i="32"/>
  <c r="EP82" i="32"/>
  <c r="EQ82" i="32"/>
  <c r="ER82" i="32"/>
  <c r="ES82" i="32"/>
  <c r="ET82" i="32"/>
  <c r="EU82" i="32"/>
  <c r="EV82" i="32"/>
  <c r="EW82" i="32"/>
  <c r="EX82" i="32"/>
  <c r="EZ82" i="32"/>
  <c r="FA82" i="32"/>
  <c r="EO83" i="32"/>
  <c r="EP83" i="32"/>
  <c r="EQ83" i="32"/>
  <c r="ER83" i="32"/>
  <c r="ES83" i="32"/>
  <c r="ET83" i="32"/>
  <c r="EU83" i="32"/>
  <c r="EV83" i="32"/>
  <c r="EW83" i="32"/>
  <c r="EX83" i="32"/>
  <c r="EZ83" i="32"/>
  <c r="FA83" i="32"/>
  <c r="EO84" i="32"/>
  <c r="EP84" i="32"/>
  <c r="EQ84" i="32"/>
  <c r="ER84" i="32"/>
  <c r="ES84" i="32"/>
  <c r="ET84" i="32"/>
  <c r="EU84" i="32"/>
  <c r="EV84" i="32"/>
  <c r="EW84" i="32"/>
  <c r="EX84" i="32"/>
  <c r="EZ84" i="32"/>
  <c r="FA84" i="32"/>
  <c r="EO85" i="32"/>
  <c r="EP85" i="32"/>
  <c r="EQ85" i="32"/>
  <c r="ER85" i="32"/>
  <c r="ES85" i="32"/>
  <c r="ET85" i="32"/>
  <c r="EU85" i="32"/>
  <c r="EV85" i="32"/>
  <c r="EW85" i="32"/>
  <c r="EX85" i="32"/>
  <c r="EZ85" i="32"/>
  <c r="FA85" i="32"/>
  <c r="EO86" i="32"/>
  <c r="EP86" i="32"/>
  <c r="EQ86" i="32"/>
  <c r="ER86" i="32"/>
  <c r="ES86" i="32"/>
  <c r="ET86" i="32"/>
  <c r="EU86" i="32"/>
  <c r="EV86" i="32"/>
  <c r="EW86" i="32"/>
  <c r="EX86" i="32"/>
  <c r="EZ86" i="32"/>
  <c r="FA86" i="32"/>
  <c r="EO87" i="32"/>
  <c r="EP87" i="32"/>
  <c r="EQ87" i="32"/>
  <c r="ER87" i="32"/>
  <c r="ES87" i="32"/>
  <c r="ET87" i="32"/>
  <c r="EU87" i="32"/>
  <c r="EV87" i="32"/>
  <c r="EW87" i="32"/>
  <c r="EX87" i="32"/>
  <c r="EZ87" i="32"/>
  <c r="FA87" i="32"/>
  <c r="EO88" i="32"/>
  <c r="EP88" i="32"/>
  <c r="EQ88" i="32"/>
  <c r="ER88" i="32"/>
  <c r="ES88" i="32"/>
  <c r="ET88" i="32"/>
  <c r="EU88" i="32"/>
  <c r="EV88" i="32"/>
  <c r="EW88" i="32"/>
  <c r="EX88" i="32"/>
  <c r="EZ88" i="32"/>
  <c r="FA88" i="32"/>
  <c r="EO89" i="32"/>
  <c r="EP89" i="32"/>
  <c r="EQ89" i="32"/>
  <c r="ER89" i="32"/>
  <c r="ES89" i="32"/>
  <c r="ET89" i="32"/>
  <c r="EU89" i="32"/>
  <c r="EV89" i="32"/>
  <c r="EW89" i="32"/>
  <c r="EX89" i="32"/>
  <c r="EZ89" i="32"/>
  <c r="FA89" i="32"/>
  <c r="EO90" i="32"/>
  <c r="EP90" i="32"/>
  <c r="EQ90" i="32"/>
  <c r="ER90" i="32"/>
  <c r="ES90" i="32"/>
  <c r="ET90" i="32"/>
  <c r="EU90" i="32"/>
  <c r="EV90" i="32"/>
  <c r="EW90" i="32"/>
  <c r="EX90" i="32"/>
  <c r="EZ90" i="32"/>
  <c r="FA90" i="32"/>
  <c r="EO91" i="32"/>
  <c r="EP91" i="32"/>
  <c r="EQ91" i="32"/>
  <c r="ER91" i="32"/>
  <c r="ES91" i="32"/>
  <c r="ET91" i="32"/>
  <c r="EU91" i="32"/>
  <c r="EV91" i="32"/>
  <c r="EW91" i="32"/>
  <c r="EX91" i="32"/>
  <c r="EZ91" i="32"/>
  <c r="FA91" i="32"/>
  <c r="EO92" i="32"/>
  <c r="EP92" i="32"/>
  <c r="EQ92" i="32"/>
  <c r="ER92" i="32"/>
  <c r="ES92" i="32"/>
  <c r="ET92" i="32"/>
  <c r="EU92" i="32"/>
  <c r="EV92" i="32"/>
  <c r="EW92" i="32"/>
  <c r="EX92" i="32"/>
  <c r="EZ92" i="32"/>
  <c r="FA92" i="32"/>
  <c r="EO93" i="32"/>
  <c r="EP93" i="32"/>
  <c r="EQ93" i="32"/>
  <c r="ER93" i="32"/>
  <c r="ES93" i="32"/>
  <c r="ET93" i="32"/>
  <c r="EU93" i="32"/>
  <c r="EV93" i="32"/>
  <c r="EW93" i="32"/>
  <c r="EX93" i="32"/>
  <c r="EZ93" i="32"/>
  <c r="FA93" i="32"/>
  <c r="EO94" i="32"/>
  <c r="EP94" i="32"/>
  <c r="EQ94" i="32"/>
  <c r="ER94" i="32"/>
  <c r="ES94" i="32"/>
  <c r="ET94" i="32"/>
  <c r="EU94" i="32"/>
  <c r="EV94" i="32"/>
  <c r="EW94" i="32"/>
  <c r="EX94" i="32"/>
  <c r="EZ94" i="32"/>
  <c r="FA94" i="32"/>
  <c r="EO95" i="32"/>
  <c r="EP95" i="32"/>
  <c r="EQ95" i="32"/>
  <c r="ER95" i="32"/>
  <c r="ES95" i="32"/>
  <c r="ET95" i="32"/>
  <c r="EU95" i="32"/>
  <c r="EV95" i="32"/>
  <c r="EW95" i="32"/>
  <c r="EX95" i="32"/>
  <c r="EZ95" i="32"/>
  <c r="FA95" i="32"/>
  <c r="EO96" i="32"/>
  <c r="EP96" i="32"/>
  <c r="EQ96" i="32"/>
  <c r="ER96" i="32"/>
  <c r="ES96" i="32"/>
  <c r="ET96" i="32"/>
  <c r="EU96" i="32"/>
  <c r="EV96" i="32"/>
  <c r="EW96" i="32"/>
  <c r="EX96" i="32"/>
  <c r="EZ96" i="32"/>
  <c r="FA96" i="32"/>
  <c r="EO97" i="32"/>
  <c r="EP97" i="32"/>
  <c r="EQ97" i="32"/>
  <c r="ER97" i="32"/>
  <c r="ES97" i="32"/>
  <c r="ET97" i="32"/>
  <c r="EU97" i="32"/>
  <c r="EV97" i="32"/>
  <c r="EW97" i="32"/>
  <c r="EX97" i="32"/>
  <c r="EZ97" i="32"/>
  <c r="FA97" i="32"/>
  <c r="EO98" i="32"/>
  <c r="EP98" i="32"/>
  <c r="EQ98" i="32"/>
  <c r="ER98" i="32"/>
  <c r="ES98" i="32"/>
  <c r="ET98" i="32"/>
  <c r="EU98" i="32"/>
  <c r="EV98" i="32"/>
  <c r="EW98" i="32"/>
  <c r="EX98" i="32"/>
  <c r="EZ98" i="32"/>
  <c r="FA98" i="32"/>
  <c r="EO99" i="32"/>
  <c r="EP99" i="32"/>
  <c r="EQ99" i="32"/>
  <c r="ER99" i="32"/>
  <c r="ES99" i="32"/>
  <c r="ET99" i="32"/>
  <c r="EU99" i="32"/>
  <c r="EV99" i="32"/>
  <c r="EW99" i="32"/>
  <c r="EX99" i="32"/>
  <c r="EZ99" i="32"/>
  <c r="FA99" i="32"/>
  <c r="EO100" i="32"/>
  <c r="EP100" i="32"/>
  <c r="EQ100" i="32"/>
  <c r="ER100" i="32"/>
  <c r="ES100" i="32"/>
  <c r="ET100" i="32"/>
  <c r="EU100" i="32"/>
  <c r="EV100" i="32"/>
  <c r="EW100" i="32"/>
  <c r="EX100" i="32"/>
  <c r="EZ100" i="32"/>
  <c r="FA100" i="32"/>
  <c r="EO101" i="32"/>
  <c r="EP101" i="32"/>
  <c r="EQ101" i="32"/>
  <c r="ER101" i="32"/>
  <c r="ES101" i="32"/>
  <c r="ET101" i="32"/>
  <c r="EU101" i="32"/>
  <c r="EV101" i="32"/>
  <c r="EW101" i="32"/>
  <c r="EX101" i="32"/>
  <c r="EZ101" i="32"/>
  <c r="FA101" i="32"/>
  <c r="EO102" i="32"/>
  <c r="EP102" i="32"/>
  <c r="EQ102" i="32"/>
  <c r="ER102" i="32"/>
  <c r="ES102" i="32"/>
  <c r="ET102" i="32"/>
  <c r="EU102" i="32"/>
  <c r="EV102" i="32"/>
  <c r="EW102" i="32"/>
  <c r="EX102" i="32"/>
  <c r="EZ102" i="32"/>
  <c r="FA102" i="32"/>
  <c r="EO103" i="32"/>
  <c r="EP103" i="32"/>
  <c r="EQ103" i="32"/>
  <c r="ER103" i="32"/>
  <c r="ES103" i="32"/>
  <c r="ET103" i="32"/>
  <c r="EU103" i="32"/>
  <c r="EV103" i="32"/>
  <c r="EW103" i="32"/>
  <c r="EX103" i="32"/>
  <c r="EZ103" i="32"/>
  <c r="FA103" i="32"/>
  <c r="EO104" i="32"/>
  <c r="EP104" i="32"/>
  <c r="EQ104" i="32"/>
  <c r="ER104" i="32"/>
  <c r="ES104" i="32"/>
  <c r="ET104" i="32"/>
  <c r="EU104" i="32"/>
  <c r="EV104" i="32"/>
  <c r="EW104" i="32"/>
  <c r="EX104" i="32"/>
  <c r="EZ104" i="32"/>
  <c r="FA104" i="32"/>
  <c r="EO105" i="32"/>
  <c r="EP105" i="32"/>
  <c r="EQ105" i="32"/>
  <c r="ER105" i="32"/>
  <c r="ES105" i="32"/>
  <c r="ET105" i="32"/>
  <c r="EU105" i="32"/>
  <c r="EV105" i="32"/>
  <c r="EW105" i="32"/>
  <c r="EX105" i="32"/>
  <c r="EZ105" i="32"/>
  <c r="FA105" i="32"/>
  <c r="EO106" i="32"/>
  <c r="EP106" i="32"/>
  <c r="EQ106" i="32"/>
  <c r="ER106" i="32"/>
  <c r="ES106" i="32"/>
  <c r="ET106" i="32"/>
  <c r="EU106" i="32"/>
  <c r="EV106" i="32"/>
  <c r="EW106" i="32"/>
  <c r="EX106" i="32"/>
  <c r="EZ106" i="32"/>
  <c r="FA106" i="32"/>
  <c r="EO107" i="32"/>
  <c r="EP107" i="32"/>
  <c r="EQ107" i="32"/>
  <c r="ER107" i="32"/>
  <c r="ES107" i="32"/>
  <c r="ET107" i="32"/>
  <c r="EU107" i="32"/>
  <c r="EV107" i="32"/>
  <c r="EW107" i="32"/>
  <c r="EX107" i="32"/>
  <c r="EZ107" i="32"/>
  <c r="FA107" i="32"/>
  <c r="EO108" i="32"/>
  <c r="EP108" i="32"/>
  <c r="EQ108" i="32"/>
  <c r="ER108" i="32"/>
  <c r="ES108" i="32"/>
  <c r="ET108" i="32"/>
  <c r="EU108" i="32"/>
  <c r="EV108" i="32"/>
  <c r="EW108" i="32"/>
  <c r="EX108" i="32"/>
  <c r="EZ108" i="32"/>
  <c r="FA108" i="32"/>
  <c r="EO109" i="32"/>
  <c r="EP109" i="32"/>
  <c r="EQ109" i="32"/>
  <c r="ER109" i="32"/>
  <c r="ES109" i="32"/>
  <c r="ET109" i="32"/>
  <c r="EU109" i="32"/>
  <c r="EV109" i="32"/>
  <c r="EW109" i="32"/>
  <c r="EX109" i="32"/>
  <c r="EZ109" i="32"/>
  <c r="FA109" i="32"/>
  <c r="EO110" i="32"/>
  <c r="EP110" i="32"/>
  <c r="EQ110" i="32"/>
  <c r="ER110" i="32"/>
  <c r="ES110" i="32"/>
  <c r="ET110" i="32"/>
  <c r="EU110" i="32"/>
  <c r="EV110" i="32"/>
  <c r="EW110" i="32"/>
  <c r="EX110" i="32"/>
  <c r="EZ110" i="32"/>
  <c r="FA110" i="32"/>
  <c r="EO111" i="32"/>
  <c r="EP111" i="32"/>
  <c r="EQ111" i="32"/>
  <c r="ER111" i="32"/>
  <c r="ES111" i="32"/>
  <c r="ET111" i="32"/>
  <c r="EU111" i="32"/>
  <c r="EV111" i="32"/>
  <c r="EW111" i="32"/>
  <c r="EX111" i="32"/>
  <c r="EZ111" i="32"/>
  <c r="FA111" i="32"/>
  <c r="EO112" i="32"/>
  <c r="EP112" i="32"/>
  <c r="EQ112" i="32"/>
  <c r="ER112" i="32"/>
  <c r="ES112" i="32"/>
  <c r="ET112" i="32"/>
  <c r="EU112" i="32"/>
  <c r="EV112" i="32"/>
  <c r="EW112" i="32"/>
  <c r="EX112" i="32"/>
  <c r="EZ112" i="32"/>
  <c r="FA112" i="32"/>
  <c r="EO113" i="32"/>
  <c r="EP113" i="32"/>
  <c r="EQ113" i="32"/>
  <c r="ER113" i="32"/>
  <c r="ES113" i="32"/>
  <c r="ET113" i="32"/>
  <c r="EU113" i="32"/>
  <c r="EV113" i="32"/>
  <c r="EW113" i="32"/>
  <c r="EX113" i="32"/>
  <c r="EZ113" i="32"/>
  <c r="FA113" i="32"/>
  <c r="FA5" i="32"/>
  <c r="EZ5" i="32"/>
  <c r="EX5" i="32"/>
  <c r="EW5" i="32"/>
  <c r="EV5" i="32"/>
  <c r="EU5" i="32"/>
  <c r="ET5" i="32"/>
  <c r="ES5" i="32"/>
  <c r="ER5" i="32"/>
  <c r="EQ5" i="32"/>
  <c r="EP5" i="32"/>
  <c r="EO5" i="32"/>
  <c r="FA3" i="32"/>
  <c r="EZ3" i="32"/>
  <c r="EY3" i="32"/>
  <c r="EX3" i="32"/>
  <c r="EW3" i="32"/>
  <c r="EV3" i="32"/>
  <c r="EU3" i="32"/>
  <c r="ET3" i="32"/>
  <c r="ES3" i="32"/>
  <c r="ER3" i="32"/>
  <c r="EQ3" i="32"/>
  <c r="EP3" i="32"/>
  <c r="EO3" i="32"/>
  <c r="AG5" i="13"/>
  <c r="AG6" i="13"/>
  <c r="AG7" i="13"/>
  <c r="AG8" i="13"/>
  <c r="AG9" i="13"/>
  <c r="AG10" i="13"/>
  <c r="AG11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4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G47" i="13"/>
  <c r="AG48" i="13"/>
  <c r="AG49" i="13"/>
  <c r="AG50" i="13"/>
  <c r="AG51" i="13"/>
  <c r="AG52" i="13"/>
  <c r="AG53" i="13"/>
  <c r="AG54" i="13"/>
  <c r="AG55" i="13"/>
  <c r="AG56" i="13"/>
  <c r="AG57" i="13"/>
  <c r="AG58" i="13"/>
  <c r="AG59" i="13"/>
  <c r="AG60" i="13"/>
  <c r="AG61" i="13"/>
  <c r="AG62" i="13"/>
  <c r="AG63" i="13"/>
  <c r="AG64" i="13"/>
  <c r="AG65" i="13"/>
  <c r="AG66" i="13"/>
  <c r="AG67" i="13"/>
  <c r="AG68" i="13"/>
  <c r="AG69" i="13"/>
  <c r="AG70" i="13"/>
  <c r="AG71" i="13"/>
  <c r="AG72" i="13"/>
  <c r="AG73" i="13"/>
  <c r="AG74" i="13"/>
  <c r="AG75" i="13"/>
  <c r="AG76" i="13"/>
  <c r="AG77" i="13"/>
  <c r="AG78" i="13"/>
  <c r="AG79" i="13"/>
  <c r="AG80" i="13"/>
  <c r="AG81" i="13"/>
  <c r="AG82" i="13"/>
  <c r="AG83" i="13"/>
  <c r="AG84" i="13"/>
  <c r="AG85" i="13"/>
  <c r="AG86" i="13"/>
  <c r="AG87" i="13"/>
  <c r="AG88" i="13"/>
  <c r="AG89" i="13"/>
  <c r="AG90" i="13"/>
  <c r="AG91" i="13"/>
  <c r="AG92" i="13"/>
  <c r="AG93" i="13"/>
  <c r="AG94" i="13"/>
  <c r="AG95" i="13"/>
  <c r="AG96" i="13"/>
  <c r="AG97" i="13"/>
  <c r="AG98" i="13"/>
  <c r="AG99" i="13"/>
  <c r="AG100" i="13"/>
  <c r="AG101" i="13"/>
  <c r="AG102" i="13"/>
  <c r="AG103" i="13"/>
  <c r="AG104" i="13"/>
  <c r="AG105" i="13"/>
  <c r="AG106" i="13"/>
  <c r="AG107" i="13"/>
  <c r="AG108" i="13"/>
  <c r="AG109" i="13"/>
  <c r="AG110" i="13"/>
  <c r="AG111" i="13"/>
  <c r="AG112" i="13"/>
  <c r="AG4" i="13"/>
  <c r="FB113" i="32" l="1"/>
  <c r="FB112" i="32"/>
  <c r="FB110" i="32"/>
  <c r="FB109" i="32"/>
  <c r="FB108" i="32"/>
  <c r="FB106" i="32"/>
  <c r="FB105" i="32"/>
  <c r="FB104" i="32"/>
  <c r="FB102" i="32"/>
  <c r="FB101" i="32"/>
  <c r="FB100" i="32"/>
  <c r="FB98" i="32"/>
  <c r="FB97" i="32"/>
  <c r="FB96" i="32"/>
  <c r="FB94" i="32"/>
  <c r="FB93" i="32"/>
  <c r="FB92" i="32"/>
  <c r="FB90" i="32"/>
  <c r="FB89" i="32"/>
  <c r="FB88" i="32"/>
  <c r="FB86" i="32"/>
  <c r="FB85" i="32"/>
  <c r="FB84" i="32"/>
  <c r="FB82" i="32"/>
  <c r="FB81" i="32"/>
  <c r="FB80" i="32"/>
  <c r="FB78" i="32"/>
  <c r="FB76" i="32"/>
  <c r="FB74" i="32"/>
  <c r="FB73" i="32"/>
  <c r="FB69" i="32"/>
  <c r="FB5" i="32"/>
  <c r="FB111" i="32"/>
  <c r="FB107" i="32"/>
  <c r="FB103" i="32"/>
  <c r="FB99" i="32"/>
  <c r="FB95" i="32"/>
  <c r="FB91" i="32"/>
  <c r="FB87" i="32"/>
  <c r="FB83" i="32"/>
  <c r="FB79" i="32"/>
  <c r="FB75" i="32"/>
  <c r="FB71" i="32"/>
  <c r="FB67" i="32"/>
  <c r="FB63" i="32"/>
  <c r="FB59" i="32"/>
  <c r="FB55" i="32"/>
  <c r="FB51" i="32"/>
  <c r="FB47" i="32"/>
  <c r="FB43" i="32"/>
  <c r="FB39" i="32"/>
  <c r="FB35" i="32"/>
  <c r="FB31" i="32"/>
  <c r="FB27" i="32"/>
  <c r="FB23" i="32"/>
  <c r="FB19" i="32"/>
  <c r="FB15" i="32"/>
  <c r="FB11" i="32"/>
  <c r="FB77" i="32"/>
  <c r="FB72" i="32"/>
  <c r="FB70" i="32"/>
  <c r="FB68" i="32"/>
  <c r="FB66" i="32"/>
  <c r="FB65" i="32"/>
  <c r="FB64" i="32"/>
  <c r="FB62" i="32"/>
  <c r="FB61" i="32"/>
  <c r="FB60" i="32"/>
  <c r="FB58" i="32"/>
  <c r="FB57" i="32"/>
  <c r="FB56" i="32"/>
  <c r="FB54" i="32"/>
  <c r="FB53" i="32"/>
  <c r="FB52" i="32"/>
  <c r="FB50" i="32"/>
  <c r="FB49" i="32"/>
  <c r="FB48" i="32"/>
  <c r="FB46" i="32"/>
  <c r="FB45" i="32"/>
  <c r="FB44" i="32"/>
  <c r="FB42" i="32"/>
  <c r="FB41" i="32"/>
  <c r="FB40" i="32"/>
  <c r="FB38" i="32"/>
  <c r="FB37" i="32"/>
  <c r="FB36" i="32"/>
  <c r="FB34" i="32"/>
  <c r="FB33" i="32"/>
  <c r="FB32" i="32"/>
  <c r="FB30" i="32"/>
  <c r="FB29" i="32"/>
  <c r="FB28" i="32"/>
  <c r="FB26" i="32"/>
  <c r="FB25" i="32"/>
  <c r="FB24" i="32"/>
  <c r="FB22" i="32"/>
  <c r="FB21" i="32"/>
  <c r="FB20" i="32"/>
  <c r="FB18" i="32"/>
  <c r="FB17" i="32"/>
  <c r="FB16" i="32"/>
  <c r="FB14" i="32"/>
  <c r="FB13" i="32"/>
  <c r="FB12" i="32"/>
  <c r="FB10" i="32"/>
  <c r="FB9" i="32"/>
  <c r="FB8" i="32"/>
  <c r="FB7" i="32"/>
  <c r="FB6" i="32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4" i="13"/>
  <c r="K4" i="17" l="1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AT4" i="7" l="1"/>
  <c r="AN4" i="7"/>
  <c r="M113" i="17" l="1"/>
  <c r="N113" i="17"/>
  <c r="O113" i="17"/>
  <c r="P113" i="17"/>
  <c r="Q113" i="17"/>
  <c r="R113" i="17"/>
  <c r="S113" i="17"/>
  <c r="T113" i="17"/>
  <c r="V113" i="17"/>
  <c r="W113" i="17"/>
  <c r="X113" i="17"/>
  <c r="Y113" i="17"/>
  <c r="Z113" i="17"/>
  <c r="AA113" i="17"/>
  <c r="AB113" i="17"/>
  <c r="AC113" i="17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S114" i="11"/>
  <c r="Q113" i="11"/>
  <c r="Q112" i="11"/>
  <c r="Q111" i="11"/>
  <c r="Q110" i="11"/>
  <c r="Q109" i="11"/>
  <c r="Q108" i="11"/>
  <c r="Q107" i="11"/>
  <c r="Q106" i="11"/>
  <c r="Q105" i="11"/>
  <c r="Q104" i="11"/>
  <c r="Q103" i="11"/>
  <c r="Q102" i="11"/>
  <c r="Q101" i="11"/>
  <c r="Q100" i="11"/>
  <c r="Q99" i="11"/>
  <c r="Q98" i="11"/>
  <c r="Q97" i="11"/>
  <c r="Q96" i="11"/>
  <c r="Q95" i="11"/>
  <c r="Q94" i="11"/>
  <c r="Q93" i="11"/>
  <c r="Q92" i="11"/>
  <c r="Q91" i="11"/>
  <c r="Q90" i="11"/>
  <c r="Q89" i="11"/>
  <c r="Q88" i="11"/>
  <c r="Q87" i="11"/>
  <c r="Q86" i="11"/>
  <c r="Q85" i="11"/>
  <c r="Q84" i="11"/>
  <c r="Q83" i="11"/>
  <c r="Q82" i="11"/>
  <c r="Q81" i="11"/>
  <c r="Q80" i="11"/>
  <c r="Q79" i="11"/>
  <c r="Q78" i="11"/>
  <c r="Q77" i="11"/>
  <c r="Q76" i="11"/>
  <c r="Q75" i="11"/>
  <c r="Q74" i="11"/>
  <c r="Q73" i="11"/>
  <c r="Q72" i="11"/>
  <c r="Q71" i="11"/>
  <c r="Q70" i="11"/>
  <c r="Q69" i="11"/>
  <c r="Q68" i="11"/>
  <c r="Q67" i="11"/>
  <c r="Q66" i="11"/>
  <c r="Q65" i="11"/>
  <c r="Q64" i="11"/>
  <c r="Q63" i="11"/>
  <c r="Q62" i="11"/>
  <c r="Q61" i="11"/>
  <c r="Q60" i="11"/>
  <c r="Q59" i="11"/>
  <c r="Q58" i="11"/>
  <c r="Q57" i="11"/>
  <c r="Q56" i="11"/>
  <c r="Q55" i="11"/>
  <c r="Q54" i="11"/>
  <c r="Q53" i="11"/>
  <c r="Q52" i="11"/>
  <c r="Q51" i="11"/>
  <c r="Q50" i="11"/>
  <c r="Q49" i="1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Q5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M114" i="11"/>
  <c r="O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K6" i="11"/>
  <c r="K5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G114" i="11"/>
  <c r="V6" i="10" l="1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V5" i="10"/>
  <c r="X5" i="10" s="1"/>
  <c r="U5" i="10"/>
  <c r="W5" i="10" s="1"/>
  <c r="T5" i="10"/>
  <c r="W112" i="10" l="1"/>
  <c r="W108" i="10"/>
  <c r="W104" i="10"/>
  <c r="W100" i="10"/>
  <c r="W96" i="10"/>
  <c r="W92" i="10"/>
  <c r="W88" i="10"/>
  <c r="W84" i="10"/>
  <c r="W80" i="10"/>
  <c r="W76" i="10"/>
  <c r="W72" i="10"/>
  <c r="W68" i="10"/>
  <c r="W64" i="10"/>
  <c r="W60" i="10"/>
  <c r="W56" i="10"/>
  <c r="W52" i="10"/>
  <c r="W48" i="10"/>
  <c r="W44" i="10"/>
  <c r="W40" i="10"/>
  <c r="W36" i="10"/>
  <c r="W32" i="10"/>
  <c r="W28" i="10"/>
  <c r="W24" i="10"/>
  <c r="W20" i="10"/>
  <c r="W16" i="10"/>
  <c r="W12" i="10"/>
  <c r="W8" i="10"/>
  <c r="X112" i="10"/>
  <c r="X108" i="10"/>
  <c r="X104" i="10"/>
  <c r="X100" i="10"/>
  <c r="X96" i="10"/>
  <c r="X92" i="10"/>
  <c r="X88" i="10"/>
  <c r="X84" i="10"/>
  <c r="X80" i="10"/>
  <c r="X76" i="10"/>
  <c r="X72" i="10"/>
  <c r="X68" i="10"/>
  <c r="X64" i="10"/>
  <c r="X60" i="10"/>
  <c r="X56" i="10"/>
  <c r="X52" i="10"/>
  <c r="X48" i="10"/>
  <c r="X44" i="10"/>
  <c r="X40" i="10"/>
  <c r="X36" i="10"/>
  <c r="X32" i="10"/>
  <c r="X28" i="10"/>
  <c r="X24" i="10"/>
  <c r="X20" i="10"/>
  <c r="X16" i="10"/>
  <c r="X12" i="10"/>
  <c r="X8" i="10"/>
  <c r="W111" i="10"/>
  <c r="W107" i="10"/>
  <c r="W103" i="10"/>
  <c r="W99" i="10"/>
  <c r="W95" i="10"/>
  <c r="W91" i="10"/>
  <c r="W87" i="10"/>
  <c r="W83" i="10"/>
  <c r="W79" i="10"/>
  <c r="W75" i="10"/>
  <c r="W71" i="10"/>
  <c r="W67" i="10"/>
  <c r="W63" i="10"/>
  <c r="W59" i="10"/>
  <c r="W55" i="10"/>
  <c r="W51" i="10"/>
  <c r="W47" i="10"/>
  <c r="W43" i="10"/>
  <c r="W39" i="10"/>
  <c r="W35" i="10"/>
  <c r="W31" i="10"/>
  <c r="W27" i="10"/>
  <c r="W23" i="10"/>
  <c r="W19" i="10"/>
  <c r="W15" i="10"/>
  <c r="W11" i="10"/>
  <c r="W7" i="10"/>
  <c r="X111" i="10"/>
  <c r="X107" i="10"/>
  <c r="X103" i="10"/>
  <c r="X99" i="10"/>
  <c r="X95" i="10"/>
  <c r="X91" i="10"/>
  <c r="X87" i="10"/>
  <c r="X83" i="10"/>
  <c r="X79" i="10"/>
  <c r="X75" i="10"/>
  <c r="X71" i="10"/>
  <c r="X67" i="10"/>
  <c r="X63" i="10"/>
  <c r="X59" i="10"/>
  <c r="X55" i="10"/>
  <c r="X51" i="10"/>
  <c r="X47" i="10"/>
  <c r="X43" i="10"/>
  <c r="X39" i="10"/>
  <c r="X35" i="10"/>
  <c r="X31" i="10"/>
  <c r="X27" i="10"/>
  <c r="X23" i="10"/>
  <c r="X19" i="10"/>
  <c r="X15" i="10"/>
  <c r="X11" i="10"/>
  <c r="X7" i="10"/>
  <c r="W110" i="10"/>
  <c r="W106" i="10"/>
  <c r="W102" i="10"/>
  <c r="W98" i="10"/>
  <c r="W94" i="10"/>
  <c r="W90" i="10"/>
  <c r="W86" i="10"/>
  <c r="W82" i="10"/>
  <c r="W78" i="10"/>
  <c r="W74" i="10"/>
  <c r="W70" i="10"/>
  <c r="W66" i="10"/>
  <c r="W62" i="10"/>
  <c r="W58" i="10"/>
  <c r="W54" i="10"/>
  <c r="W50" i="10"/>
  <c r="W46" i="10"/>
  <c r="W42" i="10"/>
  <c r="W38" i="10"/>
  <c r="W34" i="10"/>
  <c r="W30" i="10"/>
  <c r="W26" i="10"/>
  <c r="W22" i="10"/>
  <c r="W18" i="10"/>
  <c r="W14" i="10"/>
  <c r="W10" i="10"/>
  <c r="W6" i="10"/>
  <c r="X110" i="10"/>
  <c r="X106" i="10"/>
  <c r="X102" i="10"/>
  <c r="X98" i="10"/>
  <c r="X94" i="10"/>
  <c r="X90" i="10"/>
  <c r="X86" i="10"/>
  <c r="X82" i="10"/>
  <c r="X78" i="10"/>
  <c r="X74" i="10"/>
  <c r="X70" i="10"/>
  <c r="X66" i="10"/>
  <c r="X62" i="10"/>
  <c r="X58" i="10"/>
  <c r="X54" i="10"/>
  <c r="X50" i="10"/>
  <c r="X46" i="10"/>
  <c r="X42" i="10"/>
  <c r="X38" i="10"/>
  <c r="X34" i="10"/>
  <c r="X30" i="10"/>
  <c r="X26" i="10"/>
  <c r="X22" i="10"/>
  <c r="X18" i="10"/>
  <c r="X14" i="10"/>
  <c r="X10" i="10"/>
  <c r="X6" i="10"/>
  <c r="W113" i="10"/>
  <c r="W109" i="10"/>
  <c r="W105" i="10"/>
  <c r="W101" i="10"/>
  <c r="W97" i="10"/>
  <c r="W93" i="10"/>
  <c r="W89" i="10"/>
  <c r="W85" i="10"/>
  <c r="W81" i="10"/>
  <c r="W77" i="10"/>
  <c r="W73" i="10"/>
  <c r="W69" i="10"/>
  <c r="W65" i="10"/>
  <c r="W61" i="10"/>
  <c r="W57" i="10"/>
  <c r="W53" i="10"/>
  <c r="W49" i="10"/>
  <c r="W45" i="10"/>
  <c r="W41" i="10"/>
  <c r="W37" i="10"/>
  <c r="W33" i="10"/>
  <c r="W29" i="10"/>
  <c r="W25" i="10"/>
  <c r="W21" i="10"/>
  <c r="W17" i="10"/>
  <c r="W13" i="10"/>
  <c r="W9" i="10"/>
  <c r="X113" i="10"/>
  <c r="X109" i="10"/>
  <c r="X105" i="10"/>
  <c r="X101" i="10"/>
  <c r="X97" i="10"/>
  <c r="X93" i="10"/>
  <c r="X89" i="10"/>
  <c r="X85" i="10"/>
  <c r="X81" i="10"/>
  <c r="X77" i="10"/>
  <c r="X73" i="10"/>
  <c r="X69" i="10"/>
  <c r="X65" i="10"/>
  <c r="X61" i="10"/>
  <c r="X57" i="10"/>
  <c r="X53" i="10"/>
  <c r="X49" i="10"/>
  <c r="X45" i="10"/>
  <c r="X41" i="10"/>
  <c r="X37" i="10"/>
  <c r="X33" i="10"/>
  <c r="X29" i="10"/>
  <c r="X25" i="10"/>
  <c r="X21" i="10"/>
  <c r="X17" i="10"/>
  <c r="X13" i="10"/>
  <c r="X9" i="10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5" i="11"/>
  <c r="G6" i="40"/>
  <c r="G7" i="40"/>
  <c r="G8" i="40"/>
  <c r="G9" i="40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5" i="40"/>
  <c r="O5" i="36"/>
  <c r="O6" i="36"/>
  <c r="O7" i="36"/>
  <c r="O8" i="36"/>
  <c r="O9" i="36"/>
  <c r="O10" i="36"/>
  <c r="O11" i="36"/>
  <c r="O12" i="36"/>
  <c r="O13" i="36"/>
  <c r="O14" i="36"/>
  <c r="O15" i="36"/>
  <c r="O16" i="36"/>
  <c r="O17" i="36"/>
  <c r="O18" i="36"/>
  <c r="O19" i="36"/>
  <c r="O20" i="36"/>
  <c r="O21" i="36"/>
  <c r="O22" i="36"/>
  <c r="O23" i="36"/>
  <c r="O24" i="36"/>
  <c r="O25" i="36"/>
  <c r="O26" i="36"/>
  <c r="O27" i="36"/>
  <c r="O28" i="36"/>
  <c r="O29" i="36"/>
  <c r="O30" i="36"/>
  <c r="O31" i="36"/>
  <c r="O32" i="36"/>
  <c r="O33" i="36"/>
  <c r="O34" i="36"/>
  <c r="O35" i="36"/>
  <c r="O36" i="36"/>
  <c r="O37" i="36"/>
  <c r="O38" i="36"/>
  <c r="O39" i="36"/>
  <c r="O40" i="36"/>
  <c r="O41" i="36"/>
  <c r="O42" i="36"/>
  <c r="O43" i="36"/>
  <c r="O44" i="36"/>
  <c r="O45" i="36"/>
  <c r="O46" i="36"/>
  <c r="O47" i="36"/>
  <c r="O48" i="36"/>
  <c r="O49" i="36"/>
  <c r="O50" i="36"/>
  <c r="O51" i="36"/>
  <c r="O52" i="36"/>
  <c r="O53" i="36"/>
  <c r="O54" i="36"/>
  <c r="O55" i="36"/>
  <c r="O56" i="36"/>
  <c r="O57" i="36"/>
  <c r="O58" i="36"/>
  <c r="O59" i="36"/>
  <c r="O60" i="36"/>
  <c r="O61" i="36"/>
  <c r="O62" i="36"/>
  <c r="O63" i="36"/>
  <c r="O64" i="36"/>
  <c r="O65" i="36"/>
  <c r="O66" i="36"/>
  <c r="O67" i="36"/>
  <c r="O68" i="36"/>
  <c r="O69" i="36"/>
  <c r="O70" i="36"/>
  <c r="O71" i="36"/>
  <c r="O72" i="36"/>
  <c r="O73" i="36"/>
  <c r="O74" i="36"/>
  <c r="O75" i="36"/>
  <c r="O76" i="36"/>
  <c r="O77" i="36"/>
  <c r="O78" i="36"/>
  <c r="O79" i="36"/>
  <c r="O80" i="36"/>
  <c r="O81" i="36"/>
  <c r="O82" i="36"/>
  <c r="O83" i="36"/>
  <c r="O84" i="36"/>
  <c r="O85" i="36"/>
  <c r="O86" i="36"/>
  <c r="O87" i="36"/>
  <c r="O88" i="36"/>
  <c r="O89" i="36"/>
  <c r="O90" i="36"/>
  <c r="O91" i="36"/>
  <c r="O92" i="36"/>
  <c r="O93" i="36"/>
  <c r="O94" i="36"/>
  <c r="O95" i="36"/>
  <c r="O96" i="36"/>
  <c r="O97" i="36"/>
  <c r="O98" i="36"/>
  <c r="O99" i="36"/>
  <c r="O100" i="36"/>
  <c r="O101" i="36"/>
  <c r="O102" i="36"/>
  <c r="O103" i="36"/>
  <c r="O104" i="36"/>
  <c r="O105" i="36"/>
  <c r="O106" i="36"/>
  <c r="O107" i="36"/>
  <c r="O108" i="36"/>
  <c r="O109" i="36"/>
  <c r="O110" i="36"/>
  <c r="O111" i="36"/>
  <c r="O112" i="36"/>
  <c r="O4" i="36"/>
  <c r="I105" i="40" l="1"/>
  <c r="J105" i="40"/>
  <c r="H105" i="40"/>
  <c r="I93" i="40"/>
  <c r="J93" i="40"/>
  <c r="H93" i="40"/>
  <c r="K93" i="40" s="1"/>
  <c r="I81" i="40"/>
  <c r="J81" i="40"/>
  <c r="H81" i="40"/>
  <c r="K81" i="40" s="1"/>
  <c r="I77" i="40"/>
  <c r="J77" i="40"/>
  <c r="H77" i="40"/>
  <c r="I65" i="40"/>
  <c r="J65" i="40"/>
  <c r="H65" i="40"/>
  <c r="I49" i="40"/>
  <c r="J49" i="40"/>
  <c r="H49" i="40"/>
  <c r="K49" i="40" s="1"/>
  <c r="I37" i="40"/>
  <c r="J37" i="40"/>
  <c r="H37" i="40"/>
  <c r="K37" i="40" s="1"/>
  <c r="I25" i="40"/>
  <c r="J25" i="40"/>
  <c r="H25" i="40"/>
  <c r="H13" i="40"/>
  <c r="I13" i="40"/>
  <c r="J13" i="40"/>
  <c r="I112" i="40"/>
  <c r="J112" i="40"/>
  <c r="H112" i="40"/>
  <c r="K112" i="40" s="1"/>
  <c r="I108" i="40"/>
  <c r="J108" i="40"/>
  <c r="H108" i="40"/>
  <c r="K108" i="40" s="1"/>
  <c r="I104" i="40"/>
  <c r="J104" i="40"/>
  <c r="H104" i="40"/>
  <c r="I100" i="40"/>
  <c r="J100" i="40"/>
  <c r="H100" i="40"/>
  <c r="I96" i="40"/>
  <c r="J96" i="40"/>
  <c r="H96" i="40"/>
  <c r="K96" i="40" s="1"/>
  <c r="I92" i="40"/>
  <c r="J92" i="40"/>
  <c r="H92" i="40"/>
  <c r="K92" i="40" s="1"/>
  <c r="I88" i="40"/>
  <c r="J88" i="40"/>
  <c r="H88" i="40"/>
  <c r="I84" i="40"/>
  <c r="J84" i="40"/>
  <c r="H84" i="40"/>
  <c r="I80" i="40"/>
  <c r="J80" i="40"/>
  <c r="H80" i="40"/>
  <c r="K80" i="40" s="1"/>
  <c r="I76" i="40"/>
  <c r="J76" i="40"/>
  <c r="H76" i="40"/>
  <c r="K76" i="40" s="1"/>
  <c r="I72" i="40"/>
  <c r="J72" i="40"/>
  <c r="H72" i="40"/>
  <c r="I68" i="40"/>
  <c r="J68" i="40"/>
  <c r="H68" i="40"/>
  <c r="I64" i="40"/>
  <c r="J64" i="40"/>
  <c r="H64" i="40"/>
  <c r="K64" i="40" s="1"/>
  <c r="I56" i="40"/>
  <c r="J56" i="40"/>
  <c r="H56" i="40"/>
  <c r="K56" i="40" s="1"/>
  <c r="I52" i="40"/>
  <c r="J52" i="40"/>
  <c r="H52" i="40"/>
  <c r="I48" i="40"/>
  <c r="J48" i="40"/>
  <c r="H48" i="40"/>
  <c r="I44" i="40"/>
  <c r="J44" i="40"/>
  <c r="H44" i="40"/>
  <c r="K44" i="40" s="1"/>
  <c r="I40" i="40"/>
  <c r="J40" i="40"/>
  <c r="H40" i="40"/>
  <c r="K40" i="40" s="1"/>
  <c r="I36" i="40"/>
  <c r="J36" i="40"/>
  <c r="H36" i="40"/>
  <c r="I32" i="40"/>
  <c r="J32" i="40"/>
  <c r="H32" i="40"/>
  <c r="I28" i="40"/>
  <c r="J28" i="40"/>
  <c r="H28" i="40"/>
  <c r="K28" i="40" s="1"/>
  <c r="I24" i="40"/>
  <c r="J24" i="40"/>
  <c r="H24" i="40"/>
  <c r="K24" i="40" s="1"/>
  <c r="H20" i="40"/>
  <c r="K20" i="40" s="1"/>
  <c r="I20" i="40"/>
  <c r="J20" i="40"/>
  <c r="H16" i="40"/>
  <c r="I16" i="40"/>
  <c r="J16" i="40"/>
  <c r="H12" i="40"/>
  <c r="I12" i="40"/>
  <c r="J12" i="40"/>
  <c r="H8" i="40"/>
  <c r="I8" i="40"/>
  <c r="J8" i="40"/>
  <c r="I109" i="40"/>
  <c r="J109" i="40"/>
  <c r="H109" i="40"/>
  <c r="I97" i="40"/>
  <c r="J97" i="40"/>
  <c r="H97" i="40"/>
  <c r="I89" i="40"/>
  <c r="J89" i="40"/>
  <c r="H89" i="40"/>
  <c r="K89" i="40" s="1"/>
  <c r="I73" i="40"/>
  <c r="J73" i="40"/>
  <c r="H73" i="40"/>
  <c r="K73" i="40" s="1"/>
  <c r="I57" i="40"/>
  <c r="J57" i="40"/>
  <c r="H57" i="40"/>
  <c r="I45" i="40"/>
  <c r="J45" i="40"/>
  <c r="H45" i="40"/>
  <c r="I33" i="40"/>
  <c r="J33" i="40"/>
  <c r="H33" i="40"/>
  <c r="K33" i="40" s="1"/>
  <c r="H21" i="40"/>
  <c r="I21" i="40"/>
  <c r="J21" i="40"/>
  <c r="H9" i="40"/>
  <c r="K9" i="40" s="1"/>
  <c r="I9" i="40"/>
  <c r="J9" i="40"/>
  <c r="J111" i="40"/>
  <c r="I111" i="40"/>
  <c r="H111" i="40"/>
  <c r="J107" i="40"/>
  <c r="I107" i="40"/>
  <c r="H107" i="40"/>
  <c r="K107" i="40" s="1"/>
  <c r="J103" i="40"/>
  <c r="I103" i="40"/>
  <c r="H103" i="40"/>
  <c r="K103" i="40" s="1"/>
  <c r="J99" i="40"/>
  <c r="I99" i="40"/>
  <c r="H99" i="40"/>
  <c r="J95" i="40"/>
  <c r="I95" i="40"/>
  <c r="H95" i="40"/>
  <c r="J91" i="40"/>
  <c r="I91" i="40"/>
  <c r="H91" i="40"/>
  <c r="K91" i="40" s="1"/>
  <c r="J87" i="40"/>
  <c r="I87" i="40"/>
  <c r="H87" i="40"/>
  <c r="K87" i="40" s="1"/>
  <c r="J83" i="40"/>
  <c r="I83" i="40"/>
  <c r="H83" i="40"/>
  <c r="J79" i="40"/>
  <c r="I79" i="40"/>
  <c r="H79" i="40"/>
  <c r="J75" i="40"/>
  <c r="I75" i="40"/>
  <c r="H75" i="40"/>
  <c r="K75" i="40" s="1"/>
  <c r="J71" i="40"/>
  <c r="I71" i="40"/>
  <c r="H71" i="40"/>
  <c r="K71" i="40" s="1"/>
  <c r="J67" i="40"/>
  <c r="I67" i="40"/>
  <c r="H67" i="40"/>
  <c r="J63" i="40"/>
  <c r="I63" i="40"/>
  <c r="H63" i="40"/>
  <c r="I59" i="40"/>
  <c r="J59" i="40"/>
  <c r="H59" i="40"/>
  <c r="K59" i="40" s="1"/>
  <c r="I55" i="40"/>
  <c r="J55" i="40"/>
  <c r="H55" i="40"/>
  <c r="K55" i="40" s="1"/>
  <c r="I51" i="40"/>
  <c r="J51" i="40"/>
  <c r="H51" i="40"/>
  <c r="I47" i="40"/>
  <c r="J47" i="40"/>
  <c r="H47" i="40"/>
  <c r="I43" i="40"/>
  <c r="J43" i="40"/>
  <c r="H43" i="40"/>
  <c r="K43" i="40" s="1"/>
  <c r="I39" i="40"/>
  <c r="J39" i="40"/>
  <c r="H39" i="40"/>
  <c r="K39" i="40" s="1"/>
  <c r="I35" i="40"/>
  <c r="J35" i="40"/>
  <c r="H35" i="40"/>
  <c r="I31" i="40"/>
  <c r="J31" i="40"/>
  <c r="H31" i="40"/>
  <c r="I27" i="40"/>
  <c r="J27" i="40"/>
  <c r="H27" i="40"/>
  <c r="K27" i="40" s="1"/>
  <c r="I23" i="40"/>
  <c r="J23" i="40"/>
  <c r="H23" i="40"/>
  <c r="K23" i="40" s="1"/>
  <c r="I19" i="40"/>
  <c r="J19" i="40"/>
  <c r="H19" i="40"/>
  <c r="I15" i="40"/>
  <c r="J15" i="40"/>
  <c r="H15" i="40"/>
  <c r="I11" i="40"/>
  <c r="J11" i="40"/>
  <c r="H11" i="40"/>
  <c r="K11" i="40" s="1"/>
  <c r="I7" i="40"/>
  <c r="J7" i="40"/>
  <c r="H7" i="40"/>
  <c r="K7" i="40" s="1"/>
  <c r="I113" i="40"/>
  <c r="J113" i="40"/>
  <c r="H113" i="40"/>
  <c r="I101" i="40"/>
  <c r="J101" i="40"/>
  <c r="H101" i="40"/>
  <c r="I85" i="40"/>
  <c r="J85" i="40"/>
  <c r="H85" i="40"/>
  <c r="K85" i="40" s="1"/>
  <c r="I69" i="40"/>
  <c r="J69" i="40"/>
  <c r="H69" i="40"/>
  <c r="K69" i="40" s="1"/>
  <c r="I61" i="40"/>
  <c r="J61" i="40"/>
  <c r="H61" i="40"/>
  <c r="I53" i="40"/>
  <c r="J53" i="40"/>
  <c r="H53" i="40"/>
  <c r="I41" i="40"/>
  <c r="J41" i="40"/>
  <c r="H41" i="40"/>
  <c r="K41" i="40" s="1"/>
  <c r="I29" i="40"/>
  <c r="J29" i="40"/>
  <c r="H29" i="40"/>
  <c r="K29" i="40" s="1"/>
  <c r="H17" i="40"/>
  <c r="K17" i="40" s="1"/>
  <c r="I17" i="40"/>
  <c r="J17" i="40"/>
  <c r="H5" i="40"/>
  <c r="J5" i="40"/>
  <c r="I5" i="40"/>
  <c r="I110" i="40"/>
  <c r="J110" i="40"/>
  <c r="H110" i="40"/>
  <c r="K110" i="40" s="1"/>
  <c r="I106" i="40"/>
  <c r="J106" i="40"/>
  <c r="H106" i="40"/>
  <c r="K106" i="40" s="1"/>
  <c r="I102" i="40"/>
  <c r="J102" i="40"/>
  <c r="H102" i="40"/>
  <c r="I98" i="40"/>
  <c r="J98" i="40"/>
  <c r="H98" i="40"/>
  <c r="I94" i="40"/>
  <c r="J94" i="40"/>
  <c r="H94" i="40"/>
  <c r="K94" i="40" s="1"/>
  <c r="I90" i="40"/>
  <c r="J90" i="40"/>
  <c r="H90" i="40"/>
  <c r="K90" i="40" s="1"/>
  <c r="I86" i="40"/>
  <c r="J86" i="40"/>
  <c r="H86" i="40"/>
  <c r="I82" i="40"/>
  <c r="J82" i="40"/>
  <c r="H82" i="40"/>
  <c r="I78" i="40"/>
  <c r="J78" i="40"/>
  <c r="H78" i="40"/>
  <c r="K78" i="40" s="1"/>
  <c r="I74" i="40"/>
  <c r="J74" i="40"/>
  <c r="H74" i="40"/>
  <c r="K74" i="40" s="1"/>
  <c r="I70" i="40"/>
  <c r="J70" i="40"/>
  <c r="H70" i="40"/>
  <c r="I66" i="40"/>
  <c r="J66" i="40"/>
  <c r="H66" i="40"/>
  <c r="I62" i="40"/>
  <c r="J62" i="40"/>
  <c r="H62" i="40"/>
  <c r="K62" i="40" s="1"/>
  <c r="J58" i="40"/>
  <c r="I58" i="40"/>
  <c r="H58" i="40"/>
  <c r="K58" i="40" s="1"/>
  <c r="J54" i="40"/>
  <c r="I54" i="40"/>
  <c r="H54" i="40"/>
  <c r="J50" i="40"/>
  <c r="I50" i="40"/>
  <c r="H50" i="40"/>
  <c r="J46" i="40"/>
  <c r="I46" i="40"/>
  <c r="H46" i="40"/>
  <c r="K46" i="40" s="1"/>
  <c r="J42" i="40"/>
  <c r="I42" i="40"/>
  <c r="H42" i="40"/>
  <c r="K42" i="40" s="1"/>
  <c r="J38" i="40"/>
  <c r="I38" i="40"/>
  <c r="H38" i="40"/>
  <c r="J34" i="40"/>
  <c r="I34" i="40"/>
  <c r="H34" i="40"/>
  <c r="J30" i="40"/>
  <c r="I30" i="40"/>
  <c r="H30" i="40"/>
  <c r="K30" i="40" s="1"/>
  <c r="J26" i="40"/>
  <c r="I26" i="40"/>
  <c r="H26" i="40"/>
  <c r="K26" i="40" s="1"/>
  <c r="J22" i="40"/>
  <c r="H22" i="40"/>
  <c r="I22" i="40"/>
  <c r="J18" i="40"/>
  <c r="H18" i="40"/>
  <c r="K18" i="40" s="1"/>
  <c r="I18" i="40"/>
  <c r="J14" i="40"/>
  <c r="H14" i="40"/>
  <c r="I14" i="40"/>
  <c r="J10" i="40"/>
  <c r="H10" i="40"/>
  <c r="I10" i="40"/>
  <c r="J6" i="40"/>
  <c r="H6" i="40"/>
  <c r="I6" i="40"/>
  <c r="I60" i="40"/>
  <c r="H60" i="40"/>
  <c r="J60" i="40"/>
  <c r="K10" i="40" l="1"/>
  <c r="K38" i="40"/>
  <c r="K54" i="40"/>
  <c r="K70" i="40"/>
  <c r="K86" i="40"/>
  <c r="K102" i="40"/>
  <c r="K61" i="40"/>
  <c r="K113" i="40"/>
  <c r="K19" i="40"/>
  <c r="K35" i="40"/>
  <c r="K51" i="40"/>
  <c r="K67" i="40"/>
  <c r="K83" i="40"/>
  <c r="K99" i="40"/>
  <c r="K57" i="40"/>
  <c r="K109" i="40"/>
  <c r="K12" i="40"/>
  <c r="K36" i="40"/>
  <c r="K52" i="40"/>
  <c r="K72" i="40"/>
  <c r="K88" i="40"/>
  <c r="K104" i="40"/>
  <c r="K25" i="40"/>
  <c r="K77" i="40"/>
  <c r="K5" i="40"/>
  <c r="K6" i="40"/>
  <c r="K22" i="40"/>
  <c r="K34" i="40"/>
  <c r="K50" i="40"/>
  <c r="K66" i="40"/>
  <c r="K82" i="40"/>
  <c r="K98" i="40"/>
  <c r="K53" i="40"/>
  <c r="K101" i="40"/>
  <c r="K15" i="40"/>
  <c r="K31" i="40"/>
  <c r="K47" i="40"/>
  <c r="K63" i="40"/>
  <c r="K79" i="40"/>
  <c r="K95" i="40"/>
  <c r="K111" i="40"/>
  <c r="K21" i="40"/>
  <c r="K45" i="40"/>
  <c r="K97" i="40"/>
  <c r="K8" i="40"/>
  <c r="K32" i="40"/>
  <c r="K48" i="40"/>
  <c r="K68" i="40"/>
  <c r="K84" i="40"/>
  <c r="K100" i="40"/>
  <c r="K65" i="40"/>
  <c r="K105" i="40"/>
  <c r="K14" i="40"/>
  <c r="K16" i="40"/>
  <c r="K13" i="40"/>
  <c r="K60" i="40"/>
  <c r="DA6" i="53"/>
  <c r="DA7" i="53"/>
  <c r="DA8" i="53"/>
  <c r="DA9" i="53"/>
  <c r="DA10" i="53"/>
  <c r="DA11" i="53"/>
  <c r="DA12" i="53"/>
  <c r="DA13" i="53"/>
  <c r="DA14" i="53"/>
  <c r="DA15" i="53"/>
  <c r="DA16" i="53"/>
  <c r="DA17" i="53"/>
  <c r="DA18" i="53"/>
  <c r="DA19" i="53"/>
  <c r="DA20" i="53"/>
  <c r="DA21" i="53"/>
  <c r="DA22" i="53"/>
  <c r="DA23" i="53"/>
  <c r="DA24" i="53"/>
  <c r="DA25" i="53"/>
  <c r="DA26" i="53"/>
  <c r="DA27" i="53"/>
  <c r="DA28" i="53"/>
  <c r="DA29" i="53"/>
  <c r="DA30" i="53"/>
  <c r="DA31" i="53"/>
  <c r="DA32" i="53"/>
  <c r="DA33" i="53"/>
  <c r="DA34" i="53"/>
  <c r="DA35" i="53"/>
  <c r="DA36" i="53"/>
  <c r="DA37" i="53"/>
  <c r="DA38" i="53"/>
  <c r="DA39" i="53"/>
  <c r="DA40" i="53"/>
  <c r="DA41" i="53"/>
  <c r="DA42" i="53"/>
  <c r="DA43" i="53"/>
  <c r="DA44" i="53"/>
  <c r="DA45" i="53"/>
  <c r="DA46" i="53"/>
  <c r="DA47" i="53"/>
  <c r="DA48" i="53"/>
  <c r="DA49" i="53"/>
  <c r="DA50" i="53"/>
  <c r="DA51" i="53"/>
  <c r="DA52" i="53"/>
  <c r="DA53" i="53"/>
  <c r="DA54" i="53"/>
  <c r="DA55" i="53"/>
  <c r="DA56" i="53"/>
  <c r="DA57" i="53"/>
  <c r="DA58" i="53"/>
  <c r="DA59" i="53"/>
  <c r="DA60" i="53"/>
  <c r="DA61" i="53"/>
  <c r="DA62" i="53"/>
  <c r="DA63" i="53"/>
  <c r="DA64" i="53"/>
  <c r="DA65" i="53"/>
  <c r="DA66" i="53"/>
  <c r="DA67" i="53"/>
  <c r="DA68" i="53"/>
  <c r="DA69" i="53"/>
  <c r="DA70" i="53"/>
  <c r="DA71" i="53"/>
  <c r="DA72" i="53"/>
  <c r="DA73" i="53"/>
  <c r="DA74" i="53"/>
  <c r="DA75" i="53"/>
  <c r="DA76" i="53"/>
  <c r="DA77" i="53"/>
  <c r="DA78" i="53"/>
  <c r="DA79" i="53"/>
  <c r="DA80" i="53"/>
  <c r="DA81" i="53"/>
  <c r="DA82" i="53"/>
  <c r="DA83" i="53"/>
  <c r="DA84" i="53"/>
  <c r="DA85" i="53"/>
  <c r="DA86" i="53"/>
  <c r="DA87" i="53"/>
  <c r="DA88" i="53"/>
  <c r="DA89" i="53"/>
  <c r="DA90" i="53"/>
  <c r="DA91" i="53"/>
  <c r="DA92" i="53"/>
  <c r="DA93" i="53"/>
  <c r="DA94" i="53"/>
  <c r="DA95" i="53"/>
  <c r="DA96" i="53"/>
  <c r="DA97" i="53"/>
  <c r="DA98" i="53"/>
  <c r="DA99" i="53"/>
  <c r="DA100" i="53"/>
  <c r="DA101" i="53"/>
  <c r="DA102" i="53"/>
  <c r="DA103" i="53"/>
  <c r="DA104" i="53"/>
  <c r="DA105" i="53"/>
  <c r="DA106" i="53"/>
  <c r="DA107" i="53"/>
  <c r="DA108" i="53"/>
  <c r="DA109" i="53"/>
  <c r="DA110" i="53"/>
  <c r="DA111" i="53"/>
  <c r="DA112" i="53"/>
  <c r="DA113" i="53"/>
  <c r="DA5" i="53"/>
  <c r="CF6" i="53"/>
  <c r="FX6" i="53" s="1"/>
  <c r="CF7" i="53"/>
  <c r="CF8" i="53"/>
  <c r="FX8" i="53" s="1"/>
  <c r="CF9" i="53"/>
  <c r="FX9" i="53" s="1"/>
  <c r="CF10" i="53"/>
  <c r="FX10" i="53" s="1"/>
  <c r="CF11" i="53"/>
  <c r="CF12" i="53"/>
  <c r="FX12" i="53" s="1"/>
  <c r="CF13" i="53"/>
  <c r="FX13" i="53" s="1"/>
  <c r="CF14" i="53"/>
  <c r="FX14" i="53" s="1"/>
  <c r="CF15" i="53"/>
  <c r="CF16" i="53"/>
  <c r="FX16" i="53" s="1"/>
  <c r="CF17" i="53"/>
  <c r="FX17" i="53" s="1"/>
  <c r="CF18" i="53"/>
  <c r="FX18" i="53" s="1"/>
  <c r="CF19" i="53"/>
  <c r="FX19" i="53" s="1"/>
  <c r="CF20" i="53"/>
  <c r="FX20" i="53" s="1"/>
  <c r="CF21" i="53"/>
  <c r="FX21" i="53" s="1"/>
  <c r="CF22" i="53"/>
  <c r="FX22" i="53" s="1"/>
  <c r="CF23" i="53"/>
  <c r="FX23" i="53" s="1"/>
  <c r="CF24" i="53"/>
  <c r="FX24" i="53" s="1"/>
  <c r="CF25" i="53"/>
  <c r="FX25" i="53" s="1"/>
  <c r="CF26" i="53"/>
  <c r="FX26" i="53" s="1"/>
  <c r="CF27" i="53"/>
  <c r="FX27" i="53" s="1"/>
  <c r="CF28" i="53"/>
  <c r="FX28" i="53" s="1"/>
  <c r="CF29" i="53"/>
  <c r="FX29" i="53" s="1"/>
  <c r="CF30" i="53"/>
  <c r="FX30" i="53" s="1"/>
  <c r="CF31" i="53"/>
  <c r="FX31" i="53" s="1"/>
  <c r="CF32" i="53"/>
  <c r="FX32" i="53" s="1"/>
  <c r="CF33" i="53"/>
  <c r="FX33" i="53" s="1"/>
  <c r="CF34" i="53"/>
  <c r="FX34" i="53" s="1"/>
  <c r="CF35" i="53"/>
  <c r="FX35" i="53" s="1"/>
  <c r="CF36" i="53"/>
  <c r="FX36" i="53" s="1"/>
  <c r="CF37" i="53"/>
  <c r="FX37" i="53" s="1"/>
  <c r="CF38" i="53"/>
  <c r="FX38" i="53" s="1"/>
  <c r="CF39" i="53"/>
  <c r="FX39" i="53" s="1"/>
  <c r="CF40" i="53"/>
  <c r="FX40" i="53" s="1"/>
  <c r="CF41" i="53"/>
  <c r="FX41" i="53" s="1"/>
  <c r="CF42" i="53"/>
  <c r="FX42" i="53" s="1"/>
  <c r="CF43" i="53"/>
  <c r="FX43" i="53" s="1"/>
  <c r="CF44" i="53"/>
  <c r="FX44" i="53" s="1"/>
  <c r="CF45" i="53"/>
  <c r="FX45" i="53" s="1"/>
  <c r="CF46" i="53"/>
  <c r="FX46" i="53" s="1"/>
  <c r="CF47" i="53"/>
  <c r="FX47" i="53" s="1"/>
  <c r="CF48" i="53"/>
  <c r="FX48" i="53" s="1"/>
  <c r="CF49" i="53"/>
  <c r="FX49" i="53" s="1"/>
  <c r="CF50" i="53"/>
  <c r="FX50" i="53" s="1"/>
  <c r="CF51" i="53"/>
  <c r="FX51" i="53" s="1"/>
  <c r="CF52" i="53"/>
  <c r="FX52" i="53" s="1"/>
  <c r="CF53" i="53"/>
  <c r="FX53" i="53" s="1"/>
  <c r="CF54" i="53"/>
  <c r="FX54" i="53" s="1"/>
  <c r="CF55" i="53"/>
  <c r="FX55" i="53" s="1"/>
  <c r="CF56" i="53"/>
  <c r="FX56" i="53" s="1"/>
  <c r="CF57" i="53"/>
  <c r="FX57" i="53" s="1"/>
  <c r="CF58" i="53"/>
  <c r="FX58" i="53" s="1"/>
  <c r="CF59" i="53"/>
  <c r="FX59" i="53" s="1"/>
  <c r="CF60" i="53"/>
  <c r="FX60" i="53" s="1"/>
  <c r="CF61" i="53"/>
  <c r="FX61" i="53" s="1"/>
  <c r="CF62" i="53"/>
  <c r="FX62" i="53" s="1"/>
  <c r="CF63" i="53"/>
  <c r="FX63" i="53" s="1"/>
  <c r="CF64" i="53"/>
  <c r="FX64" i="53" s="1"/>
  <c r="CF65" i="53"/>
  <c r="FX65" i="53" s="1"/>
  <c r="CF66" i="53"/>
  <c r="FX66" i="53" s="1"/>
  <c r="CF67" i="53"/>
  <c r="FX67" i="53" s="1"/>
  <c r="CF69" i="53"/>
  <c r="FX69" i="53" s="1"/>
  <c r="CF70" i="53"/>
  <c r="FX70" i="53" s="1"/>
  <c r="CF71" i="53"/>
  <c r="FX71" i="53" s="1"/>
  <c r="CF72" i="53"/>
  <c r="FX72" i="53" s="1"/>
  <c r="CF73" i="53"/>
  <c r="FX73" i="53" s="1"/>
  <c r="CF74" i="53"/>
  <c r="FX74" i="53" s="1"/>
  <c r="CF75" i="53"/>
  <c r="FX75" i="53" s="1"/>
  <c r="CF76" i="53"/>
  <c r="FX76" i="53" s="1"/>
  <c r="CF77" i="53"/>
  <c r="FX77" i="53" s="1"/>
  <c r="CF78" i="53"/>
  <c r="FX78" i="53" s="1"/>
  <c r="CF79" i="53"/>
  <c r="FX79" i="53" s="1"/>
  <c r="CF80" i="53"/>
  <c r="FX80" i="53" s="1"/>
  <c r="CF81" i="53"/>
  <c r="FX81" i="53" s="1"/>
  <c r="CF82" i="53"/>
  <c r="FX82" i="53" s="1"/>
  <c r="CF83" i="53"/>
  <c r="FX83" i="53" s="1"/>
  <c r="CF84" i="53"/>
  <c r="FX84" i="53" s="1"/>
  <c r="CF85" i="53"/>
  <c r="FX85" i="53" s="1"/>
  <c r="CF86" i="53"/>
  <c r="FX86" i="53" s="1"/>
  <c r="CF87" i="53"/>
  <c r="FX87" i="53" s="1"/>
  <c r="CF88" i="53"/>
  <c r="FX88" i="53" s="1"/>
  <c r="CF89" i="53"/>
  <c r="FX89" i="53" s="1"/>
  <c r="CF90" i="53"/>
  <c r="FX90" i="53" s="1"/>
  <c r="CF91" i="53"/>
  <c r="FX91" i="53" s="1"/>
  <c r="CF92" i="53"/>
  <c r="FX92" i="53" s="1"/>
  <c r="CF93" i="53"/>
  <c r="FX93" i="53" s="1"/>
  <c r="CF94" i="53"/>
  <c r="FX94" i="53" s="1"/>
  <c r="CF95" i="53"/>
  <c r="FX95" i="53" s="1"/>
  <c r="CF96" i="53"/>
  <c r="FX96" i="53" s="1"/>
  <c r="CF97" i="53"/>
  <c r="FX97" i="53" s="1"/>
  <c r="CF98" i="53"/>
  <c r="FX98" i="53" s="1"/>
  <c r="CF99" i="53"/>
  <c r="FX99" i="53" s="1"/>
  <c r="CF100" i="53"/>
  <c r="FX100" i="53" s="1"/>
  <c r="CF101" i="53"/>
  <c r="FX101" i="53" s="1"/>
  <c r="CF102" i="53"/>
  <c r="FX102" i="53" s="1"/>
  <c r="CF103" i="53"/>
  <c r="FX103" i="53" s="1"/>
  <c r="CF104" i="53"/>
  <c r="FX104" i="53" s="1"/>
  <c r="CF105" i="53"/>
  <c r="FX105" i="53" s="1"/>
  <c r="CF106" i="53"/>
  <c r="FX106" i="53" s="1"/>
  <c r="CF107" i="53"/>
  <c r="FX107" i="53" s="1"/>
  <c r="CF108" i="53"/>
  <c r="FX108" i="53" s="1"/>
  <c r="CF109" i="53"/>
  <c r="FX109" i="53" s="1"/>
  <c r="CF110" i="53"/>
  <c r="FX110" i="53" s="1"/>
  <c r="CF111" i="53"/>
  <c r="FX111" i="53" s="1"/>
  <c r="CF112" i="53"/>
  <c r="FX112" i="53" s="1"/>
  <c r="CF113" i="53"/>
  <c r="FX113" i="53" s="1"/>
  <c r="CF5" i="53"/>
  <c r="FX5" i="53" s="1"/>
  <c r="FX15" i="53" l="1"/>
  <c r="FX11" i="53"/>
  <c r="FX7" i="53"/>
  <c r="O5" i="34"/>
  <c r="O6" i="34"/>
  <c r="O7" i="34"/>
  <c r="O8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4" i="34"/>
  <c r="ES68" i="53" l="1"/>
  <c r="FW68" i="53" s="1"/>
  <c r="BK68" i="53"/>
  <c r="AN68" i="53"/>
  <c r="Z68" i="53"/>
  <c r="CF68" i="53" s="1"/>
  <c r="FX68" i="53" l="1"/>
  <c r="ES114" i="53"/>
  <c r="FV114" i="53"/>
  <c r="FU114" i="53"/>
  <c r="FT114" i="53"/>
  <c r="FS114" i="53"/>
  <c r="FR114" i="53"/>
  <c r="FQ114" i="53"/>
  <c r="FP114" i="53"/>
  <c r="FO114" i="53"/>
  <c r="FN114" i="53"/>
  <c r="FM114" i="53"/>
  <c r="FL114" i="53"/>
  <c r="FK114" i="53"/>
  <c r="FJ114" i="53"/>
  <c r="FI114" i="53"/>
  <c r="FH114" i="53"/>
  <c r="FG114" i="53"/>
  <c r="FF114" i="53"/>
  <c r="FE114" i="53"/>
  <c r="FD114" i="53"/>
  <c r="FC114" i="53"/>
  <c r="FB114" i="53"/>
  <c r="FA114" i="53"/>
  <c r="EZ114" i="53"/>
  <c r="EY114" i="53"/>
  <c r="EX114" i="53"/>
  <c r="EW114" i="53"/>
  <c r="EV114" i="53"/>
  <c r="EU114" i="53"/>
  <c r="ET114" i="53"/>
  <c r="ER114" i="53"/>
  <c r="EQ114" i="53"/>
  <c r="EP114" i="53"/>
  <c r="EO114" i="53"/>
  <c r="EN114" i="53"/>
  <c r="EM114" i="53"/>
  <c r="EL114" i="53"/>
  <c r="EK114" i="53"/>
  <c r="EJ114" i="53"/>
  <c r="EI114" i="53"/>
  <c r="EH114" i="53"/>
  <c r="EG114" i="53"/>
  <c r="EF114" i="53"/>
  <c r="EE114" i="53"/>
  <c r="ED114" i="53"/>
  <c r="EC114" i="53"/>
  <c r="EB114" i="53"/>
  <c r="EA114" i="53"/>
  <c r="DZ114" i="53"/>
  <c r="DY114" i="53"/>
  <c r="DX114" i="53"/>
  <c r="DW114" i="53"/>
  <c r="DV114" i="53"/>
  <c r="DU114" i="53"/>
  <c r="DT114" i="53"/>
  <c r="DS114" i="53"/>
  <c r="DR114" i="53"/>
  <c r="DQ114" i="53"/>
  <c r="DP114" i="53"/>
  <c r="DO114" i="53"/>
  <c r="DN114" i="53"/>
  <c r="DM114" i="53"/>
  <c r="DL114" i="53"/>
  <c r="DK114" i="53"/>
  <c r="DJ114" i="53"/>
  <c r="DI114" i="53"/>
  <c r="DH114" i="53"/>
  <c r="DG114" i="53"/>
  <c r="DF114" i="53"/>
  <c r="DE114" i="53"/>
  <c r="DD114" i="53"/>
  <c r="DC114" i="53"/>
  <c r="DB114" i="53"/>
  <c r="CZ114" i="53"/>
  <c r="CY114" i="53"/>
  <c r="CX114" i="53"/>
  <c r="CW114" i="53"/>
  <c r="CV114" i="53"/>
  <c r="CU114" i="53"/>
  <c r="CT114" i="53"/>
  <c r="CS114" i="53"/>
  <c r="CR114" i="53"/>
  <c r="CQ114" i="53"/>
  <c r="CP114" i="53"/>
  <c r="CO114" i="53"/>
  <c r="CN114" i="53"/>
  <c r="CM114" i="53"/>
  <c r="CL114" i="53"/>
  <c r="CK114" i="53"/>
  <c r="CJ114" i="53"/>
  <c r="CI114" i="53"/>
  <c r="CH114" i="53"/>
  <c r="CG114" i="53"/>
  <c r="CE114" i="53"/>
  <c r="CD114" i="53"/>
  <c r="CC114" i="53"/>
  <c r="CB114" i="53"/>
  <c r="CA114" i="53"/>
  <c r="BZ114" i="53"/>
  <c r="BY114" i="53"/>
  <c r="BX114" i="53"/>
  <c r="BW114" i="53"/>
  <c r="BV114" i="53"/>
  <c r="BU114" i="53"/>
  <c r="BT114" i="53"/>
  <c r="BS114" i="53"/>
  <c r="BR114" i="53"/>
  <c r="BQ114" i="53"/>
  <c r="BP114" i="53"/>
  <c r="BO114" i="53"/>
  <c r="BN114" i="53"/>
  <c r="BM114" i="53"/>
  <c r="BL114" i="53"/>
  <c r="BK114" i="53"/>
  <c r="BJ114" i="53"/>
  <c r="BI114" i="53"/>
  <c r="BH114" i="53"/>
  <c r="BG114" i="53"/>
  <c r="BF114" i="53"/>
  <c r="BE114" i="53"/>
  <c r="BD114" i="53"/>
  <c r="BC114" i="53"/>
  <c r="BB114" i="53"/>
  <c r="BA114" i="53"/>
  <c r="AZ114" i="53"/>
  <c r="AY114" i="53"/>
  <c r="AX114" i="53"/>
  <c r="AW114" i="53"/>
  <c r="AV114" i="53"/>
  <c r="AU114" i="53"/>
  <c r="AT114" i="53"/>
  <c r="AS114" i="53"/>
  <c r="AR114" i="53"/>
  <c r="AQ114" i="53"/>
  <c r="AP114" i="53"/>
  <c r="AO114" i="53"/>
  <c r="AN114" i="53"/>
  <c r="AM114" i="53"/>
  <c r="AL114" i="53"/>
  <c r="AK114" i="53"/>
  <c r="AJ114" i="53"/>
  <c r="AI114" i="53"/>
  <c r="AH114" i="53"/>
  <c r="AG114" i="53"/>
  <c r="AF114" i="53"/>
  <c r="AE114" i="53"/>
  <c r="AD114" i="53"/>
  <c r="AC114" i="53"/>
  <c r="AB114" i="53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DA114" i="53" l="1"/>
  <c r="FW114" i="53"/>
  <c r="CF114" i="53"/>
  <c r="J6" i="50"/>
  <c r="J7" i="50"/>
  <c r="J8" i="50"/>
  <c r="J9" i="50"/>
  <c r="J10" i="50"/>
  <c r="J11" i="50"/>
  <c r="J12" i="50"/>
  <c r="J13" i="50"/>
  <c r="J14" i="50"/>
  <c r="J15" i="50"/>
  <c r="J16" i="50"/>
  <c r="J17" i="50"/>
  <c r="J18" i="50"/>
  <c r="J19" i="50"/>
  <c r="J20" i="50"/>
  <c r="J21" i="50"/>
  <c r="J22" i="50"/>
  <c r="J23" i="50"/>
  <c r="J24" i="50"/>
  <c r="J25" i="50"/>
  <c r="J26" i="50"/>
  <c r="J27" i="50"/>
  <c r="J28" i="50"/>
  <c r="J29" i="50"/>
  <c r="J30" i="50"/>
  <c r="J31" i="50"/>
  <c r="J32" i="50"/>
  <c r="J33" i="50"/>
  <c r="J34" i="50"/>
  <c r="J35" i="50"/>
  <c r="J36" i="50"/>
  <c r="J37" i="50"/>
  <c r="J38" i="50"/>
  <c r="J39" i="50"/>
  <c r="J40" i="50"/>
  <c r="J41" i="50"/>
  <c r="J42" i="50"/>
  <c r="J43" i="50"/>
  <c r="J44" i="50"/>
  <c r="J45" i="50"/>
  <c r="J46" i="50"/>
  <c r="J47" i="50"/>
  <c r="J48" i="50"/>
  <c r="J49" i="50"/>
  <c r="J50" i="50"/>
  <c r="J51" i="50"/>
  <c r="J52" i="50"/>
  <c r="J53" i="50"/>
  <c r="J54" i="50"/>
  <c r="J55" i="50"/>
  <c r="J56" i="50"/>
  <c r="J57" i="50"/>
  <c r="J58" i="50"/>
  <c r="J59" i="50"/>
  <c r="J60" i="50"/>
  <c r="J61" i="50"/>
  <c r="J62" i="50"/>
  <c r="J63" i="50"/>
  <c r="J64" i="50"/>
  <c r="J65" i="50"/>
  <c r="J66" i="50"/>
  <c r="J67" i="50"/>
  <c r="J68" i="50"/>
  <c r="J69" i="50"/>
  <c r="J70" i="50"/>
  <c r="J71" i="50"/>
  <c r="J72" i="50"/>
  <c r="J73" i="50"/>
  <c r="J74" i="50"/>
  <c r="J75" i="50"/>
  <c r="J76" i="50"/>
  <c r="J77" i="50"/>
  <c r="J78" i="50"/>
  <c r="J79" i="50"/>
  <c r="J80" i="50"/>
  <c r="J81" i="50"/>
  <c r="J82" i="50"/>
  <c r="J83" i="50"/>
  <c r="J84" i="50"/>
  <c r="J85" i="50"/>
  <c r="J86" i="50"/>
  <c r="J87" i="50"/>
  <c r="J88" i="50"/>
  <c r="J89" i="50"/>
  <c r="J90" i="50"/>
  <c r="J91" i="50"/>
  <c r="J92" i="50"/>
  <c r="J93" i="50"/>
  <c r="J94" i="50"/>
  <c r="J95" i="50"/>
  <c r="J96" i="50"/>
  <c r="J97" i="50"/>
  <c r="J98" i="50"/>
  <c r="J99" i="50"/>
  <c r="J100" i="50"/>
  <c r="J101" i="50"/>
  <c r="J102" i="50"/>
  <c r="J103" i="50"/>
  <c r="J104" i="50"/>
  <c r="J105" i="50"/>
  <c r="J106" i="50"/>
  <c r="J107" i="50"/>
  <c r="J108" i="50"/>
  <c r="J109" i="50"/>
  <c r="J110" i="50"/>
  <c r="J111" i="50"/>
  <c r="J112" i="50"/>
  <c r="J113" i="50"/>
  <c r="I6" i="50"/>
  <c r="I7" i="50"/>
  <c r="I8" i="50"/>
  <c r="I9" i="50"/>
  <c r="I10" i="50"/>
  <c r="I11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I31" i="50"/>
  <c r="I32" i="50"/>
  <c r="I33" i="50"/>
  <c r="I34" i="50"/>
  <c r="I35" i="50"/>
  <c r="I36" i="50"/>
  <c r="I37" i="50"/>
  <c r="I38" i="50"/>
  <c r="I39" i="50"/>
  <c r="I40" i="50"/>
  <c r="I41" i="50"/>
  <c r="I42" i="50"/>
  <c r="I43" i="50"/>
  <c r="I44" i="50"/>
  <c r="I45" i="50"/>
  <c r="I46" i="50"/>
  <c r="I47" i="50"/>
  <c r="I48" i="50"/>
  <c r="I49" i="50"/>
  <c r="I50" i="50"/>
  <c r="I51" i="50"/>
  <c r="I52" i="50"/>
  <c r="I53" i="50"/>
  <c r="I54" i="50"/>
  <c r="I55" i="50"/>
  <c r="I56" i="50"/>
  <c r="I57" i="50"/>
  <c r="I58" i="50"/>
  <c r="I59" i="50"/>
  <c r="I60" i="50"/>
  <c r="I61" i="50"/>
  <c r="I62" i="50"/>
  <c r="I63" i="50"/>
  <c r="I64" i="50"/>
  <c r="I65" i="50"/>
  <c r="I66" i="50"/>
  <c r="I67" i="50"/>
  <c r="I68" i="50"/>
  <c r="I69" i="50"/>
  <c r="I70" i="50"/>
  <c r="I71" i="50"/>
  <c r="I72" i="50"/>
  <c r="I73" i="50"/>
  <c r="I74" i="50"/>
  <c r="K74" i="50" s="1"/>
  <c r="I75" i="50"/>
  <c r="I76" i="50"/>
  <c r="I77" i="50"/>
  <c r="K77" i="50" s="1"/>
  <c r="I78" i="50"/>
  <c r="I79" i="50"/>
  <c r="I80" i="50"/>
  <c r="I81" i="50"/>
  <c r="I82" i="50"/>
  <c r="I83" i="50"/>
  <c r="I84" i="50"/>
  <c r="I85" i="50"/>
  <c r="I86" i="50"/>
  <c r="I87" i="50"/>
  <c r="I88" i="50"/>
  <c r="I89" i="50"/>
  <c r="I90" i="50"/>
  <c r="I91" i="50"/>
  <c r="I92" i="50"/>
  <c r="I93" i="50"/>
  <c r="I94" i="50"/>
  <c r="I95" i="50"/>
  <c r="I96" i="50"/>
  <c r="I97" i="50"/>
  <c r="I98" i="50"/>
  <c r="I99" i="50"/>
  <c r="I100" i="50"/>
  <c r="I101" i="50"/>
  <c r="I102" i="50"/>
  <c r="I103" i="50"/>
  <c r="I104" i="50"/>
  <c r="K104" i="50" s="1"/>
  <c r="I105" i="50"/>
  <c r="K105" i="50" s="1"/>
  <c r="I106" i="50"/>
  <c r="I107" i="50"/>
  <c r="I108" i="50"/>
  <c r="I109" i="50"/>
  <c r="I110" i="50"/>
  <c r="I111" i="50"/>
  <c r="I112" i="50"/>
  <c r="I113" i="50"/>
  <c r="J5" i="50"/>
  <c r="I5" i="50"/>
  <c r="H6" i="50"/>
  <c r="H7" i="50"/>
  <c r="H8" i="50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H78" i="50"/>
  <c r="H79" i="50"/>
  <c r="H80" i="50"/>
  <c r="H81" i="50"/>
  <c r="H82" i="50"/>
  <c r="H83" i="50"/>
  <c r="H84" i="50"/>
  <c r="H85" i="50"/>
  <c r="H86" i="50"/>
  <c r="H87" i="50"/>
  <c r="H88" i="50"/>
  <c r="H89" i="50"/>
  <c r="H90" i="50"/>
  <c r="H91" i="50"/>
  <c r="H92" i="50"/>
  <c r="H93" i="50"/>
  <c r="H94" i="50"/>
  <c r="H95" i="50"/>
  <c r="H96" i="50"/>
  <c r="H97" i="50"/>
  <c r="H98" i="50"/>
  <c r="H99" i="50"/>
  <c r="H100" i="50"/>
  <c r="H101" i="50"/>
  <c r="H102" i="50"/>
  <c r="H103" i="50"/>
  <c r="H104" i="50"/>
  <c r="H105" i="50"/>
  <c r="H106" i="50"/>
  <c r="H107" i="50"/>
  <c r="H108" i="50"/>
  <c r="H109" i="50"/>
  <c r="H110" i="50"/>
  <c r="H111" i="50"/>
  <c r="H112" i="50"/>
  <c r="H113" i="50"/>
  <c r="E6" i="50"/>
  <c r="E7" i="50"/>
  <c r="E8" i="50"/>
  <c r="E9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4" i="50"/>
  <c r="E95" i="50"/>
  <c r="E96" i="50"/>
  <c r="E97" i="50"/>
  <c r="E98" i="50"/>
  <c r="E99" i="50"/>
  <c r="E100" i="50"/>
  <c r="E101" i="50"/>
  <c r="E102" i="50"/>
  <c r="E103" i="50"/>
  <c r="E105" i="50"/>
  <c r="E106" i="50"/>
  <c r="E107" i="50"/>
  <c r="E108" i="50"/>
  <c r="E109" i="50"/>
  <c r="E110" i="50"/>
  <c r="E111" i="50"/>
  <c r="E112" i="50"/>
  <c r="E113" i="50"/>
  <c r="H5" i="50"/>
  <c r="K6" i="50"/>
  <c r="K7" i="50"/>
  <c r="K8" i="50"/>
  <c r="K9" i="50"/>
  <c r="K10" i="50"/>
  <c r="K11" i="50"/>
  <c r="K12" i="50"/>
  <c r="K13" i="50"/>
  <c r="K14" i="50"/>
  <c r="K15" i="50"/>
  <c r="K16" i="50"/>
  <c r="K17" i="50"/>
  <c r="K18" i="50"/>
  <c r="K19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49" i="50"/>
  <c r="K50" i="50"/>
  <c r="K51" i="50"/>
  <c r="K52" i="50"/>
  <c r="K53" i="50"/>
  <c r="K54" i="50"/>
  <c r="K55" i="50"/>
  <c r="K56" i="50"/>
  <c r="K57" i="50"/>
  <c r="K58" i="50"/>
  <c r="K59" i="50"/>
  <c r="K60" i="50"/>
  <c r="K61" i="50"/>
  <c r="K62" i="50"/>
  <c r="K63" i="50"/>
  <c r="K64" i="50"/>
  <c r="K65" i="50"/>
  <c r="K66" i="50"/>
  <c r="K67" i="50"/>
  <c r="K69" i="50"/>
  <c r="K70" i="50"/>
  <c r="K71" i="50"/>
  <c r="K72" i="50"/>
  <c r="K73" i="50"/>
  <c r="K75" i="50"/>
  <c r="K76" i="50"/>
  <c r="K78" i="50"/>
  <c r="K79" i="50"/>
  <c r="K80" i="50"/>
  <c r="K81" i="50"/>
  <c r="K82" i="50"/>
  <c r="K83" i="50"/>
  <c r="K84" i="50"/>
  <c r="K85" i="50"/>
  <c r="K86" i="50"/>
  <c r="K87" i="50"/>
  <c r="K88" i="50"/>
  <c r="K89" i="50"/>
  <c r="K90" i="50"/>
  <c r="K91" i="50"/>
  <c r="K92" i="50"/>
  <c r="K94" i="50"/>
  <c r="K95" i="50"/>
  <c r="K96" i="50"/>
  <c r="K97" i="50"/>
  <c r="K98" i="50"/>
  <c r="K99" i="50"/>
  <c r="K100" i="50"/>
  <c r="K101" i="50"/>
  <c r="K102" i="50"/>
  <c r="K103" i="50"/>
  <c r="K106" i="50"/>
  <c r="K107" i="50"/>
  <c r="K108" i="50"/>
  <c r="K109" i="50"/>
  <c r="K110" i="50"/>
  <c r="K111" i="50"/>
  <c r="K112" i="50"/>
  <c r="K113" i="50"/>
  <c r="K68" i="50" l="1"/>
  <c r="FX114" i="53"/>
  <c r="K93" i="50"/>
  <c r="E5" i="50"/>
  <c r="DZ113" i="9" l="1"/>
  <c r="DY113" i="9"/>
  <c r="DX113" i="9"/>
  <c r="DZ112" i="9"/>
  <c r="DY112" i="9"/>
  <c r="DX112" i="9"/>
  <c r="DZ111" i="9"/>
  <c r="DY111" i="9"/>
  <c r="DX111" i="9"/>
  <c r="DZ110" i="9"/>
  <c r="DY110" i="9"/>
  <c r="DX110" i="9"/>
  <c r="DZ109" i="9"/>
  <c r="DY109" i="9"/>
  <c r="DX109" i="9"/>
  <c r="DZ108" i="9"/>
  <c r="DY108" i="9"/>
  <c r="DX108" i="9"/>
  <c r="DZ107" i="9"/>
  <c r="DY107" i="9"/>
  <c r="DX107" i="9"/>
  <c r="DZ106" i="9"/>
  <c r="DY106" i="9"/>
  <c r="DX106" i="9"/>
  <c r="DZ105" i="9"/>
  <c r="DY105" i="9"/>
  <c r="DX105" i="9"/>
  <c r="DZ104" i="9"/>
  <c r="DY104" i="9"/>
  <c r="DX104" i="9"/>
  <c r="DZ103" i="9"/>
  <c r="DY103" i="9"/>
  <c r="DX103" i="9"/>
  <c r="DZ102" i="9"/>
  <c r="DY102" i="9"/>
  <c r="DX102" i="9"/>
  <c r="DZ101" i="9"/>
  <c r="DY101" i="9"/>
  <c r="DX101" i="9"/>
  <c r="DZ100" i="9"/>
  <c r="DY100" i="9"/>
  <c r="DX100" i="9"/>
  <c r="DZ99" i="9"/>
  <c r="DY99" i="9"/>
  <c r="DX99" i="9"/>
  <c r="DZ98" i="9"/>
  <c r="DY98" i="9"/>
  <c r="DX98" i="9"/>
  <c r="DZ97" i="9"/>
  <c r="DY97" i="9"/>
  <c r="DX97" i="9"/>
  <c r="DZ96" i="9"/>
  <c r="DY96" i="9"/>
  <c r="DX96" i="9"/>
  <c r="DZ95" i="9"/>
  <c r="DY95" i="9"/>
  <c r="DX95" i="9"/>
  <c r="DZ94" i="9"/>
  <c r="DY94" i="9"/>
  <c r="DX94" i="9"/>
  <c r="DZ93" i="9"/>
  <c r="DY93" i="9"/>
  <c r="DX93" i="9"/>
  <c r="DZ92" i="9"/>
  <c r="DY92" i="9"/>
  <c r="DX92" i="9"/>
  <c r="DZ91" i="9"/>
  <c r="DY91" i="9"/>
  <c r="DX91" i="9"/>
  <c r="DZ90" i="9"/>
  <c r="DY90" i="9"/>
  <c r="DX90" i="9"/>
  <c r="DZ89" i="9"/>
  <c r="DY89" i="9"/>
  <c r="DX89" i="9"/>
  <c r="DZ88" i="9"/>
  <c r="DY88" i="9"/>
  <c r="DX88" i="9"/>
  <c r="DZ87" i="9"/>
  <c r="DY87" i="9"/>
  <c r="DX87" i="9"/>
  <c r="DZ86" i="9"/>
  <c r="DY86" i="9"/>
  <c r="DX86" i="9"/>
  <c r="DZ85" i="9"/>
  <c r="DY85" i="9"/>
  <c r="DX85" i="9"/>
  <c r="DZ84" i="9"/>
  <c r="DY84" i="9"/>
  <c r="DX84" i="9"/>
  <c r="DZ83" i="9"/>
  <c r="DY83" i="9"/>
  <c r="DX83" i="9"/>
  <c r="DZ82" i="9"/>
  <c r="DY82" i="9"/>
  <c r="DX82" i="9"/>
  <c r="DZ81" i="9"/>
  <c r="DY81" i="9"/>
  <c r="DX81" i="9"/>
  <c r="DZ80" i="9"/>
  <c r="DY80" i="9"/>
  <c r="DX80" i="9"/>
  <c r="DZ79" i="9"/>
  <c r="DY79" i="9"/>
  <c r="DX79" i="9"/>
  <c r="DZ78" i="9"/>
  <c r="DY78" i="9"/>
  <c r="DX78" i="9"/>
  <c r="DZ77" i="9"/>
  <c r="DY77" i="9"/>
  <c r="DX77" i="9"/>
  <c r="DZ76" i="9"/>
  <c r="DY76" i="9"/>
  <c r="DX76" i="9"/>
  <c r="DZ75" i="9"/>
  <c r="DY75" i="9"/>
  <c r="DX75" i="9"/>
  <c r="DZ74" i="9"/>
  <c r="DY74" i="9"/>
  <c r="DX74" i="9"/>
  <c r="DZ73" i="9"/>
  <c r="DY73" i="9"/>
  <c r="DX73" i="9"/>
  <c r="DZ72" i="9"/>
  <c r="DY72" i="9"/>
  <c r="DX72" i="9"/>
  <c r="DZ71" i="9"/>
  <c r="DY71" i="9"/>
  <c r="DX71" i="9"/>
  <c r="DZ70" i="9"/>
  <c r="DY70" i="9"/>
  <c r="DX70" i="9"/>
  <c r="DZ69" i="9"/>
  <c r="DY69" i="9"/>
  <c r="DX69" i="9"/>
  <c r="DZ68" i="9"/>
  <c r="DY68" i="9"/>
  <c r="DX68" i="9"/>
  <c r="DZ67" i="9"/>
  <c r="DY67" i="9"/>
  <c r="DX67" i="9"/>
  <c r="DZ66" i="9"/>
  <c r="DY66" i="9"/>
  <c r="DX66" i="9"/>
  <c r="DZ65" i="9"/>
  <c r="DY65" i="9"/>
  <c r="DX65" i="9"/>
  <c r="DZ64" i="9"/>
  <c r="DY64" i="9"/>
  <c r="DX64" i="9"/>
  <c r="DZ63" i="9"/>
  <c r="DY63" i="9"/>
  <c r="DX63" i="9"/>
  <c r="DZ62" i="9"/>
  <c r="DY62" i="9"/>
  <c r="DX62" i="9"/>
  <c r="DZ61" i="9"/>
  <c r="DY61" i="9"/>
  <c r="DX61" i="9"/>
  <c r="DZ60" i="9"/>
  <c r="DY60" i="9"/>
  <c r="DX60" i="9"/>
  <c r="DZ59" i="9"/>
  <c r="DY59" i="9"/>
  <c r="DX59" i="9"/>
  <c r="DZ58" i="9"/>
  <c r="DY58" i="9"/>
  <c r="DX58" i="9"/>
  <c r="DZ57" i="9"/>
  <c r="DY57" i="9"/>
  <c r="DX57" i="9"/>
  <c r="DZ56" i="9"/>
  <c r="DY56" i="9"/>
  <c r="DX56" i="9"/>
  <c r="DZ55" i="9"/>
  <c r="DY55" i="9"/>
  <c r="DX55" i="9"/>
  <c r="DZ54" i="9"/>
  <c r="DY54" i="9"/>
  <c r="DX54" i="9"/>
  <c r="DZ53" i="9"/>
  <c r="DY53" i="9"/>
  <c r="DX53" i="9"/>
  <c r="DZ52" i="9"/>
  <c r="DY52" i="9"/>
  <c r="DX52" i="9"/>
  <c r="DZ51" i="9"/>
  <c r="DY51" i="9"/>
  <c r="DX51" i="9"/>
  <c r="DZ50" i="9"/>
  <c r="DY50" i="9"/>
  <c r="DX50" i="9"/>
  <c r="DZ49" i="9"/>
  <c r="DY49" i="9"/>
  <c r="DX49" i="9"/>
  <c r="DZ48" i="9"/>
  <c r="DY48" i="9"/>
  <c r="DX48" i="9"/>
  <c r="DZ47" i="9"/>
  <c r="DY47" i="9"/>
  <c r="DX47" i="9"/>
  <c r="DZ46" i="9"/>
  <c r="DY46" i="9"/>
  <c r="DX46" i="9"/>
  <c r="DZ45" i="9"/>
  <c r="DY45" i="9"/>
  <c r="DX45" i="9"/>
  <c r="DZ44" i="9"/>
  <c r="DY44" i="9"/>
  <c r="DX44" i="9"/>
  <c r="DZ43" i="9"/>
  <c r="DY43" i="9"/>
  <c r="DX43" i="9"/>
  <c r="DZ42" i="9"/>
  <c r="DY42" i="9"/>
  <c r="DX42" i="9"/>
  <c r="DZ41" i="9"/>
  <c r="DY41" i="9"/>
  <c r="DX41" i="9"/>
  <c r="DZ40" i="9"/>
  <c r="DY40" i="9"/>
  <c r="DX40" i="9"/>
  <c r="DZ39" i="9"/>
  <c r="DY39" i="9"/>
  <c r="DX39" i="9"/>
  <c r="DZ38" i="9"/>
  <c r="DY38" i="9"/>
  <c r="DX38" i="9"/>
  <c r="DZ37" i="9"/>
  <c r="DY37" i="9"/>
  <c r="DX37" i="9"/>
  <c r="DZ36" i="9"/>
  <c r="DY36" i="9"/>
  <c r="DX36" i="9"/>
  <c r="DZ35" i="9"/>
  <c r="DY35" i="9"/>
  <c r="DX35" i="9"/>
  <c r="DZ34" i="9"/>
  <c r="DY34" i="9"/>
  <c r="DX34" i="9"/>
  <c r="DZ33" i="9"/>
  <c r="DY33" i="9"/>
  <c r="DX33" i="9"/>
  <c r="DZ32" i="9"/>
  <c r="DY32" i="9"/>
  <c r="DX32" i="9"/>
  <c r="DZ31" i="9"/>
  <c r="DY31" i="9"/>
  <c r="DX31" i="9"/>
  <c r="DZ30" i="9"/>
  <c r="DY30" i="9"/>
  <c r="DX30" i="9"/>
  <c r="DZ29" i="9"/>
  <c r="DY29" i="9"/>
  <c r="DX29" i="9"/>
  <c r="DZ28" i="9"/>
  <c r="DY28" i="9"/>
  <c r="DX28" i="9"/>
  <c r="DZ27" i="9"/>
  <c r="DY27" i="9"/>
  <c r="DX27" i="9"/>
  <c r="DZ26" i="9"/>
  <c r="DY26" i="9"/>
  <c r="DX26" i="9"/>
  <c r="DZ25" i="9"/>
  <c r="DY25" i="9"/>
  <c r="DX25" i="9"/>
  <c r="DZ24" i="9"/>
  <c r="DY24" i="9"/>
  <c r="DX24" i="9"/>
  <c r="DZ23" i="9"/>
  <c r="DY23" i="9"/>
  <c r="DX23" i="9"/>
  <c r="DZ22" i="9"/>
  <c r="DY22" i="9"/>
  <c r="DX22" i="9"/>
  <c r="DZ21" i="9"/>
  <c r="DY21" i="9"/>
  <c r="DX21" i="9"/>
  <c r="DZ20" i="9"/>
  <c r="DY20" i="9"/>
  <c r="DX20" i="9"/>
  <c r="DZ19" i="9"/>
  <c r="DY19" i="9"/>
  <c r="DX19" i="9"/>
  <c r="DZ18" i="9"/>
  <c r="DY18" i="9"/>
  <c r="DX18" i="9"/>
  <c r="DZ17" i="9"/>
  <c r="DY17" i="9"/>
  <c r="DX17" i="9"/>
  <c r="DZ16" i="9"/>
  <c r="DY16" i="9"/>
  <c r="DX16" i="9"/>
  <c r="DZ15" i="9"/>
  <c r="DY15" i="9"/>
  <c r="DX15" i="9"/>
  <c r="DZ14" i="9"/>
  <c r="DY14" i="9"/>
  <c r="DX14" i="9"/>
  <c r="DZ13" i="9"/>
  <c r="DY13" i="9"/>
  <c r="DX13" i="9"/>
  <c r="DZ12" i="9"/>
  <c r="DY12" i="9"/>
  <c r="DX12" i="9"/>
  <c r="DZ11" i="9"/>
  <c r="DY11" i="9"/>
  <c r="DX11" i="9"/>
  <c r="DZ10" i="9"/>
  <c r="DY10" i="9"/>
  <c r="DX10" i="9"/>
  <c r="DZ9" i="9"/>
  <c r="DY9" i="9"/>
  <c r="DX9" i="9"/>
  <c r="DZ8" i="9"/>
  <c r="DY8" i="9"/>
  <c r="DX8" i="9"/>
  <c r="DZ7" i="9"/>
  <c r="DY7" i="9"/>
  <c r="DX7" i="9"/>
  <c r="DZ6" i="9"/>
  <c r="DY6" i="9"/>
  <c r="DX6" i="9"/>
  <c r="DZ5" i="9"/>
  <c r="DY5" i="9"/>
  <c r="DX5" i="9"/>
  <c r="CI113" i="9"/>
  <c r="CH113" i="9"/>
  <c r="CG113" i="9"/>
  <c r="CI112" i="9"/>
  <c r="CH112" i="9"/>
  <c r="CG112" i="9"/>
  <c r="CI111" i="9"/>
  <c r="CH111" i="9"/>
  <c r="CG111" i="9"/>
  <c r="CI110" i="9"/>
  <c r="CH110" i="9"/>
  <c r="CG110" i="9"/>
  <c r="CI109" i="9"/>
  <c r="CH109" i="9"/>
  <c r="CG109" i="9"/>
  <c r="CI108" i="9"/>
  <c r="CH108" i="9"/>
  <c r="CG108" i="9"/>
  <c r="CI107" i="9"/>
  <c r="CH107" i="9"/>
  <c r="CG107" i="9"/>
  <c r="CI106" i="9"/>
  <c r="CH106" i="9"/>
  <c r="CG106" i="9"/>
  <c r="CI105" i="9"/>
  <c r="CH105" i="9"/>
  <c r="CG105" i="9"/>
  <c r="CI104" i="9"/>
  <c r="CH104" i="9"/>
  <c r="CG104" i="9"/>
  <c r="CI103" i="9"/>
  <c r="CH103" i="9"/>
  <c r="CG103" i="9"/>
  <c r="CI102" i="9"/>
  <c r="CH102" i="9"/>
  <c r="CG102" i="9"/>
  <c r="CI101" i="9"/>
  <c r="CH101" i="9"/>
  <c r="CG101" i="9"/>
  <c r="CI100" i="9"/>
  <c r="CH100" i="9"/>
  <c r="CG100" i="9"/>
  <c r="CI99" i="9"/>
  <c r="CH99" i="9"/>
  <c r="CG99" i="9"/>
  <c r="CJ99" i="9" s="1"/>
  <c r="CI98" i="9"/>
  <c r="CH98" i="9"/>
  <c r="CG98" i="9"/>
  <c r="CI97" i="9"/>
  <c r="CH97" i="9"/>
  <c r="CG97" i="9"/>
  <c r="CI96" i="9"/>
  <c r="CH96" i="9"/>
  <c r="CG96" i="9"/>
  <c r="CI95" i="9"/>
  <c r="CH95" i="9"/>
  <c r="CG95" i="9"/>
  <c r="CJ95" i="9" s="1"/>
  <c r="CI94" i="9"/>
  <c r="CH94" i="9"/>
  <c r="CG94" i="9"/>
  <c r="CI93" i="9"/>
  <c r="CH93" i="9"/>
  <c r="CG93" i="9"/>
  <c r="CI92" i="9"/>
  <c r="CH92" i="9"/>
  <c r="CG92" i="9"/>
  <c r="CI91" i="9"/>
  <c r="CH91" i="9"/>
  <c r="CG91" i="9"/>
  <c r="CI90" i="9"/>
  <c r="CH90" i="9"/>
  <c r="CG90" i="9"/>
  <c r="CI89" i="9"/>
  <c r="CH89" i="9"/>
  <c r="CG89" i="9"/>
  <c r="CI88" i="9"/>
  <c r="CH88" i="9"/>
  <c r="CG88" i="9"/>
  <c r="CI87" i="9"/>
  <c r="CH87" i="9"/>
  <c r="CG87" i="9"/>
  <c r="CJ87" i="9" s="1"/>
  <c r="CI86" i="9"/>
  <c r="CH86" i="9"/>
  <c r="CG86" i="9"/>
  <c r="CI85" i="9"/>
  <c r="CH85" i="9"/>
  <c r="CG85" i="9"/>
  <c r="CI84" i="9"/>
  <c r="CH84" i="9"/>
  <c r="CG84" i="9"/>
  <c r="CI83" i="9"/>
  <c r="CH83" i="9"/>
  <c r="CG83" i="9"/>
  <c r="CI82" i="9"/>
  <c r="CH82" i="9"/>
  <c r="CG82" i="9"/>
  <c r="CI81" i="9"/>
  <c r="CH81" i="9"/>
  <c r="CG81" i="9"/>
  <c r="CI80" i="9"/>
  <c r="CH80" i="9"/>
  <c r="CG80" i="9"/>
  <c r="CI79" i="9"/>
  <c r="CH79" i="9"/>
  <c r="CG79" i="9"/>
  <c r="CI78" i="9"/>
  <c r="CH78" i="9"/>
  <c r="CG78" i="9"/>
  <c r="CI77" i="9"/>
  <c r="CH77" i="9"/>
  <c r="CG77" i="9"/>
  <c r="CI76" i="9"/>
  <c r="CH76" i="9"/>
  <c r="CG76" i="9"/>
  <c r="CI75" i="9"/>
  <c r="CH75" i="9"/>
  <c r="CG75" i="9"/>
  <c r="CI74" i="9"/>
  <c r="CH74" i="9"/>
  <c r="CG74" i="9"/>
  <c r="CI73" i="9"/>
  <c r="CH73" i="9"/>
  <c r="CG73" i="9"/>
  <c r="CI72" i="9"/>
  <c r="CH72" i="9"/>
  <c r="CG72" i="9"/>
  <c r="CI71" i="9"/>
  <c r="CH71" i="9"/>
  <c r="CG71" i="9"/>
  <c r="CI70" i="9"/>
  <c r="CH70" i="9"/>
  <c r="CG70" i="9"/>
  <c r="CI69" i="9"/>
  <c r="CH69" i="9"/>
  <c r="CG69" i="9"/>
  <c r="CI68" i="9"/>
  <c r="CH68" i="9"/>
  <c r="CG68" i="9"/>
  <c r="CI67" i="9"/>
  <c r="CH67" i="9"/>
  <c r="CG67" i="9"/>
  <c r="CI66" i="9"/>
  <c r="CH66" i="9"/>
  <c r="CG66" i="9"/>
  <c r="CI65" i="9"/>
  <c r="CH65" i="9"/>
  <c r="CG65" i="9"/>
  <c r="CI64" i="9"/>
  <c r="CH64" i="9"/>
  <c r="CG64" i="9"/>
  <c r="CI63" i="9"/>
  <c r="CH63" i="9"/>
  <c r="CG63" i="9"/>
  <c r="CI62" i="9"/>
  <c r="CH62" i="9"/>
  <c r="CG62" i="9"/>
  <c r="CI61" i="9"/>
  <c r="CH61" i="9"/>
  <c r="CG61" i="9"/>
  <c r="CI60" i="9"/>
  <c r="CH60" i="9"/>
  <c r="CG60" i="9"/>
  <c r="CI59" i="9"/>
  <c r="CH59" i="9"/>
  <c r="CG59" i="9"/>
  <c r="CI58" i="9"/>
  <c r="CH58" i="9"/>
  <c r="CG58" i="9"/>
  <c r="CI57" i="9"/>
  <c r="CH57" i="9"/>
  <c r="CG57" i="9"/>
  <c r="CI56" i="9"/>
  <c r="CH56" i="9"/>
  <c r="CG56" i="9"/>
  <c r="CI55" i="9"/>
  <c r="CH55" i="9"/>
  <c r="CG55" i="9"/>
  <c r="CI54" i="9"/>
  <c r="CH54" i="9"/>
  <c r="CG54" i="9"/>
  <c r="CI53" i="9"/>
  <c r="CH53" i="9"/>
  <c r="CG53" i="9"/>
  <c r="CI52" i="9"/>
  <c r="CH52" i="9"/>
  <c r="CG52" i="9"/>
  <c r="CI51" i="9"/>
  <c r="CH51" i="9"/>
  <c r="CG51" i="9"/>
  <c r="CI50" i="9"/>
  <c r="CH50" i="9"/>
  <c r="CG50" i="9"/>
  <c r="CI49" i="9"/>
  <c r="CH49" i="9"/>
  <c r="CG49" i="9"/>
  <c r="CI48" i="9"/>
  <c r="CH48" i="9"/>
  <c r="CG48" i="9"/>
  <c r="CI47" i="9"/>
  <c r="CH47" i="9"/>
  <c r="CG47" i="9"/>
  <c r="CJ47" i="9" s="1"/>
  <c r="CI46" i="9"/>
  <c r="CH46" i="9"/>
  <c r="CG46" i="9"/>
  <c r="CI45" i="9"/>
  <c r="CH45" i="9"/>
  <c r="CG45" i="9"/>
  <c r="CI44" i="9"/>
  <c r="CH44" i="9"/>
  <c r="CG44" i="9"/>
  <c r="CI43" i="9"/>
  <c r="CH43" i="9"/>
  <c r="CG43" i="9"/>
  <c r="CJ43" i="9" s="1"/>
  <c r="CI42" i="9"/>
  <c r="CH42" i="9"/>
  <c r="CG42" i="9"/>
  <c r="CI41" i="9"/>
  <c r="CH41" i="9"/>
  <c r="CG41" i="9"/>
  <c r="CI40" i="9"/>
  <c r="CH40" i="9"/>
  <c r="CG40" i="9"/>
  <c r="CI39" i="9"/>
  <c r="CH39" i="9"/>
  <c r="CG39" i="9"/>
  <c r="CJ39" i="9" s="1"/>
  <c r="CI38" i="9"/>
  <c r="CH38" i="9"/>
  <c r="CG38" i="9"/>
  <c r="CI37" i="9"/>
  <c r="CH37" i="9"/>
  <c r="CG37" i="9"/>
  <c r="CI36" i="9"/>
  <c r="CH36" i="9"/>
  <c r="CG36" i="9"/>
  <c r="CI35" i="9"/>
  <c r="CH35" i="9"/>
  <c r="CG35" i="9"/>
  <c r="CJ35" i="9" s="1"/>
  <c r="CI34" i="9"/>
  <c r="CH34" i="9"/>
  <c r="CG34" i="9"/>
  <c r="CI33" i="9"/>
  <c r="CH33" i="9"/>
  <c r="CG33" i="9"/>
  <c r="CI32" i="9"/>
  <c r="CH32" i="9"/>
  <c r="CG32" i="9"/>
  <c r="CI31" i="9"/>
  <c r="CH31" i="9"/>
  <c r="CG31" i="9"/>
  <c r="CJ31" i="9" s="1"/>
  <c r="CI30" i="9"/>
  <c r="CH30" i="9"/>
  <c r="CG30" i="9"/>
  <c r="CI29" i="9"/>
  <c r="CH29" i="9"/>
  <c r="CG29" i="9"/>
  <c r="CI28" i="9"/>
  <c r="CH28" i="9"/>
  <c r="CG28" i="9"/>
  <c r="CI27" i="9"/>
  <c r="CH27" i="9"/>
  <c r="CG27" i="9"/>
  <c r="CJ27" i="9" s="1"/>
  <c r="CI26" i="9"/>
  <c r="CH26" i="9"/>
  <c r="CG26" i="9"/>
  <c r="CI25" i="9"/>
  <c r="CH25" i="9"/>
  <c r="CG25" i="9"/>
  <c r="CI24" i="9"/>
  <c r="CH24" i="9"/>
  <c r="CG24" i="9"/>
  <c r="CI23" i="9"/>
  <c r="CH23" i="9"/>
  <c r="CG23" i="9"/>
  <c r="CJ23" i="9" s="1"/>
  <c r="CI22" i="9"/>
  <c r="CH22" i="9"/>
  <c r="CG22" i="9"/>
  <c r="CI21" i="9"/>
  <c r="CH21" i="9"/>
  <c r="CG21" i="9"/>
  <c r="CI20" i="9"/>
  <c r="CH20" i="9"/>
  <c r="CG20" i="9"/>
  <c r="CI19" i="9"/>
  <c r="CH19" i="9"/>
  <c r="CG19" i="9"/>
  <c r="CJ19" i="9" s="1"/>
  <c r="CI18" i="9"/>
  <c r="CH18" i="9"/>
  <c r="CG18" i="9"/>
  <c r="CI17" i="9"/>
  <c r="CH17" i="9"/>
  <c r="CG17" i="9"/>
  <c r="CI16" i="9"/>
  <c r="CH16" i="9"/>
  <c r="CG16" i="9"/>
  <c r="CI15" i="9"/>
  <c r="CH15" i="9"/>
  <c r="CG15" i="9"/>
  <c r="CJ15" i="9" s="1"/>
  <c r="CI14" i="9"/>
  <c r="CH14" i="9"/>
  <c r="CG14" i="9"/>
  <c r="CI13" i="9"/>
  <c r="CH13" i="9"/>
  <c r="CG13" i="9"/>
  <c r="CI12" i="9"/>
  <c r="CH12" i="9"/>
  <c r="CG12" i="9"/>
  <c r="CI11" i="9"/>
  <c r="CH11" i="9"/>
  <c r="CG11" i="9"/>
  <c r="CJ11" i="9" s="1"/>
  <c r="CI10" i="9"/>
  <c r="CH10" i="9"/>
  <c r="CG10" i="9"/>
  <c r="CI9" i="9"/>
  <c r="CH9" i="9"/>
  <c r="CG9" i="9"/>
  <c r="CI8" i="9"/>
  <c r="CH8" i="9"/>
  <c r="CG8" i="9"/>
  <c r="CI7" i="9"/>
  <c r="CH7" i="9"/>
  <c r="CG7" i="9"/>
  <c r="CJ7" i="9" s="1"/>
  <c r="CI6" i="9"/>
  <c r="CH6" i="9"/>
  <c r="CG6" i="9"/>
  <c r="CI5" i="9"/>
  <c r="CI114" i="9" s="1"/>
  <c r="CH5" i="9"/>
  <c r="CG5" i="9"/>
  <c r="AQ6" i="9"/>
  <c r="AR6" i="9"/>
  <c r="AQ7" i="9"/>
  <c r="AR7" i="9"/>
  <c r="EP7" i="9" s="1"/>
  <c r="AQ8" i="9"/>
  <c r="AR8" i="9"/>
  <c r="EP8" i="9" s="1"/>
  <c r="AQ9" i="9"/>
  <c r="EO9" i="9" s="1"/>
  <c r="AR9" i="9"/>
  <c r="AQ10" i="9"/>
  <c r="AR10" i="9"/>
  <c r="AQ11" i="9"/>
  <c r="AR11" i="9"/>
  <c r="EP11" i="9" s="1"/>
  <c r="AQ12" i="9"/>
  <c r="AR12" i="9"/>
  <c r="EP12" i="9" s="1"/>
  <c r="AQ13" i="9"/>
  <c r="EO13" i="9" s="1"/>
  <c r="AR13" i="9"/>
  <c r="AQ14" i="9"/>
  <c r="AR14" i="9"/>
  <c r="AQ15" i="9"/>
  <c r="AR15" i="9"/>
  <c r="EP15" i="9" s="1"/>
  <c r="AQ16" i="9"/>
  <c r="AR16" i="9"/>
  <c r="EP16" i="9" s="1"/>
  <c r="AQ17" i="9"/>
  <c r="EO17" i="9" s="1"/>
  <c r="AR17" i="9"/>
  <c r="AQ18" i="9"/>
  <c r="AR18" i="9"/>
  <c r="AQ19" i="9"/>
  <c r="AR19" i="9"/>
  <c r="EP19" i="9" s="1"/>
  <c r="AQ20" i="9"/>
  <c r="AR20" i="9"/>
  <c r="EP20" i="9" s="1"/>
  <c r="AQ21" i="9"/>
  <c r="EO21" i="9" s="1"/>
  <c r="AR21" i="9"/>
  <c r="AQ22" i="9"/>
  <c r="AR22" i="9"/>
  <c r="AQ23" i="9"/>
  <c r="AR23" i="9"/>
  <c r="EP23" i="9" s="1"/>
  <c r="AQ24" i="9"/>
  <c r="AR24" i="9"/>
  <c r="EP24" i="9" s="1"/>
  <c r="AQ25" i="9"/>
  <c r="EO25" i="9" s="1"/>
  <c r="AR25" i="9"/>
  <c r="AQ26" i="9"/>
  <c r="EO26" i="9" s="1"/>
  <c r="AR26" i="9"/>
  <c r="AQ27" i="9"/>
  <c r="AR27" i="9"/>
  <c r="EP27" i="9" s="1"/>
  <c r="AQ28" i="9"/>
  <c r="AR28" i="9"/>
  <c r="EP28" i="9" s="1"/>
  <c r="AQ29" i="9"/>
  <c r="EO29" i="9" s="1"/>
  <c r="AR29" i="9"/>
  <c r="AQ30" i="9"/>
  <c r="EO30" i="9" s="1"/>
  <c r="AR30" i="9"/>
  <c r="AQ31" i="9"/>
  <c r="AR31" i="9"/>
  <c r="EP31" i="9" s="1"/>
  <c r="AQ32" i="9"/>
  <c r="AR32" i="9"/>
  <c r="EP32" i="9" s="1"/>
  <c r="AQ33" i="9"/>
  <c r="EO33" i="9" s="1"/>
  <c r="AR33" i="9"/>
  <c r="AQ34" i="9"/>
  <c r="EO34" i="9" s="1"/>
  <c r="AR34" i="9"/>
  <c r="AQ35" i="9"/>
  <c r="AR35" i="9"/>
  <c r="EP35" i="9" s="1"/>
  <c r="AQ36" i="9"/>
  <c r="AR36" i="9"/>
  <c r="EP36" i="9" s="1"/>
  <c r="AQ37" i="9"/>
  <c r="EO37" i="9" s="1"/>
  <c r="AR37" i="9"/>
  <c r="AQ38" i="9"/>
  <c r="EO38" i="9" s="1"/>
  <c r="AR38" i="9"/>
  <c r="AQ39" i="9"/>
  <c r="AR39" i="9"/>
  <c r="EP39" i="9" s="1"/>
  <c r="AQ40" i="9"/>
  <c r="AR40" i="9"/>
  <c r="EP40" i="9" s="1"/>
  <c r="AQ41" i="9"/>
  <c r="EO41" i="9" s="1"/>
  <c r="AR41" i="9"/>
  <c r="AQ42" i="9"/>
  <c r="EO42" i="9" s="1"/>
  <c r="AR42" i="9"/>
  <c r="AQ43" i="9"/>
  <c r="AR43" i="9"/>
  <c r="EP43" i="9" s="1"/>
  <c r="AQ44" i="9"/>
  <c r="AR44" i="9"/>
  <c r="EP44" i="9" s="1"/>
  <c r="AQ45" i="9"/>
  <c r="EO45" i="9" s="1"/>
  <c r="AR45" i="9"/>
  <c r="AQ46" i="9"/>
  <c r="EO46" i="9" s="1"/>
  <c r="AR46" i="9"/>
  <c r="AQ47" i="9"/>
  <c r="AR47" i="9"/>
  <c r="EP47" i="9" s="1"/>
  <c r="AQ48" i="9"/>
  <c r="AR48" i="9"/>
  <c r="EP48" i="9" s="1"/>
  <c r="AQ49" i="9"/>
  <c r="EO49" i="9" s="1"/>
  <c r="AR49" i="9"/>
  <c r="AQ50" i="9"/>
  <c r="EO50" i="9" s="1"/>
  <c r="AR50" i="9"/>
  <c r="AQ51" i="9"/>
  <c r="AR51" i="9"/>
  <c r="EP51" i="9" s="1"/>
  <c r="AQ52" i="9"/>
  <c r="AR52" i="9"/>
  <c r="EP52" i="9" s="1"/>
  <c r="AQ53" i="9"/>
  <c r="EO53" i="9" s="1"/>
  <c r="AR53" i="9"/>
  <c r="AQ54" i="9"/>
  <c r="EO54" i="9" s="1"/>
  <c r="AR54" i="9"/>
  <c r="AQ55" i="9"/>
  <c r="AR55" i="9"/>
  <c r="EP55" i="9" s="1"/>
  <c r="AQ56" i="9"/>
  <c r="AR56" i="9"/>
  <c r="EP56" i="9" s="1"/>
  <c r="AQ57" i="9"/>
  <c r="EO57" i="9" s="1"/>
  <c r="AR57" i="9"/>
  <c r="AQ58" i="9"/>
  <c r="EO58" i="9" s="1"/>
  <c r="AR58" i="9"/>
  <c r="AQ59" i="9"/>
  <c r="AR59" i="9"/>
  <c r="EP59" i="9" s="1"/>
  <c r="AQ60" i="9"/>
  <c r="AR60" i="9"/>
  <c r="EP60" i="9" s="1"/>
  <c r="AQ61" i="9"/>
  <c r="EO61" i="9" s="1"/>
  <c r="AR61" i="9"/>
  <c r="AQ62" i="9"/>
  <c r="EO62" i="9" s="1"/>
  <c r="AR62" i="9"/>
  <c r="AQ63" i="9"/>
  <c r="AR63" i="9"/>
  <c r="EP63" i="9" s="1"/>
  <c r="AQ64" i="9"/>
  <c r="AR64" i="9"/>
  <c r="EP64" i="9" s="1"/>
  <c r="AQ65" i="9"/>
  <c r="EO65" i="9" s="1"/>
  <c r="AR65" i="9"/>
  <c r="AQ66" i="9"/>
  <c r="EO66" i="9" s="1"/>
  <c r="AR66" i="9"/>
  <c r="AQ67" i="9"/>
  <c r="AR67" i="9"/>
  <c r="EP67" i="9" s="1"/>
  <c r="AQ68" i="9"/>
  <c r="AR68" i="9"/>
  <c r="EP68" i="9" s="1"/>
  <c r="AQ69" i="9"/>
  <c r="EO69" i="9" s="1"/>
  <c r="AR69" i="9"/>
  <c r="AQ70" i="9"/>
  <c r="EO70" i="9" s="1"/>
  <c r="AR70" i="9"/>
  <c r="AQ71" i="9"/>
  <c r="AR71" i="9"/>
  <c r="EP71" i="9" s="1"/>
  <c r="AQ72" i="9"/>
  <c r="AR72" i="9"/>
  <c r="EP72" i="9" s="1"/>
  <c r="AQ73" i="9"/>
  <c r="EO73" i="9" s="1"/>
  <c r="AR73" i="9"/>
  <c r="AQ74" i="9"/>
  <c r="EO74" i="9" s="1"/>
  <c r="AR74" i="9"/>
  <c r="AQ75" i="9"/>
  <c r="AR75" i="9"/>
  <c r="EP75" i="9" s="1"/>
  <c r="AQ76" i="9"/>
  <c r="AR76" i="9"/>
  <c r="EP76" i="9" s="1"/>
  <c r="AQ77" i="9"/>
  <c r="EO77" i="9" s="1"/>
  <c r="AR77" i="9"/>
  <c r="AQ78" i="9"/>
  <c r="EO78" i="9" s="1"/>
  <c r="AR78" i="9"/>
  <c r="AQ79" i="9"/>
  <c r="AR79" i="9"/>
  <c r="EP79" i="9" s="1"/>
  <c r="AQ80" i="9"/>
  <c r="AR80" i="9"/>
  <c r="EP80" i="9" s="1"/>
  <c r="AQ81" i="9"/>
  <c r="EO81" i="9" s="1"/>
  <c r="AR81" i="9"/>
  <c r="AQ82" i="9"/>
  <c r="EO82" i="9" s="1"/>
  <c r="AR82" i="9"/>
  <c r="AQ83" i="9"/>
  <c r="AR83" i="9"/>
  <c r="EP83" i="9" s="1"/>
  <c r="AQ84" i="9"/>
  <c r="AR84" i="9"/>
  <c r="EP84" i="9" s="1"/>
  <c r="AQ85" i="9"/>
  <c r="EO85" i="9" s="1"/>
  <c r="AR85" i="9"/>
  <c r="AQ86" i="9"/>
  <c r="EO86" i="9" s="1"/>
  <c r="AR86" i="9"/>
  <c r="AQ87" i="9"/>
  <c r="AR87" i="9"/>
  <c r="EP87" i="9" s="1"/>
  <c r="AQ88" i="9"/>
  <c r="AR88" i="9"/>
  <c r="EP88" i="9" s="1"/>
  <c r="AQ89" i="9"/>
  <c r="EO89" i="9" s="1"/>
  <c r="AR89" i="9"/>
  <c r="AQ90" i="9"/>
  <c r="EO90" i="9" s="1"/>
  <c r="AR90" i="9"/>
  <c r="AQ91" i="9"/>
  <c r="AR91" i="9"/>
  <c r="EP91" i="9" s="1"/>
  <c r="AQ92" i="9"/>
  <c r="AR92" i="9"/>
  <c r="EP92" i="9" s="1"/>
  <c r="AQ93" i="9"/>
  <c r="EO93" i="9" s="1"/>
  <c r="AR93" i="9"/>
  <c r="AQ94" i="9"/>
  <c r="EO94" i="9" s="1"/>
  <c r="AR94" i="9"/>
  <c r="AQ95" i="9"/>
  <c r="AR95" i="9"/>
  <c r="EP95" i="9" s="1"/>
  <c r="AQ96" i="9"/>
  <c r="AR96" i="9"/>
  <c r="EP96" i="9" s="1"/>
  <c r="AQ97" i="9"/>
  <c r="EO97" i="9" s="1"/>
  <c r="AR97" i="9"/>
  <c r="AQ98" i="9"/>
  <c r="EO98" i="9" s="1"/>
  <c r="AR98" i="9"/>
  <c r="AQ99" i="9"/>
  <c r="AR99" i="9"/>
  <c r="EP99" i="9" s="1"/>
  <c r="AQ100" i="9"/>
  <c r="AR100" i="9"/>
  <c r="EP100" i="9" s="1"/>
  <c r="AQ101" i="9"/>
  <c r="EO101" i="9" s="1"/>
  <c r="AR101" i="9"/>
  <c r="AQ102" i="9"/>
  <c r="EO102" i="9" s="1"/>
  <c r="AR102" i="9"/>
  <c r="AQ103" i="9"/>
  <c r="AR103" i="9"/>
  <c r="EP103" i="9" s="1"/>
  <c r="AQ104" i="9"/>
  <c r="AR104" i="9"/>
  <c r="EP104" i="9" s="1"/>
  <c r="AQ105" i="9"/>
  <c r="EO105" i="9" s="1"/>
  <c r="AR105" i="9"/>
  <c r="AQ106" i="9"/>
  <c r="EO106" i="9" s="1"/>
  <c r="AR106" i="9"/>
  <c r="AQ107" i="9"/>
  <c r="AR107" i="9"/>
  <c r="EP107" i="9" s="1"/>
  <c r="AQ108" i="9"/>
  <c r="AR108" i="9"/>
  <c r="EP108" i="9" s="1"/>
  <c r="AQ109" i="9"/>
  <c r="EO109" i="9" s="1"/>
  <c r="AR109" i="9"/>
  <c r="AQ110" i="9"/>
  <c r="EO110" i="9" s="1"/>
  <c r="AR110" i="9"/>
  <c r="AQ111" i="9"/>
  <c r="AR111" i="9"/>
  <c r="EP111" i="9" s="1"/>
  <c r="AQ112" i="9"/>
  <c r="AR112" i="9"/>
  <c r="EP112" i="9" s="1"/>
  <c r="AQ113" i="9"/>
  <c r="EO113" i="9" s="1"/>
  <c r="AR113" i="9"/>
  <c r="AR5" i="9"/>
  <c r="AQ5" i="9"/>
  <c r="AP6" i="9"/>
  <c r="AP7" i="9"/>
  <c r="AP8" i="9"/>
  <c r="AP9" i="9"/>
  <c r="AP10" i="9"/>
  <c r="AP11" i="9"/>
  <c r="AP12" i="9"/>
  <c r="AP13" i="9"/>
  <c r="AP14" i="9"/>
  <c r="AP15" i="9"/>
  <c r="AP16" i="9"/>
  <c r="AP17" i="9"/>
  <c r="AP18" i="9"/>
  <c r="AP19" i="9"/>
  <c r="AS19" i="9" s="1"/>
  <c r="AP20" i="9"/>
  <c r="AP21" i="9"/>
  <c r="AS21" i="9" s="1"/>
  <c r="AP22" i="9"/>
  <c r="AP23" i="9"/>
  <c r="AS23" i="9" s="1"/>
  <c r="AP24" i="9"/>
  <c r="AP25" i="9"/>
  <c r="AS25" i="9" s="1"/>
  <c r="AP26" i="9"/>
  <c r="AP27" i="9"/>
  <c r="AS27" i="9" s="1"/>
  <c r="AP28" i="9"/>
  <c r="AP29" i="9"/>
  <c r="AS29" i="9" s="1"/>
  <c r="AP30" i="9"/>
  <c r="AP31" i="9"/>
  <c r="AS31" i="9" s="1"/>
  <c r="AP32" i="9"/>
  <c r="AP33" i="9"/>
  <c r="AS33" i="9" s="1"/>
  <c r="AP34" i="9"/>
  <c r="AP35" i="9"/>
  <c r="AS35" i="9" s="1"/>
  <c r="AP36" i="9"/>
  <c r="AP37" i="9"/>
  <c r="AS37" i="9" s="1"/>
  <c r="AP38" i="9"/>
  <c r="AP39" i="9"/>
  <c r="AS39" i="9" s="1"/>
  <c r="AP40" i="9"/>
  <c r="AP41" i="9"/>
  <c r="AS41" i="9" s="1"/>
  <c r="AP42" i="9"/>
  <c r="AP43" i="9"/>
  <c r="AS43" i="9" s="1"/>
  <c r="AP44" i="9"/>
  <c r="AP45" i="9"/>
  <c r="AS45" i="9" s="1"/>
  <c r="AP46" i="9"/>
  <c r="AP47" i="9"/>
  <c r="AS47" i="9" s="1"/>
  <c r="AP48" i="9"/>
  <c r="AP49" i="9"/>
  <c r="AS49" i="9" s="1"/>
  <c r="AP50" i="9"/>
  <c r="AP51" i="9"/>
  <c r="AS51" i="9" s="1"/>
  <c r="AP52" i="9"/>
  <c r="AP53" i="9"/>
  <c r="AS53" i="9" s="1"/>
  <c r="AP54" i="9"/>
  <c r="AP55" i="9"/>
  <c r="AS55" i="9" s="1"/>
  <c r="AP56" i="9"/>
  <c r="AP57" i="9"/>
  <c r="AS57" i="9" s="1"/>
  <c r="AP58" i="9"/>
  <c r="AP59" i="9"/>
  <c r="AS59" i="9" s="1"/>
  <c r="AP60" i="9"/>
  <c r="AP61" i="9"/>
  <c r="AS61" i="9" s="1"/>
  <c r="AP62" i="9"/>
  <c r="AP63" i="9"/>
  <c r="AS63" i="9" s="1"/>
  <c r="AP64" i="9"/>
  <c r="AP65" i="9"/>
  <c r="AS65" i="9" s="1"/>
  <c r="AP66" i="9"/>
  <c r="AP67" i="9"/>
  <c r="AS67" i="9" s="1"/>
  <c r="AP68" i="9"/>
  <c r="AP69" i="9"/>
  <c r="AS69" i="9" s="1"/>
  <c r="AP70" i="9"/>
  <c r="AP71" i="9"/>
  <c r="AS71" i="9" s="1"/>
  <c r="AP72" i="9"/>
  <c r="AP73" i="9"/>
  <c r="AS73" i="9" s="1"/>
  <c r="AP74" i="9"/>
  <c r="AP75" i="9"/>
  <c r="AS75" i="9" s="1"/>
  <c r="AP76" i="9"/>
  <c r="AP77" i="9"/>
  <c r="AS77" i="9" s="1"/>
  <c r="AP78" i="9"/>
  <c r="AP79" i="9"/>
  <c r="AS79" i="9" s="1"/>
  <c r="AP80" i="9"/>
  <c r="AP81" i="9"/>
  <c r="AS81" i="9" s="1"/>
  <c r="AP82" i="9"/>
  <c r="AP83" i="9"/>
  <c r="AP84" i="9"/>
  <c r="AP85" i="9"/>
  <c r="AS85" i="9" s="1"/>
  <c r="AP86" i="9"/>
  <c r="AP87" i="9"/>
  <c r="AP88" i="9"/>
  <c r="AP89" i="9"/>
  <c r="AS89" i="9" s="1"/>
  <c r="AP90" i="9"/>
  <c r="AP91" i="9"/>
  <c r="AP92" i="9"/>
  <c r="AP93" i="9"/>
  <c r="AS93" i="9" s="1"/>
  <c r="AP94" i="9"/>
  <c r="AP95" i="9"/>
  <c r="AP96" i="9"/>
  <c r="AP97" i="9"/>
  <c r="AS97" i="9" s="1"/>
  <c r="AP98" i="9"/>
  <c r="AP99" i="9"/>
  <c r="AP100" i="9"/>
  <c r="AP101" i="9"/>
  <c r="AS101" i="9" s="1"/>
  <c r="AP102" i="9"/>
  <c r="AP103" i="9"/>
  <c r="AP104" i="9"/>
  <c r="AP105" i="9"/>
  <c r="AS105" i="9" s="1"/>
  <c r="AP106" i="9"/>
  <c r="AP107" i="9"/>
  <c r="AP108" i="9"/>
  <c r="AP109" i="9"/>
  <c r="AS109" i="9" s="1"/>
  <c r="AP110" i="9"/>
  <c r="AP111" i="9"/>
  <c r="AP112" i="9"/>
  <c r="AP113" i="9"/>
  <c r="AS113" i="9" s="1"/>
  <c r="AP5" i="9"/>
  <c r="AT112" i="8"/>
  <c r="AS112" i="8"/>
  <c r="AQ112" i="8"/>
  <c r="AP112" i="8"/>
  <c r="AN112" i="8"/>
  <c r="AO112" i="8" s="1"/>
  <c r="AM112" i="8"/>
  <c r="AT111" i="8"/>
  <c r="AS111" i="8"/>
  <c r="AQ111" i="8"/>
  <c r="AP111" i="8"/>
  <c r="AN111" i="8"/>
  <c r="AM111" i="8"/>
  <c r="AT110" i="8"/>
  <c r="AS110" i="8"/>
  <c r="AQ110" i="8"/>
  <c r="AP110" i="8"/>
  <c r="AN110" i="8"/>
  <c r="AM110" i="8"/>
  <c r="AT109" i="8"/>
  <c r="AS109" i="8"/>
  <c r="AQ109" i="8"/>
  <c r="AP109" i="8"/>
  <c r="AN109" i="8"/>
  <c r="AM109" i="8"/>
  <c r="AT108" i="8"/>
  <c r="AS108" i="8"/>
  <c r="AU108" i="8" s="1"/>
  <c r="AQ108" i="8"/>
  <c r="AP108" i="8"/>
  <c r="AN108" i="8"/>
  <c r="AM108" i="8"/>
  <c r="AT107" i="8"/>
  <c r="AS107" i="8"/>
  <c r="AQ107" i="8"/>
  <c r="AP107" i="8"/>
  <c r="AR107" i="8" s="1"/>
  <c r="AN107" i="8"/>
  <c r="AM107" i="8"/>
  <c r="AT106" i="8"/>
  <c r="AS106" i="8"/>
  <c r="AU106" i="8" s="1"/>
  <c r="AQ106" i="8"/>
  <c r="AP106" i="8"/>
  <c r="AN106" i="8"/>
  <c r="AM106" i="8"/>
  <c r="AO106" i="8" s="1"/>
  <c r="AT105" i="8"/>
  <c r="AS105" i="8"/>
  <c r="AQ105" i="8"/>
  <c r="AP105" i="8"/>
  <c r="AR105" i="8" s="1"/>
  <c r="AN105" i="8"/>
  <c r="AM105" i="8"/>
  <c r="AT104" i="8"/>
  <c r="AS104" i="8"/>
  <c r="AQ104" i="8"/>
  <c r="AP104" i="8"/>
  <c r="AN104" i="8"/>
  <c r="AM104" i="8"/>
  <c r="AT103" i="8"/>
  <c r="AS103" i="8"/>
  <c r="AQ103" i="8"/>
  <c r="AP103" i="8"/>
  <c r="AR103" i="8" s="1"/>
  <c r="AN103" i="8"/>
  <c r="AM103" i="8"/>
  <c r="AT102" i="8"/>
  <c r="AS102" i="8"/>
  <c r="AQ102" i="8"/>
  <c r="AP102" i="8"/>
  <c r="AN102" i="8"/>
  <c r="AM102" i="8"/>
  <c r="AT101" i="8"/>
  <c r="AS101" i="8"/>
  <c r="AQ101" i="8"/>
  <c r="AP101" i="8"/>
  <c r="AN101" i="8"/>
  <c r="AM101" i="8"/>
  <c r="AT100" i="8"/>
  <c r="AS100" i="8"/>
  <c r="AQ100" i="8"/>
  <c r="AP100" i="8"/>
  <c r="AN100" i="8"/>
  <c r="AM100" i="8"/>
  <c r="AT99" i="8"/>
  <c r="AS99" i="8"/>
  <c r="AQ99" i="8"/>
  <c r="AP99" i="8"/>
  <c r="AN99" i="8"/>
  <c r="AM99" i="8"/>
  <c r="AT98" i="8"/>
  <c r="AS98" i="8"/>
  <c r="AQ98" i="8"/>
  <c r="AP98" i="8"/>
  <c r="AN98" i="8"/>
  <c r="AM98" i="8"/>
  <c r="AT97" i="8"/>
  <c r="AS97" i="8"/>
  <c r="AQ97" i="8"/>
  <c r="AP97" i="8"/>
  <c r="AN97" i="8"/>
  <c r="AM97" i="8"/>
  <c r="AT96" i="8"/>
  <c r="AS96" i="8"/>
  <c r="AQ96" i="8"/>
  <c r="AP96" i="8"/>
  <c r="AN96" i="8"/>
  <c r="AM96" i="8"/>
  <c r="AT95" i="8"/>
  <c r="AS95" i="8"/>
  <c r="AQ95" i="8"/>
  <c r="AP95" i="8"/>
  <c r="AR95" i="8" s="1"/>
  <c r="AN95" i="8"/>
  <c r="AM95" i="8"/>
  <c r="AT94" i="8"/>
  <c r="AS94" i="8"/>
  <c r="AU94" i="8" s="1"/>
  <c r="AQ94" i="8"/>
  <c r="AP94" i="8"/>
  <c r="AN94" i="8"/>
  <c r="AM94" i="8"/>
  <c r="AO94" i="8" s="1"/>
  <c r="AT93" i="8"/>
  <c r="AS93" i="8"/>
  <c r="AQ93" i="8"/>
  <c r="AP93" i="8"/>
  <c r="AR93" i="8" s="1"/>
  <c r="AN93" i="8"/>
  <c r="AM93" i="8"/>
  <c r="AT92" i="8"/>
  <c r="AS92" i="8"/>
  <c r="AU92" i="8" s="1"/>
  <c r="AQ92" i="8"/>
  <c r="AP92" i="8"/>
  <c r="AN92" i="8"/>
  <c r="AM92" i="8"/>
  <c r="AO92" i="8" s="1"/>
  <c r="AT91" i="8"/>
  <c r="AS91" i="8"/>
  <c r="AQ91" i="8"/>
  <c r="AP91" i="8"/>
  <c r="AR91" i="8" s="1"/>
  <c r="AN91" i="8"/>
  <c r="AM91" i="8"/>
  <c r="AT90" i="8"/>
  <c r="AS90" i="8"/>
  <c r="AU90" i="8" s="1"/>
  <c r="AQ90" i="8"/>
  <c r="AP90" i="8"/>
  <c r="AN90" i="8"/>
  <c r="AM90" i="8"/>
  <c r="AO90" i="8" s="1"/>
  <c r="AT89" i="8"/>
  <c r="AS89" i="8"/>
  <c r="AQ89" i="8"/>
  <c r="AP89" i="8"/>
  <c r="AR89" i="8" s="1"/>
  <c r="AN89" i="8"/>
  <c r="AM89" i="8"/>
  <c r="AT88" i="8"/>
  <c r="AS88" i="8"/>
  <c r="AQ88" i="8"/>
  <c r="AP88" i="8"/>
  <c r="AN88" i="8"/>
  <c r="AM88" i="8"/>
  <c r="AT87" i="8"/>
  <c r="AS87" i="8"/>
  <c r="AQ87" i="8"/>
  <c r="AP87" i="8"/>
  <c r="AN87" i="8"/>
  <c r="AM87" i="8"/>
  <c r="AT86" i="8"/>
  <c r="AS86" i="8"/>
  <c r="AQ86" i="8"/>
  <c r="AP86" i="8"/>
  <c r="AN86" i="8"/>
  <c r="AM86" i="8"/>
  <c r="AT85" i="8"/>
  <c r="AS85" i="8"/>
  <c r="AQ85" i="8"/>
  <c r="AP85" i="8"/>
  <c r="AN85" i="8"/>
  <c r="AM85" i="8"/>
  <c r="AT84" i="8"/>
  <c r="AS84" i="8"/>
  <c r="AQ84" i="8"/>
  <c r="AP84" i="8"/>
  <c r="AN84" i="8"/>
  <c r="AM84" i="8"/>
  <c r="AT83" i="8"/>
  <c r="AS83" i="8"/>
  <c r="AQ83" i="8"/>
  <c r="AP83" i="8"/>
  <c r="AN83" i="8"/>
  <c r="AM83" i="8"/>
  <c r="AT82" i="8"/>
  <c r="AS82" i="8"/>
  <c r="AQ82" i="8"/>
  <c r="AP82" i="8"/>
  <c r="AN82" i="8"/>
  <c r="AM82" i="8"/>
  <c r="AT81" i="8"/>
  <c r="AS81" i="8"/>
  <c r="AQ81" i="8"/>
  <c r="AP81" i="8"/>
  <c r="AN81" i="8"/>
  <c r="AM81" i="8"/>
  <c r="AT80" i="8"/>
  <c r="AS80" i="8"/>
  <c r="AQ80" i="8"/>
  <c r="AP80" i="8"/>
  <c r="AN80" i="8"/>
  <c r="AM80" i="8"/>
  <c r="AT79" i="8"/>
  <c r="AS79" i="8"/>
  <c r="AQ79" i="8"/>
  <c r="AP79" i="8"/>
  <c r="AR79" i="8" s="1"/>
  <c r="AN79" i="8"/>
  <c r="AM79" i="8"/>
  <c r="AT78" i="8"/>
  <c r="AS78" i="8"/>
  <c r="AQ78" i="8"/>
  <c r="AP78" i="8"/>
  <c r="AN78" i="8"/>
  <c r="AM78" i="8"/>
  <c r="AT77" i="8"/>
  <c r="AS77" i="8"/>
  <c r="AQ77" i="8"/>
  <c r="AP77" i="8"/>
  <c r="AR77" i="8" s="1"/>
  <c r="AN77" i="8"/>
  <c r="AM77" i="8"/>
  <c r="AT76" i="8"/>
  <c r="AS76" i="8"/>
  <c r="AU76" i="8" s="1"/>
  <c r="AQ76" i="8"/>
  <c r="AP76" i="8"/>
  <c r="AN76" i="8"/>
  <c r="AM76" i="8"/>
  <c r="AT75" i="8"/>
  <c r="AS75" i="8"/>
  <c r="AQ75" i="8"/>
  <c r="AP75" i="8"/>
  <c r="AR75" i="8" s="1"/>
  <c r="AN75" i="8"/>
  <c r="AM75" i="8"/>
  <c r="AT74" i="8"/>
  <c r="AS74" i="8"/>
  <c r="AU74" i="8" s="1"/>
  <c r="AQ74" i="8"/>
  <c r="AP74" i="8"/>
  <c r="AN74" i="8"/>
  <c r="AM74" i="8"/>
  <c r="AT73" i="8"/>
  <c r="AS73" i="8"/>
  <c r="AQ73" i="8"/>
  <c r="AP73" i="8"/>
  <c r="AR73" i="8" s="1"/>
  <c r="AN73" i="8"/>
  <c r="AM73" i="8"/>
  <c r="AT72" i="8"/>
  <c r="AS72" i="8"/>
  <c r="AQ72" i="8"/>
  <c r="AP72" i="8"/>
  <c r="AN72" i="8"/>
  <c r="AM72" i="8"/>
  <c r="AT71" i="8"/>
  <c r="AS71" i="8"/>
  <c r="AQ71" i="8"/>
  <c r="AP71" i="8"/>
  <c r="AR71" i="8" s="1"/>
  <c r="AN71" i="8"/>
  <c r="AM71" i="8"/>
  <c r="AT70" i="8"/>
  <c r="AS70" i="8"/>
  <c r="AQ70" i="8"/>
  <c r="AP70" i="8"/>
  <c r="AN70" i="8"/>
  <c r="AM70" i="8"/>
  <c r="AT69" i="8"/>
  <c r="AS69" i="8"/>
  <c r="AQ69" i="8"/>
  <c r="AP69" i="8"/>
  <c r="AN69" i="8"/>
  <c r="AM69" i="8"/>
  <c r="AT68" i="8"/>
  <c r="AS68" i="8"/>
  <c r="AQ68" i="8"/>
  <c r="AP68" i="8"/>
  <c r="AN68" i="8"/>
  <c r="AM68" i="8"/>
  <c r="AT67" i="8"/>
  <c r="AS67" i="8"/>
  <c r="AQ67" i="8"/>
  <c r="AP67" i="8"/>
  <c r="AN67" i="8"/>
  <c r="AM67" i="8"/>
  <c r="AT66" i="8"/>
  <c r="AS66" i="8"/>
  <c r="AQ66" i="8"/>
  <c r="AP66" i="8"/>
  <c r="AN66" i="8"/>
  <c r="AM66" i="8"/>
  <c r="AT65" i="8"/>
  <c r="AS65" i="8"/>
  <c r="AQ65" i="8"/>
  <c r="AP65" i="8"/>
  <c r="AN65" i="8"/>
  <c r="AM65" i="8"/>
  <c r="AT64" i="8"/>
  <c r="AS64" i="8"/>
  <c r="AQ64" i="8"/>
  <c r="AP64" i="8"/>
  <c r="AN64" i="8"/>
  <c r="AM64" i="8"/>
  <c r="AT63" i="8"/>
  <c r="AS63" i="8"/>
  <c r="AQ63" i="8"/>
  <c r="AP63" i="8"/>
  <c r="AR63" i="8" s="1"/>
  <c r="AN63" i="8"/>
  <c r="AM63" i="8"/>
  <c r="AT62" i="8"/>
  <c r="AS62" i="8"/>
  <c r="AQ62" i="8"/>
  <c r="AP62" i="8"/>
  <c r="AN62" i="8"/>
  <c r="AM62" i="8"/>
  <c r="AT61" i="8"/>
  <c r="AS61" i="8"/>
  <c r="AQ61" i="8"/>
  <c r="AP61" i="8"/>
  <c r="AN61" i="8"/>
  <c r="AM61" i="8"/>
  <c r="AT60" i="8"/>
  <c r="AS60" i="8"/>
  <c r="AQ60" i="8"/>
  <c r="AP60" i="8"/>
  <c r="AN60" i="8"/>
  <c r="AM60" i="8"/>
  <c r="AT59" i="8"/>
  <c r="AS59" i="8"/>
  <c r="AQ59" i="8"/>
  <c r="AP59" i="8"/>
  <c r="AN59" i="8"/>
  <c r="AM59" i="8"/>
  <c r="AT58" i="8"/>
  <c r="AS58" i="8"/>
  <c r="AQ58" i="8"/>
  <c r="AP58" i="8"/>
  <c r="AN58" i="8"/>
  <c r="AM58" i="8"/>
  <c r="AT57" i="8"/>
  <c r="AS57" i="8"/>
  <c r="AQ57" i="8"/>
  <c r="AP57" i="8"/>
  <c r="AN57" i="8"/>
  <c r="AM57" i="8"/>
  <c r="AT56" i="8"/>
  <c r="AS56" i="8"/>
  <c r="AQ56" i="8"/>
  <c r="AP56" i="8"/>
  <c r="AN56" i="8"/>
  <c r="AM56" i="8"/>
  <c r="AT55" i="8"/>
  <c r="AS55" i="8"/>
  <c r="AQ55" i="8"/>
  <c r="AP55" i="8"/>
  <c r="AN55" i="8"/>
  <c r="AM55" i="8"/>
  <c r="AT54" i="8"/>
  <c r="AS54" i="8"/>
  <c r="AQ54" i="8"/>
  <c r="AP54" i="8"/>
  <c r="AN54" i="8"/>
  <c r="AM54" i="8"/>
  <c r="AT53" i="8"/>
  <c r="AS53" i="8"/>
  <c r="AQ53" i="8"/>
  <c r="AP53" i="8"/>
  <c r="AN53" i="8"/>
  <c r="AM53" i="8"/>
  <c r="AT52" i="8"/>
  <c r="AS52" i="8"/>
  <c r="AQ52" i="8"/>
  <c r="AP52" i="8"/>
  <c r="AN52" i="8"/>
  <c r="AM52" i="8"/>
  <c r="AT51" i="8"/>
  <c r="AS51" i="8"/>
  <c r="AQ51" i="8"/>
  <c r="AP51" i="8"/>
  <c r="AN51" i="8"/>
  <c r="AM51" i="8"/>
  <c r="AT50" i="8"/>
  <c r="AS50" i="8"/>
  <c r="AQ50" i="8"/>
  <c r="AP50" i="8"/>
  <c r="AN50" i="8"/>
  <c r="AM50" i="8"/>
  <c r="AT49" i="8"/>
  <c r="AS49" i="8"/>
  <c r="AQ49" i="8"/>
  <c r="AP49" i="8"/>
  <c r="AN49" i="8"/>
  <c r="AM49" i="8"/>
  <c r="AT48" i="8"/>
  <c r="AS48" i="8"/>
  <c r="AQ48" i="8"/>
  <c r="AP48" i="8"/>
  <c r="AN48" i="8"/>
  <c r="AM48" i="8"/>
  <c r="AT47" i="8"/>
  <c r="AS47" i="8"/>
  <c r="AQ47" i="8"/>
  <c r="AP47" i="8"/>
  <c r="AN47" i="8"/>
  <c r="AM47" i="8"/>
  <c r="AT46" i="8"/>
  <c r="AS46" i="8"/>
  <c r="AQ46" i="8"/>
  <c r="AP46" i="8"/>
  <c r="AN46" i="8"/>
  <c r="AM46" i="8"/>
  <c r="AT45" i="8"/>
  <c r="AS45" i="8"/>
  <c r="AQ45" i="8"/>
  <c r="AP45" i="8"/>
  <c r="AN45" i="8"/>
  <c r="AM45" i="8"/>
  <c r="AT44" i="8"/>
  <c r="AS44" i="8"/>
  <c r="AQ44" i="8"/>
  <c r="AP44" i="8"/>
  <c r="AN44" i="8"/>
  <c r="AM44" i="8"/>
  <c r="AT43" i="8"/>
  <c r="AS43" i="8"/>
  <c r="AQ43" i="8"/>
  <c r="AP43" i="8"/>
  <c r="AN43" i="8"/>
  <c r="AM43" i="8"/>
  <c r="AT42" i="8"/>
  <c r="AS42" i="8"/>
  <c r="AQ42" i="8"/>
  <c r="AP42" i="8"/>
  <c r="AN42" i="8"/>
  <c r="AM42" i="8"/>
  <c r="AT41" i="8"/>
  <c r="AS41" i="8"/>
  <c r="AQ41" i="8"/>
  <c r="AP41" i="8"/>
  <c r="AN41" i="8"/>
  <c r="AM41" i="8"/>
  <c r="AT40" i="8"/>
  <c r="AS40" i="8"/>
  <c r="AQ40" i="8"/>
  <c r="AP40" i="8"/>
  <c r="AN40" i="8"/>
  <c r="AM40" i="8"/>
  <c r="AT39" i="8"/>
  <c r="AS39" i="8"/>
  <c r="AQ39" i="8"/>
  <c r="AP39" i="8"/>
  <c r="AN39" i="8"/>
  <c r="AM39" i="8"/>
  <c r="AT38" i="8"/>
  <c r="AS38" i="8"/>
  <c r="AQ38" i="8"/>
  <c r="AP38" i="8"/>
  <c r="AN38" i="8"/>
  <c r="AO38" i="8" s="1"/>
  <c r="AM38" i="8"/>
  <c r="AT37" i="8"/>
  <c r="AS37" i="8"/>
  <c r="AQ37" i="8"/>
  <c r="AP37" i="8"/>
  <c r="AN37" i="8"/>
  <c r="AM37" i="8"/>
  <c r="AT36" i="8"/>
  <c r="AS36" i="8"/>
  <c r="AQ36" i="8"/>
  <c r="AP36" i="8"/>
  <c r="AN36" i="8"/>
  <c r="AM36" i="8"/>
  <c r="AT35" i="8"/>
  <c r="AS35" i="8"/>
  <c r="AQ35" i="8"/>
  <c r="AP35" i="8"/>
  <c r="AN35" i="8"/>
  <c r="AM35" i="8"/>
  <c r="AT34" i="8"/>
  <c r="AS34" i="8"/>
  <c r="AQ34" i="8"/>
  <c r="AP34" i="8"/>
  <c r="AN34" i="8"/>
  <c r="AM34" i="8"/>
  <c r="AT33" i="8"/>
  <c r="AS33" i="8"/>
  <c r="AQ33" i="8"/>
  <c r="AP33" i="8"/>
  <c r="AN33" i="8"/>
  <c r="AM33" i="8"/>
  <c r="AT32" i="8"/>
  <c r="AS32" i="8"/>
  <c r="AQ32" i="8"/>
  <c r="AP32" i="8"/>
  <c r="AN32" i="8"/>
  <c r="AM32" i="8"/>
  <c r="AT31" i="8"/>
  <c r="AS31" i="8"/>
  <c r="AQ31" i="8"/>
  <c r="AP31" i="8"/>
  <c r="AR31" i="8" s="1"/>
  <c r="AN31" i="8"/>
  <c r="AM31" i="8"/>
  <c r="AT30" i="8"/>
  <c r="AS30" i="8"/>
  <c r="AQ30" i="8"/>
  <c r="AP30" i="8"/>
  <c r="AN30" i="8"/>
  <c r="AM30" i="8"/>
  <c r="AT29" i="8"/>
  <c r="AS29" i="8"/>
  <c r="AQ29" i="8"/>
  <c r="AP29" i="8"/>
  <c r="AN29" i="8"/>
  <c r="AM29" i="8"/>
  <c r="AT28" i="8"/>
  <c r="AS28" i="8"/>
  <c r="AU28" i="8" s="1"/>
  <c r="AQ28" i="8"/>
  <c r="AP28" i="8"/>
  <c r="AN28" i="8"/>
  <c r="AM28" i="8"/>
  <c r="AO28" i="8" s="1"/>
  <c r="AT27" i="8"/>
  <c r="AS27" i="8"/>
  <c r="AQ27" i="8"/>
  <c r="AP27" i="8"/>
  <c r="AN27" i="8"/>
  <c r="AM27" i="8"/>
  <c r="AT26" i="8"/>
  <c r="AS26" i="8"/>
  <c r="AU26" i="8" s="1"/>
  <c r="AQ26" i="8"/>
  <c r="AP26" i="8"/>
  <c r="AN26" i="8"/>
  <c r="AM26" i="8"/>
  <c r="AO26" i="8" s="1"/>
  <c r="AT25" i="8"/>
  <c r="AS25" i="8"/>
  <c r="AU25" i="8" s="1"/>
  <c r="AQ25" i="8"/>
  <c r="AP25" i="8"/>
  <c r="AN25" i="8"/>
  <c r="AM25" i="8"/>
  <c r="AO25" i="8" s="1"/>
  <c r="AT24" i="8"/>
  <c r="AS24" i="8"/>
  <c r="AU24" i="8" s="1"/>
  <c r="AQ24" i="8"/>
  <c r="AP24" i="8"/>
  <c r="AR24" i="8" s="1"/>
  <c r="AN24" i="8"/>
  <c r="AM24" i="8"/>
  <c r="AO24" i="8" s="1"/>
  <c r="AT23" i="8"/>
  <c r="AS23" i="8"/>
  <c r="AU23" i="8" s="1"/>
  <c r="AQ23" i="8"/>
  <c r="AP23" i="8"/>
  <c r="AN23" i="8"/>
  <c r="AM23" i="8"/>
  <c r="AO23" i="8" s="1"/>
  <c r="AT22" i="8"/>
  <c r="AS22" i="8"/>
  <c r="AQ22" i="8"/>
  <c r="AP22" i="8"/>
  <c r="AR22" i="8" s="1"/>
  <c r="AN22" i="8"/>
  <c r="AM22" i="8"/>
  <c r="AT21" i="8"/>
  <c r="AS21" i="8"/>
  <c r="AU21" i="8" s="1"/>
  <c r="AQ21" i="8"/>
  <c r="AP21" i="8"/>
  <c r="AN21" i="8"/>
  <c r="AM21" i="8"/>
  <c r="AO21" i="8" s="1"/>
  <c r="AT20" i="8"/>
  <c r="AS20" i="8"/>
  <c r="AQ20" i="8"/>
  <c r="AP20" i="8"/>
  <c r="AR20" i="8" s="1"/>
  <c r="AN20" i="8"/>
  <c r="AM20" i="8"/>
  <c r="AT19" i="8"/>
  <c r="AS19" i="8"/>
  <c r="AU19" i="8" s="1"/>
  <c r="AQ19" i="8"/>
  <c r="AP19" i="8"/>
  <c r="AN19" i="8"/>
  <c r="AM19" i="8"/>
  <c r="AO19" i="8" s="1"/>
  <c r="AT18" i="8"/>
  <c r="AS18" i="8"/>
  <c r="AU18" i="8" s="1"/>
  <c r="AQ18" i="8"/>
  <c r="AP18" i="8"/>
  <c r="AN18" i="8"/>
  <c r="AM18" i="8"/>
  <c r="AT17" i="8"/>
  <c r="AS17" i="8"/>
  <c r="AU17" i="8" s="1"/>
  <c r="AQ17" i="8"/>
  <c r="AP17" i="8"/>
  <c r="AN17" i="8"/>
  <c r="AM17" i="8"/>
  <c r="AO17" i="8" s="1"/>
  <c r="AT16" i="8"/>
  <c r="AS16" i="8"/>
  <c r="AQ16" i="8"/>
  <c r="AP16" i="8"/>
  <c r="AR16" i="8" s="1"/>
  <c r="AN16" i="8"/>
  <c r="AM16" i="8"/>
  <c r="AT15" i="8"/>
  <c r="AS15" i="8"/>
  <c r="AU15" i="8" s="1"/>
  <c r="AQ15" i="8"/>
  <c r="AP15" i="8"/>
  <c r="AN15" i="8"/>
  <c r="AM15" i="8"/>
  <c r="AO15" i="8" s="1"/>
  <c r="AT14" i="8"/>
  <c r="AS14" i="8"/>
  <c r="AQ14" i="8"/>
  <c r="AP14" i="8"/>
  <c r="AN14" i="8"/>
  <c r="AM14" i="8"/>
  <c r="AT13" i="8"/>
  <c r="AS13" i="8"/>
  <c r="AQ13" i="8"/>
  <c r="AP13" i="8"/>
  <c r="AN13" i="8"/>
  <c r="AM13" i="8"/>
  <c r="AT12" i="8"/>
  <c r="AS12" i="8"/>
  <c r="AQ12" i="8"/>
  <c r="AP12" i="8"/>
  <c r="AN12" i="8"/>
  <c r="AM12" i="8"/>
  <c r="AT11" i="8"/>
  <c r="AS11" i="8"/>
  <c r="AQ11" i="8"/>
  <c r="AP11" i="8"/>
  <c r="AN11" i="8"/>
  <c r="AM11" i="8"/>
  <c r="AT10" i="8"/>
  <c r="AS10" i="8"/>
  <c r="AQ10" i="8"/>
  <c r="AP10" i="8"/>
  <c r="AN10" i="8"/>
  <c r="AM10" i="8"/>
  <c r="AT9" i="8"/>
  <c r="AS9" i="8"/>
  <c r="AU9" i="8" s="1"/>
  <c r="AQ9" i="8"/>
  <c r="AP9" i="8"/>
  <c r="AN9" i="8"/>
  <c r="AM9" i="8"/>
  <c r="AO9" i="8" s="1"/>
  <c r="AT8" i="8"/>
  <c r="AS8" i="8"/>
  <c r="AQ8" i="8"/>
  <c r="AP8" i="8"/>
  <c r="AN8" i="8"/>
  <c r="AM8" i="8"/>
  <c r="AT7" i="8"/>
  <c r="AS7" i="8"/>
  <c r="AQ7" i="8"/>
  <c r="AP7" i="8"/>
  <c r="AN7" i="8"/>
  <c r="AM7" i="8"/>
  <c r="AT6" i="8"/>
  <c r="AS6" i="8"/>
  <c r="AQ6" i="8"/>
  <c r="AP6" i="8"/>
  <c r="AN6" i="8"/>
  <c r="AM6" i="8"/>
  <c r="AT5" i="8"/>
  <c r="AS5" i="8"/>
  <c r="AQ5" i="8"/>
  <c r="AP5" i="8"/>
  <c r="AN5" i="8"/>
  <c r="AM5" i="8"/>
  <c r="AT4" i="8"/>
  <c r="AS4" i="8"/>
  <c r="AQ4" i="8"/>
  <c r="AP4" i="8"/>
  <c r="AN4" i="8"/>
  <c r="AM4" i="8"/>
  <c r="EO22" i="9" l="1"/>
  <c r="EO18" i="9"/>
  <c r="EO14" i="9"/>
  <c r="EO10" i="9"/>
  <c r="EO6" i="9"/>
  <c r="CJ10" i="9"/>
  <c r="CJ14" i="9"/>
  <c r="EA6" i="9"/>
  <c r="EA10" i="9"/>
  <c r="EA14" i="9"/>
  <c r="EA18" i="9"/>
  <c r="EA22" i="9"/>
  <c r="EA26" i="9"/>
  <c r="EA30" i="9"/>
  <c r="EA34" i="9"/>
  <c r="EA38" i="9"/>
  <c r="EA42" i="9"/>
  <c r="EA46" i="9"/>
  <c r="EA50" i="9"/>
  <c r="EA54" i="9"/>
  <c r="EA58" i="9"/>
  <c r="EA62" i="9"/>
  <c r="EA66" i="9"/>
  <c r="CJ6" i="9"/>
  <c r="EA9" i="9"/>
  <c r="EA13" i="9"/>
  <c r="EA17" i="9"/>
  <c r="EA21" i="9"/>
  <c r="EA25" i="9"/>
  <c r="EA29" i="9"/>
  <c r="CJ98" i="9"/>
  <c r="AS111" i="9"/>
  <c r="AS107" i="9"/>
  <c r="AS103" i="9"/>
  <c r="AS99" i="9"/>
  <c r="AS95" i="9"/>
  <c r="AS91" i="9"/>
  <c r="AS87" i="9"/>
  <c r="AS83" i="9"/>
  <c r="EA33" i="9"/>
  <c r="EA37" i="9"/>
  <c r="EA41" i="9"/>
  <c r="EA49" i="9"/>
  <c r="EA53" i="9"/>
  <c r="EA57" i="9"/>
  <c r="EA61" i="9"/>
  <c r="EA65" i="9"/>
  <c r="EA70" i="9"/>
  <c r="EA74" i="9"/>
  <c r="EA78" i="9"/>
  <c r="EA82" i="9"/>
  <c r="EA86" i="9"/>
  <c r="EA90" i="9"/>
  <c r="EA94" i="9"/>
  <c r="EA98" i="9"/>
  <c r="EA102" i="9"/>
  <c r="EA106" i="9"/>
  <c r="EA110" i="9"/>
  <c r="CJ18" i="9"/>
  <c r="AS112" i="9"/>
  <c r="AS108" i="9"/>
  <c r="AS104" i="9"/>
  <c r="AS100" i="9"/>
  <c r="AS96" i="9"/>
  <c r="AS92" i="9"/>
  <c r="AS88" i="9"/>
  <c r="AS84" i="9"/>
  <c r="AS80" i="9"/>
  <c r="AS76" i="9"/>
  <c r="AS72" i="9"/>
  <c r="AS68" i="9"/>
  <c r="AS64" i="9"/>
  <c r="AS60" i="9"/>
  <c r="AS56" i="9"/>
  <c r="AS52" i="9"/>
  <c r="AS48" i="9"/>
  <c r="AS44" i="9"/>
  <c r="AS40" i="9"/>
  <c r="AS36" i="9"/>
  <c r="AS32" i="9"/>
  <c r="AS28" i="9"/>
  <c r="AS24" i="9"/>
  <c r="AS20" i="9"/>
  <c r="AR114" i="9"/>
  <c r="EO112" i="9"/>
  <c r="EO108" i="9"/>
  <c r="EO104" i="9"/>
  <c r="EO100" i="9"/>
  <c r="EO96" i="9"/>
  <c r="EO92" i="9"/>
  <c r="EO88" i="9"/>
  <c r="EO84" i="9"/>
  <c r="EO80" i="9"/>
  <c r="EO76" i="9"/>
  <c r="EO72" i="9"/>
  <c r="EO68" i="9"/>
  <c r="EO64" i="9"/>
  <c r="EO60" i="9"/>
  <c r="EO56" i="9"/>
  <c r="EO52" i="9"/>
  <c r="EO48" i="9"/>
  <c r="EO44" i="9"/>
  <c r="EO40" i="9"/>
  <c r="EO36" i="9"/>
  <c r="EO32" i="9"/>
  <c r="EO28" i="9"/>
  <c r="EO24" i="9"/>
  <c r="EO20" i="9"/>
  <c r="EO16" i="9"/>
  <c r="EO12" i="9"/>
  <c r="EO8" i="9"/>
  <c r="CJ22" i="9"/>
  <c r="DX114" i="9"/>
  <c r="EA45" i="9"/>
  <c r="EA69" i="9"/>
  <c r="EA73" i="9"/>
  <c r="EA77" i="9"/>
  <c r="EA81" i="9"/>
  <c r="EA85" i="9"/>
  <c r="EA89" i="9"/>
  <c r="EA93" i="9"/>
  <c r="EA97" i="9"/>
  <c r="EA101" i="9"/>
  <c r="EA105" i="9"/>
  <c r="EA109" i="9"/>
  <c r="EA113" i="9"/>
  <c r="EP113" i="9"/>
  <c r="EP109" i="9"/>
  <c r="EP105" i="9"/>
  <c r="EP101" i="9"/>
  <c r="EP97" i="9"/>
  <c r="EP93" i="9"/>
  <c r="EP89" i="9"/>
  <c r="EP85" i="9"/>
  <c r="EP81" i="9"/>
  <c r="EP77" i="9"/>
  <c r="EP73" i="9"/>
  <c r="EP69" i="9"/>
  <c r="EP65" i="9"/>
  <c r="EP61" i="9"/>
  <c r="EP57" i="9"/>
  <c r="EP53" i="9"/>
  <c r="EP49" i="9"/>
  <c r="EP45" i="9"/>
  <c r="EP41" i="9"/>
  <c r="EP37" i="9"/>
  <c r="EP33" i="9"/>
  <c r="EP29" i="9"/>
  <c r="EP25" i="9"/>
  <c r="EP21" i="9"/>
  <c r="EP17" i="9"/>
  <c r="EP13" i="9"/>
  <c r="EP9" i="9"/>
  <c r="DY114" i="9"/>
  <c r="EA8" i="9"/>
  <c r="EA12" i="9"/>
  <c r="EA20" i="9"/>
  <c r="EA24" i="9"/>
  <c r="EA28" i="9"/>
  <c r="EA32" i="9"/>
  <c r="EA36" i="9"/>
  <c r="EA40" i="9"/>
  <c r="EA44" i="9"/>
  <c r="EA48" i="9"/>
  <c r="EA52" i="9"/>
  <c r="EA56" i="9"/>
  <c r="EA60" i="9"/>
  <c r="EA64" i="9"/>
  <c r="EA68" i="9"/>
  <c r="EA72" i="9"/>
  <c r="EA76" i="9"/>
  <c r="EA80" i="9"/>
  <c r="EA84" i="9"/>
  <c r="EA88" i="9"/>
  <c r="EA92" i="9"/>
  <c r="EA96" i="9"/>
  <c r="EA100" i="9"/>
  <c r="EA104" i="9"/>
  <c r="EA108" i="9"/>
  <c r="EA112" i="9"/>
  <c r="EN110" i="9"/>
  <c r="EN106" i="9"/>
  <c r="EN102" i="9"/>
  <c r="EN98" i="9"/>
  <c r="EN94" i="9"/>
  <c r="EN90" i="9"/>
  <c r="EN86" i="9"/>
  <c r="EN82" i="9"/>
  <c r="EN78" i="9"/>
  <c r="EN74" i="9"/>
  <c r="EN70" i="9"/>
  <c r="EN66" i="9"/>
  <c r="EN62" i="9"/>
  <c r="EN58" i="9"/>
  <c r="EN54" i="9"/>
  <c r="EN50" i="9"/>
  <c r="EN46" i="9"/>
  <c r="EN42" i="9"/>
  <c r="EN38" i="9"/>
  <c r="EN34" i="9"/>
  <c r="EN30" i="9"/>
  <c r="EN26" i="9"/>
  <c r="EN22" i="9"/>
  <c r="EN18" i="9"/>
  <c r="EN14" i="9"/>
  <c r="EN10" i="9"/>
  <c r="EN6" i="9"/>
  <c r="EO111" i="9"/>
  <c r="EO107" i="9"/>
  <c r="EO103" i="9"/>
  <c r="EO99" i="9"/>
  <c r="EO95" i="9"/>
  <c r="EO91" i="9"/>
  <c r="EO87" i="9"/>
  <c r="EO83" i="9"/>
  <c r="EO79" i="9"/>
  <c r="EO75" i="9"/>
  <c r="EO71" i="9"/>
  <c r="EO67" i="9"/>
  <c r="EO63" i="9"/>
  <c r="EO59" i="9"/>
  <c r="EO55" i="9"/>
  <c r="EO51" i="9"/>
  <c r="EO47" i="9"/>
  <c r="EO43" i="9"/>
  <c r="EO39" i="9"/>
  <c r="EO35" i="9"/>
  <c r="EO31" i="9"/>
  <c r="EO27" i="9"/>
  <c r="EO23" i="9"/>
  <c r="EO19" i="9"/>
  <c r="EO15" i="9"/>
  <c r="EO11" i="9"/>
  <c r="EO7" i="9"/>
  <c r="DZ114" i="9"/>
  <c r="EA7" i="9"/>
  <c r="EA11" i="9"/>
  <c r="EA15" i="9"/>
  <c r="EA19" i="9"/>
  <c r="EA23" i="9"/>
  <c r="EA27" i="9"/>
  <c r="EA31" i="9"/>
  <c r="EA35" i="9"/>
  <c r="EA39" i="9"/>
  <c r="EA43" i="9"/>
  <c r="EA47" i="9"/>
  <c r="EA51" i="9"/>
  <c r="EA55" i="9"/>
  <c r="EA59" i="9"/>
  <c r="EA63" i="9"/>
  <c r="EA67" i="9"/>
  <c r="EA71" i="9"/>
  <c r="EA75" i="9"/>
  <c r="EA79" i="9"/>
  <c r="EA83" i="9"/>
  <c r="EA87" i="9"/>
  <c r="EA91" i="9"/>
  <c r="EA95" i="9"/>
  <c r="EA99" i="9"/>
  <c r="EA103" i="9"/>
  <c r="EA107" i="9"/>
  <c r="EA111" i="9"/>
  <c r="AR37" i="8"/>
  <c r="AR109" i="8"/>
  <c r="AO36" i="8"/>
  <c r="AU110" i="8"/>
  <c r="AO40" i="8"/>
  <c r="AR38" i="8"/>
  <c r="AR40" i="8"/>
  <c r="AU63" i="8"/>
  <c r="AR64" i="8"/>
  <c r="AO65" i="8"/>
  <c r="AU65" i="8"/>
  <c r="AR66" i="8"/>
  <c r="AU69" i="8"/>
  <c r="AU71" i="8"/>
  <c r="AR72" i="8"/>
  <c r="AU73" i="8"/>
  <c r="AR74" i="8"/>
  <c r="AO75" i="8"/>
  <c r="AR78" i="8"/>
  <c r="AO79" i="8"/>
  <c r="AV79" i="8" s="1"/>
  <c r="AR88" i="8"/>
  <c r="AO89" i="8"/>
  <c r="AU89" i="8"/>
  <c r="AR90" i="8"/>
  <c r="AO91" i="8"/>
  <c r="AU93" i="8"/>
  <c r="AR94" i="8"/>
  <c r="AO95" i="8"/>
  <c r="AR65" i="8"/>
  <c r="AR87" i="8"/>
  <c r="AR111" i="8"/>
  <c r="AO34" i="8"/>
  <c r="AR41" i="8"/>
  <c r="AU42" i="8"/>
  <c r="AR43" i="8"/>
  <c r="AU44" i="8"/>
  <c r="AR45" i="8"/>
  <c r="AR47" i="8"/>
  <c r="AR49" i="8"/>
  <c r="AU50" i="8"/>
  <c r="AR51" i="8"/>
  <c r="AU52" i="8"/>
  <c r="AR53" i="8"/>
  <c r="AU54" i="8"/>
  <c r="AR55" i="8"/>
  <c r="AU56" i="8"/>
  <c r="AR57" i="8"/>
  <c r="AU58" i="8"/>
  <c r="AR59" i="8"/>
  <c r="AU60" i="8"/>
  <c r="AR61" i="8"/>
  <c r="AU62" i="8"/>
  <c r="AU83" i="8"/>
  <c r="AU103" i="8"/>
  <c r="AR104" i="8"/>
  <c r="AU105" i="8"/>
  <c r="AR106" i="8"/>
  <c r="AV106" i="8" s="1"/>
  <c r="AO107" i="8"/>
  <c r="AR110" i="8"/>
  <c r="AO111" i="8"/>
  <c r="AR4" i="8"/>
  <c r="AO7" i="8"/>
  <c r="AU7" i="8"/>
  <c r="AR8" i="8"/>
  <c r="AR18" i="8"/>
  <c r="AU22" i="8"/>
  <c r="AU41" i="8"/>
  <c r="AU43" i="8"/>
  <c r="AU45" i="8"/>
  <c r="AU59" i="8"/>
  <c r="AR70" i="8"/>
  <c r="AO71" i="8"/>
  <c r="AV71" i="8" s="1"/>
  <c r="AR81" i="8"/>
  <c r="AO82" i="8"/>
  <c r="AU82" i="8"/>
  <c r="AR83" i="8"/>
  <c r="AU84" i="8"/>
  <c r="AR85" i="8"/>
  <c r="AU86" i="8"/>
  <c r="AU95" i="8"/>
  <c r="AR96" i="8"/>
  <c r="AO97" i="8"/>
  <c r="AR98" i="8"/>
  <c r="AR102" i="8"/>
  <c r="AO103" i="8"/>
  <c r="AV103" i="8" s="1"/>
  <c r="AO32" i="8"/>
  <c r="AV90" i="8"/>
  <c r="AU4" i="8"/>
  <c r="AU6" i="8"/>
  <c r="AO8" i="8"/>
  <c r="AU8" i="8"/>
  <c r="AO10" i="8"/>
  <c r="AU10" i="8"/>
  <c r="AO12" i="8"/>
  <c r="AU12" i="8"/>
  <c r="AU14" i="8"/>
  <c r="AO16" i="8"/>
  <c r="AU16" i="8"/>
  <c r="AR17" i="8"/>
  <c r="AO18" i="8"/>
  <c r="AU29" i="8"/>
  <c r="AR34" i="8"/>
  <c r="AR36" i="8"/>
  <c r="AR69" i="8"/>
  <c r="AO70" i="8"/>
  <c r="AU70" i="8"/>
  <c r="AU75" i="8"/>
  <c r="AU79" i="8"/>
  <c r="AR80" i="8"/>
  <c r="AU81" i="8"/>
  <c r="AR82" i="8"/>
  <c r="AO83" i="8"/>
  <c r="AR86" i="8"/>
  <c r="AO87" i="8"/>
  <c r="AO88" i="8"/>
  <c r="AR97" i="8"/>
  <c r="AU98" i="8"/>
  <c r="AR99" i="8"/>
  <c r="AO100" i="8"/>
  <c r="AU100" i="8"/>
  <c r="AR101" i="8"/>
  <c r="AU102" i="8"/>
  <c r="AU107" i="8"/>
  <c r="AR112" i="8"/>
  <c r="AM113" i="8"/>
  <c r="AO6" i="8"/>
  <c r="AO11" i="8"/>
  <c r="AU11" i="8"/>
  <c r="AR12" i="8"/>
  <c r="AO13" i="8"/>
  <c r="AU13" i="8"/>
  <c r="AR14" i="8"/>
  <c r="AR19" i="8"/>
  <c r="AO20" i="8"/>
  <c r="AU20" i="8"/>
  <c r="AO22" i="8"/>
  <c r="AO27" i="8"/>
  <c r="AU27" i="8"/>
  <c r="AR28" i="8"/>
  <c r="AV28" i="8" s="1"/>
  <c r="AR30" i="8"/>
  <c r="AO31" i="8"/>
  <c r="AU38" i="8"/>
  <c r="AR39" i="8"/>
  <c r="AU40" i="8"/>
  <c r="AR44" i="8"/>
  <c r="AR46" i="8"/>
  <c r="AR48" i="8"/>
  <c r="AR50" i="8"/>
  <c r="AR52" i="8"/>
  <c r="AR54" i="8"/>
  <c r="AO55" i="8"/>
  <c r="AR58" i="8"/>
  <c r="AO59" i="8"/>
  <c r="AV59" i="8" s="1"/>
  <c r="AU61" i="8"/>
  <c r="AR62" i="8"/>
  <c r="AO63" i="8"/>
  <c r="AO5" i="8"/>
  <c r="AU5" i="8"/>
  <c r="AR6" i="8"/>
  <c r="AO14" i="8"/>
  <c r="AV14" i="8" s="1"/>
  <c r="AU31" i="8"/>
  <c r="AU33" i="8"/>
  <c r="AU35" i="8"/>
  <c r="AO42" i="8"/>
  <c r="AR10" i="8"/>
  <c r="AV10" i="8" s="1"/>
  <c r="AR26" i="8"/>
  <c r="AV26" i="8" s="1"/>
  <c r="AO30" i="8"/>
  <c r="AU34" i="8"/>
  <c r="AR35" i="8"/>
  <c r="AU36" i="8"/>
  <c r="AU37" i="8"/>
  <c r="AU39" i="8"/>
  <c r="AR42" i="8"/>
  <c r="AV42" i="8" s="1"/>
  <c r="AO44" i="8"/>
  <c r="AO66" i="8"/>
  <c r="AU66" i="8"/>
  <c r="AR67" i="8"/>
  <c r="AO68" i="8"/>
  <c r="AU68" i="8"/>
  <c r="AV22" i="8"/>
  <c r="AV40" i="8"/>
  <c r="AO50" i="8"/>
  <c r="AU53" i="8"/>
  <c r="AR56" i="8"/>
  <c r="AO57" i="8"/>
  <c r="AO58" i="8"/>
  <c r="AV65" i="8"/>
  <c r="AO73" i="8"/>
  <c r="AV73" i="8" s="1"/>
  <c r="AO74" i="8"/>
  <c r="AV74" i="8" s="1"/>
  <c r="AU77" i="8"/>
  <c r="AO81" i="8"/>
  <c r="AU85" i="8"/>
  <c r="AV89" i="8"/>
  <c r="AO98" i="8"/>
  <c r="AU101" i="8"/>
  <c r="AO105" i="8"/>
  <c r="AV105" i="8" s="1"/>
  <c r="AU109" i="8"/>
  <c r="AS15" i="9"/>
  <c r="EN15" i="9"/>
  <c r="AS11" i="9"/>
  <c r="EN11" i="9"/>
  <c r="AS7" i="9"/>
  <c r="EN7" i="9"/>
  <c r="EA16" i="9"/>
  <c r="EP5" i="9"/>
  <c r="AR5" i="8"/>
  <c r="AR9" i="8"/>
  <c r="AR13" i="8"/>
  <c r="AR21" i="8"/>
  <c r="AV21" i="8" s="1"/>
  <c r="AR25" i="8"/>
  <c r="AV25" i="8" s="1"/>
  <c r="AO29" i="8"/>
  <c r="AR33" i="8"/>
  <c r="AU47" i="8"/>
  <c r="AO51" i="8"/>
  <c r="AO52" i="8"/>
  <c r="AU55" i="8"/>
  <c r="AO60" i="8"/>
  <c r="AO67" i="8"/>
  <c r="AO76" i="8"/>
  <c r="AU78" i="8"/>
  <c r="AO84" i="8"/>
  <c r="AU87" i="8"/>
  <c r="AO99" i="8"/>
  <c r="AO108" i="8"/>
  <c r="AU111" i="8"/>
  <c r="AP114" i="9"/>
  <c r="EN113" i="9"/>
  <c r="EN109" i="9"/>
  <c r="EN105" i="9"/>
  <c r="EN101" i="9"/>
  <c r="EN97" i="9"/>
  <c r="EN93" i="9"/>
  <c r="EN89" i="9"/>
  <c r="EN85" i="9"/>
  <c r="EN81" i="9"/>
  <c r="EN77" i="9"/>
  <c r="EN73" i="9"/>
  <c r="EN69" i="9"/>
  <c r="EN65" i="9"/>
  <c r="EN61" i="9"/>
  <c r="EN57" i="9"/>
  <c r="EN53" i="9"/>
  <c r="EN49" i="9"/>
  <c r="EN45" i="9"/>
  <c r="EN41" i="9"/>
  <c r="EN37" i="9"/>
  <c r="EN33" i="9"/>
  <c r="EN29" i="9"/>
  <c r="EN25" i="9"/>
  <c r="EN21" i="9"/>
  <c r="AV24" i="8"/>
  <c r="AV38" i="8"/>
  <c r="AO46" i="8"/>
  <c r="AU49" i="8"/>
  <c r="AO53" i="8"/>
  <c r="AO54" i="8"/>
  <c r="AU57" i="8"/>
  <c r="AR60" i="8"/>
  <c r="AO61" i="8"/>
  <c r="AO62" i="8"/>
  <c r="AV62" i="8" s="1"/>
  <c r="AO64" i="8"/>
  <c r="AU64" i="8"/>
  <c r="AU67" i="8"/>
  <c r="AR68" i="8"/>
  <c r="AO69" i="8"/>
  <c r="AV69" i="8" s="1"/>
  <c r="AO72" i="8"/>
  <c r="AU72" i="8"/>
  <c r="AR76" i="8"/>
  <c r="AO77" i="8"/>
  <c r="AO78" i="8"/>
  <c r="AO80" i="8"/>
  <c r="AU80" i="8"/>
  <c r="AR84" i="8"/>
  <c r="AO85" i="8"/>
  <c r="AO86" i="8"/>
  <c r="AU88" i="8"/>
  <c r="AU91" i="8"/>
  <c r="AR92" i="8"/>
  <c r="AO93" i="8"/>
  <c r="AV93" i="8" s="1"/>
  <c r="AO96" i="8"/>
  <c r="AU96" i="8"/>
  <c r="AU97" i="8"/>
  <c r="AV97" i="8" s="1"/>
  <c r="AU99" i="8"/>
  <c r="AR100" i="8"/>
  <c r="AO101" i="8"/>
  <c r="AO102" i="8"/>
  <c r="AO104" i="8"/>
  <c r="AU104" i="8"/>
  <c r="AR108" i="8"/>
  <c r="AO109" i="8"/>
  <c r="AV109" i="8" s="1"/>
  <c r="AO110" i="8"/>
  <c r="AU112" i="8"/>
  <c r="AS17" i="9"/>
  <c r="EN17" i="9"/>
  <c r="AS13" i="9"/>
  <c r="EN13" i="9"/>
  <c r="AS9" i="9"/>
  <c r="EN9" i="9"/>
  <c r="EQ9" i="9" s="1"/>
  <c r="AQ114" i="9"/>
  <c r="AS110" i="9"/>
  <c r="EP110" i="9"/>
  <c r="AS106" i="9"/>
  <c r="EP106" i="9"/>
  <c r="AS102" i="9"/>
  <c r="EP102" i="9"/>
  <c r="EQ102" i="9" s="1"/>
  <c r="AS98" i="9"/>
  <c r="EP98" i="9"/>
  <c r="AS94" i="9"/>
  <c r="EP94" i="9"/>
  <c r="AS90" i="9"/>
  <c r="EP90" i="9"/>
  <c r="AS86" i="9"/>
  <c r="EP86" i="9"/>
  <c r="EQ86" i="9" s="1"/>
  <c r="AS82" i="9"/>
  <c r="EP82" i="9"/>
  <c r="AS78" i="9"/>
  <c r="EP78" i="9"/>
  <c r="EQ78" i="9" s="1"/>
  <c r="AS74" i="9"/>
  <c r="EP74" i="9"/>
  <c r="AS70" i="9"/>
  <c r="EP70" i="9"/>
  <c r="EQ70" i="9" s="1"/>
  <c r="AS66" i="9"/>
  <c r="EP66" i="9"/>
  <c r="AS62" i="9"/>
  <c r="EP62" i="9"/>
  <c r="EQ62" i="9" s="1"/>
  <c r="AS58" i="9"/>
  <c r="EP58" i="9"/>
  <c r="AS54" i="9"/>
  <c r="EP54" i="9"/>
  <c r="EQ54" i="9" s="1"/>
  <c r="AS50" i="9"/>
  <c r="EP50" i="9"/>
  <c r="AS46" i="9"/>
  <c r="EP46" i="9"/>
  <c r="EQ46" i="9" s="1"/>
  <c r="AS42" i="9"/>
  <c r="EP42" i="9"/>
  <c r="AS38" i="9"/>
  <c r="EP38" i="9"/>
  <c r="EQ38" i="9" s="1"/>
  <c r="AS34" i="9"/>
  <c r="EP34" i="9"/>
  <c r="AS30" i="9"/>
  <c r="EP30" i="9"/>
  <c r="EQ30" i="9" s="1"/>
  <c r="AS26" i="9"/>
  <c r="EP26" i="9"/>
  <c r="AS22" i="9"/>
  <c r="EP22" i="9"/>
  <c r="EQ22" i="9" s="1"/>
  <c r="AS18" i="9"/>
  <c r="EP18" i="9"/>
  <c r="AS14" i="9"/>
  <c r="EP14" i="9"/>
  <c r="EQ14" i="9" s="1"/>
  <c r="AS10" i="9"/>
  <c r="EP10" i="9"/>
  <c r="AS6" i="9"/>
  <c r="EP6" i="9"/>
  <c r="EQ6" i="9" s="1"/>
  <c r="CJ103" i="9"/>
  <c r="CJ107" i="9"/>
  <c r="CJ111" i="9"/>
  <c r="EN5" i="9"/>
  <c r="EN112" i="9"/>
  <c r="EQ112" i="9" s="1"/>
  <c r="EN108" i="9"/>
  <c r="EN104" i="9"/>
  <c r="EN100" i="9"/>
  <c r="EN96" i="9"/>
  <c r="EQ96" i="9" s="1"/>
  <c r="EN92" i="9"/>
  <c r="EN88" i="9"/>
  <c r="EN84" i="9"/>
  <c r="EN80" i="9"/>
  <c r="EQ80" i="9" s="1"/>
  <c r="EN76" i="9"/>
  <c r="EN72" i="9"/>
  <c r="EN68" i="9"/>
  <c r="EN64" i="9"/>
  <c r="EQ64" i="9" s="1"/>
  <c r="EN60" i="9"/>
  <c r="EN56" i="9"/>
  <c r="EN52" i="9"/>
  <c r="EN48" i="9"/>
  <c r="EQ48" i="9" s="1"/>
  <c r="EN44" i="9"/>
  <c r="EN40" i="9"/>
  <c r="EN36" i="9"/>
  <c r="EN32" i="9"/>
  <c r="EQ32" i="9" s="1"/>
  <c r="EN28" i="9"/>
  <c r="EN24" i="9"/>
  <c r="EN20" i="9"/>
  <c r="AR7" i="8"/>
  <c r="AV7" i="8" s="1"/>
  <c r="AR11" i="8"/>
  <c r="AV11" i="8" s="1"/>
  <c r="AR15" i="8"/>
  <c r="AV15" i="8" s="1"/>
  <c r="AR23" i="8"/>
  <c r="AV23" i="8" s="1"/>
  <c r="AR27" i="8"/>
  <c r="AR29" i="8"/>
  <c r="AR32" i="8"/>
  <c r="AO33" i="8"/>
  <c r="AO48" i="8"/>
  <c r="AU51" i="8"/>
  <c r="AO56" i="8"/>
  <c r="AS16" i="9"/>
  <c r="EN16" i="9"/>
  <c r="EQ16" i="9" s="1"/>
  <c r="AS12" i="9"/>
  <c r="EN12" i="9"/>
  <c r="EQ12" i="9" s="1"/>
  <c r="AS8" i="9"/>
  <c r="EN8" i="9"/>
  <c r="EO5" i="9"/>
  <c r="EN111" i="9"/>
  <c r="EN107" i="9"/>
  <c r="EQ107" i="9" s="1"/>
  <c r="EN103" i="9"/>
  <c r="EN99" i="9"/>
  <c r="EN95" i="9"/>
  <c r="EN91" i="9"/>
  <c r="EQ91" i="9" s="1"/>
  <c r="EN87" i="9"/>
  <c r="EN83" i="9"/>
  <c r="EN79" i="9"/>
  <c r="EN75" i="9"/>
  <c r="EQ75" i="9" s="1"/>
  <c r="EN71" i="9"/>
  <c r="EN67" i="9"/>
  <c r="EN63" i="9"/>
  <c r="EN59" i="9"/>
  <c r="EN55" i="9"/>
  <c r="EN51" i="9"/>
  <c r="EN47" i="9"/>
  <c r="EN43" i="9"/>
  <c r="EN39" i="9"/>
  <c r="EN35" i="9"/>
  <c r="EN31" i="9"/>
  <c r="EN27" i="9"/>
  <c r="EN23" i="9"/>
  <c r="EN19" i="9"/>
  <c r="EA5" i="9"/>
  <c r="AS5" i="9"/>
  <c r="CJ26" i="9"/>
  <c r="CJ102" i="9"/>
  <c r="CJ106" i="9"/>
  <c r="CJ110" i="9"/>
  <c r="CG114" i="9"/>
  <c r="CJ9" i="9"/>
  <c r="CJ13" i="9"/>
  <c r="CJ17" i="9"/>
  <c r="CJ21" i="9"/>
  <c r="CJ25" i="9"/>
  <c r="CJ33" i="9"/>
  <c r="CJ37" i="9"/>
  <c r="CJ41" i="9"/>
  <c r="CJ45" i="9"/>
  <c r="CJ49" i="9"/>
  <c r="CJ53" i="9"/>
  <c r="CJ57" i="9"/>
  <c r="CJ61" i="9"/>
  <c r="CJ65" i="9"/>
  <c r="CJ69" i="9"/>
  <c r="CJ73" i="9"/>
  <c r="CJ77" i="9"/>
  <c r="CJ81" i="9"/>
  <c r="CJ85" i="9"/>
  <c r="CJ89" i="9"/>
  <c r="CJ93" i="9"/>
  <c r="CJ97" i="9"/>
  <c r="CJ101" i="9"/>
  <c r="CJ105" i="9"/>
  <c r="CJ109" i="9"/>
  <c r="CJ113" i="9"/>
  <c r="CH114" i="9"/>
  <c r="CJ8" i="9"/>
  <c r="CJ12" i="9"/>
  <c r="CJ16" i="9"/>
  <c r="CJ20" i="9"/>
  <c r="CJ24" i="9"/>
  <c r="CJ28" i="9"/>
  <c r="CJ29" i="9"/>
  <c r="CJ96" i="9"/>
  <c r="CJ100" i="9"/>
  <c r="CJ104" i="9"/>
  <c r="CJ108" i="9"/>
  <c r="CJ112" i="9"/>
  <c r="CJ30" i="9"/>
  <c r="CJ34" i="9"/>
  <c r="CJ38" i="9"/>
  <c r="CJ42" i="9"/>
  <c r="CJ46" i="9"/>
  <c r="CJ50" i="9"/>
  <c r="CJ54" i="9"/>
  <c r="CJ58" i="9"/>
  <c r="CJ62" i="9"/>
  <c r="CJ66" i="9"/>
  <c r="CJ70" i="9"/>
  <c r="CJ74" i="9"/>
  <c r="CJ78" i="9"/>
  <c r="CJ82" i="9"/>
  <c r="CJ86" i="9"/>
  <c r="CJ90" i="9"/>
  <c r="CJ94" i="9"/>
  <c r="CJ32" i="9"/>
  <c r="CJ36" i="9"/>
  <c r="CJ40" i="9"/>
  <c r="CJ44" i="9"/>
  <c r="CJ48" i="9"/>
  <c r="CJ52" i="9"/>
  <c r="CJ56" i="9"/>
  <c r="CJ60" i="9"/>
  <c r="CJ64" i="9"/>
  <c r="CJ68" i="9"/>
  <c r="CJ72" i="9"/>
  <c r="CJ76" i="9"/>
  <c r="CJ80" i="9"/>
  <c r="CJ84" i="9"/>
  <c r="CJ88" i="9"/>
  <c r="CJ92" i="9"/>
  <c r="CJ5" i="9"/>
  <c r="CJ51" i="9"/>
  <c r="CJ55" i="9"/>
  <c r="CJ59" i="9"/>
  <c r="CJ63" i="9"/>
  <c r="CJ67" i="9"/>
  <c r="CJ71" i="9"/>
  <c r="CJ75" i="9"/>
  <c r="CJ79" i="9"/>
  <c r="CJ83" i="9"/>
  <c r="CJ91" i="9"/>
  <c r="AV19" i="8"/>
  <c r="AV9" i="8"/>
  <c r="AV17" i="8"/>
  <c r="AV18" i="8"/>
  <c r="AN113" i="8"/>
  <c r="AU30" i="8"/>
  <c r="AV30" i="8" s="1"/>
  <c r="AO47" i="8"/>
  <c r="AU48" i="8"/>
  <c r="AV75" i="8"/>
  <c r="AV76" i="8"/>
  <c r="AV83" i="8"/>
  <c r="AV91" i="8"/>
  <c r="AV94" i="8"/>
  <c r="AV107" i="8"/>
  <c r="AO4" i="8"/>
  <c r="AV4" i="8" s="1"/>
  <c r="AU32" i="8"/>
  <c r="AO35" i="8"/>
  <c r="AV35" i="8" s="1"/>
  <c r="AO37" i="8"/>
  <c r="AV37" i="8" s="1"/>
  <c r="AO39" i="8"/>
  <c r="AV39" i="8" s="1"/>
  <c r="AO41" i="8"/>
  <c r="AO43" i="8"/>
  <c r="AO45" i="8"/>
  <c r="AV45" i="8" s="1"/>
  <c r="AU46" i="8"/>
  <c r="AO49" i="8"/>
  <c r="AV63" i="8"/>
  <c r="AV88" i="8"/>
  <c r="AV95" i="8"/>
  <c r="AV112" i="8"/>
  <c r="AV92" i="8"/>
  <c r="AV100" i="8"/>
  <c r="AE112" i="7"/>
  <c r="AE111" i="7"/>
  <c r="AE110" i="7"/>
  <c r="AE109" i="7"/>
  <c r="AE108" i="7"/>
  <c r="AE107" i="7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E4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B4" i="7"/>
  <c r="Y112" i="7"/>
  <c r="Y111" i="7"/>
  <c r="AF111" i="7" s="1"/>
  <c r="Y110" i="7"/>
  <c r="AF110" i="7" s="1"/>
  <c r="Y109" i="7"/>
  <c r="Y108" i="7"/>
  <c r="Y107" i="7"/>
  <c r="AF107" i="7" s="1"/>
  <c r="Y106" i="7"/>
  <c r="AF106" i="7" s="1"/>
  <c r="Y105" i="7"/>
  <c r="Y104" i="7"/>
  <c r="Y103" i="7"/>
  <c r="AF103" i="7" s="1"/>
  <c r="Y102" i="7"/>
  <c r="AF102" i="7" s="1"/>
  <c r="Y101" i="7"/>
  <c r="Y100" i="7"/>
  <c r="Y99" i="7"/>
  <c r="AF99" i="7" s="1"/>
  <c r="Y98" i="7"/>
  <c r="AF98" i="7" s="1"/>
  <c r="Y97" i="7"/>
  <c r="Y96" i="7"/>
  <c r="Y95" i="7"/>
  <c r="AF95" i="7" s="1"/>
  <c r="Y94" i="7"/>
  <c r="AF94" i="7" s="1"/>
  <c r="Y93" i="7"/>
  <c r="Y92" i="7"/>
  <c r="Y91" i="7"/>
  <c r="AF91" i="7" s="1"/>
  <c r="Y90" i="7"/>
  <c r="AF90" i="7" s="1"/>
  <c r="Y89" i="7"/>
  <c r="Y88" i="7"/>
  <c r="Y87" i="7"/>
  <c r="AF87" i="7" s="1"/>
  <c r="Y86" i="7"/>
  <c r="AF86" i="7" s="1"/>
  <c r="Y85" i="7"/>
  <c r="Y84" i="7"/>
  <c r="Y83" i="7"/>
  <c r="AF83" i="7" s="1"/>
  <c r="Y82" i="7"/>
  <c r="AF82" i="7" s="1"/>
  <c r="Y81" i="7"/>
  <c r="Y80" i="7"/>
  <c r="Y79" i="7"/>
  <c r="AF79" i="7" s="1"/>
  <c r="Y78" i="7"/>
  <c r="AF78" i="7" s="1"/>
  <c r="Y77" i="7"/>
  <c r="Y76" i="7"/>
  <c r="Y75" i="7"/>
  <c r="AF75" i="7" s="1"/>
  <c r="Y74" i="7"/>
  <c r="AF74" i="7" s="1"/>
  <c r="Y73" i="7"/>
  <c r="Y72" i="7"/>
  <c r="Y71" i="7"/>
  <c r="AF71" i="7" s="1"/>
  <c r="Y70" i="7"/>
  <c r="AF70" i="7" s="1"/>
  <c r="Y69" i="7"/>
  <c r="Y68" i="7"/>
  <c r="Y67" i="7"/>
  <c r="AF67" i="7" s="1"/>
  <c r="Y66" i="7"/>
  <c r="AF66" i="7" s="1"/>
  <c r="Y65" i="7"/>
  <c r="Y64" i="7"/>
  <c r="Y63" i="7"/>
  <c r="AF63" i="7" s="1"/>
  <c r="Y62" i="7"/>
  <c r="AF62" i="7" s="1"/>
  <c r="Y61" i="7"/>
  <c r="Y60" i="7"/>
  <c r="Y59" i="7"/>
  <c r="AF59" i="7" s="1"/>
  <c r="Y58" i="7"/>
  <c r="AF58" i="7" s="1"/>
  <c r="Y57" i="7"/>
  <c r="Y56" i="7"/>
  <c r="Y55" i="7"/>
  <c r="AF55" i="7" s="1"/>
  <c r="Y54" i="7"/>
  <c r="AF54" i="7" s="1"/>
  <c r="Y53" i="7"/>
  <c r="Y52" i="7"/>
  <c r="Y51" i="7"/>
  <c r="AF51" i="7" s="1"/>
  <c r="Y50" i="7"/>
  <c r="AF50" i="7" s="1"/>
  <c r="Y49" i="7"/>
  <c r="Y48" i="7"/>
  <c r="Y47" i="7"/>
  <c r="AF47" i="7" s="1"/>
  <c r="Y46" i="7"/>
  <c r="AF46" i="7" s="1"/>
  <c r="Y45" i="7"/>
  <c r="Y44" i="7"/>
  <c r="Y43" i="7"/>
  <c r="AF43" i="7" s="1"/>
  <c r="Y42" i="7"/>
  <c r="AF42" i="7" s="1"/>
  <c r="Y41" i="7"/>
  <c r="Y40" i="7"/>
  <c r="Y39" i="7"/>
  <c r="AF39" i="7" s="1"/>
  <c r="Y38" i="7"/>
  <c r="AF38" i="7" s="1"/>
  <c r="Y37" i="7"/>
  <c r="Y36" i="7"/>
  <c r="Y35" i="7"/>
  <c r="AF35" i="7" s="1"/>
  <c r="Y34" i="7"/>
  <c r="AF34" i="7" s="1"/>
  <c r="Y33" i="7"/>
  <c r="Y32" i="7"/>
  <c r="Y31" i="7"/>
  <c r="AF31" i="7" s="1"/>
  <c r="Y30" i="7"/>
  <c r="AF30" i="7" s="1"/>
  <c r="Y29" i="7"/>
  <c r="Y28" i="7"/>
  <c r="Y27" i="7"/>
  <c r="AF27" i="7" s="1"/>
  <c r="Y26" i="7"/>
  <c r="AF26" i="7" s="1"/>
  <c r="Y25" i="7"/>
  <c r="Y24" i="7"/>
  <c r="Y23" i="7"/>
  <c r="AF23" i="7" s="1"/>
  <c r="Y22" i="7"/>
  <c r="AF22" i="7" s="1"/>
  <c r="Y21" i="7"/>
  <c r="Y20" i="7"/>
  <c r="Y19" i="7"/>
  <c r="AF19" i="7" s="1"/>
  <c r="Y18" i="7"/>
  <c r="AF18" i="7" s="1"/>
  <c r="Y17" i="7"/>
  <c r="Y16" i="7"/>
  <c r="Y15" i="7"/>
  <c r="AF15" i="7" s="1"/>
  <c r="Y14" i="7"/>
  <c r="AF14" i="7" s="1"/>
  <c r="Y13" i="7"/>
  <c r="Y12" i="7"/>
  <c r="Y11" i="7"/>
  <c r="AF11" i="7" s="1"/>
  <c r="Y10" i="7"/>
  <c r="AF10" i="7" s="1"/>
  <c r="Y9" i="7"/>
  <c r="Y8" i="7"/>
  <c r="Y7" i="7"/>
  <c r="AF7" i="7" s="1"/>
  <c r="Y6" i="7"/>
  <c r="AF6" i="7" s="1"/>
  <c r="Y5" i="7"/>
  <c r="Y4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U67" i="7"/>
  <c r="U66" i="7"/>
  <c r="U65" i="7"/>
  <c r="U64" i="7"/>
  <c r="U63" i="7"/>
  <c r="U62" i="7"/>
  <c r="U61" i="7"/>
  <c r="U60" i="7"/>
  <c r="U59" i="7"/>
  <c r="U58" i="7"/>
  <c r="U57" i="7"/>
  <c r="U56" i="7"/>
  <c r="U55" i="7"/>
  <c r="U54" i="7"/>
  <c r="U53" i="7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39" i="7"/>
  <c r="U38" i="7"/>
  <c r="U37" i="7"/>
  <c r="U36" i="7"/>
  <c r="U35" i="7"/>
  <c r="U34" i="7"/>
  <c r="U33" i="7"/>
  <c r="U32" i="7"/>
  <c r="U31" i="7"/>
  <c r="U30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U7" i="7"/>
  <c r="U6" i="7"/>
  <c r="U5" i="7"/>
  <c r="U4" i="7"/>
  <c r="R112" i="7"/>
  <c r="R111" i="7"/>
  <c r="R110" i="7"/>
  <c r="R109" i="7"/>
  <c r="R108" i="7"/>
  <c r="R107" i="7"/>
  <c r="R106" i="7"/>
  <c r="R105" i="7"/>
  <c r="R104" i="7"/>
  <c r="R103" i="7"/>
  <c r="R102" i="7"/>
  <c r="R101" i="7"/>
  <c r="R100" i="7"/>
  <c r="R99" i="7"/>
  <c r="R98" i="7"/>
  <c r="R97" i="7"/>
  <c r="R96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R4" i="7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7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1" i="8"/>
  <c r="AE20" i="8"/>
  <c r="AE19" i="8"/>
  <c r="AE18" i="8"/>
  <c r="AE17" i="8"/>
  <c r="AE16" i="8"/>
  <c r="AE15" i="8"/>
  <c r="AE14" i="8"/>
  <c r="AE13" i="8"/>
  <c r="AE12" i="8"/>
  <c r="AE11" i="8"/>
  <c r="AE10" i="8"/>
  <c r="AE9" i="8"/>
  <c r="AE8" i="8"/>
  <c r="AE7" i="8"/>
  <c r="AE6" i="8"/>
  <c r="AE5" i="8"/>
  <c r="AE4" i="8"/>
  <c r="AB112" i="8"/>
  <c r="AB111" i="8"/>
  <c r="AB110" i="8"/>
  <c r="AB109" i="8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1" i="8"/>
  <c r="AB20" i="8"/>
  <c r="AB19" i="8"/>
  <c r="AB18" i="8"/>
  <c r="AB17" i="8"/>
  <c r="AB16" i="8"/>
  <c r="AB15" i="8"/>
  <c r="AB14" i="8"/>
  <c r="AB13" i="8"/>
  <c r="AB12" i="8"/>
  <c r="AB11" i="8"/>
  <c r="AB10" i="8"/>
  <c r="AB9" i="8"/>
  <c r="AB8" i="8"/>
  <c r="AB7" i="8"/>
  <c r="AB6" i="8"/>
  <c r="AB5" i="8"/>
  <c r="AB4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1" i="8"/>
  <c r="Y20" i="8"/>
  <c r="Y19" i="8"/>
  <c r="Y18" i="8"/>
  <c r="Y17" i="8"/>
  <c r="Y16" i="8"/>
  <c r="Y15" i="8"/>
  <c r="Y14" i="8"/>
  <c r="Y13" i="8"/>
  <c r="Y12" i="8"/>
  <c r="Y11" i="8"/>
  <c r="Y10" i="8"/>
  <c r="Y9" i="8"/>
  <c r="Y8" i="8"/>
  <c r="Y7" i="8"/>
  <c r="Y6" i="8"/>
  <c r="Y5" i="8"/>
  <c r="Y4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7" i="8"/>
  <c r="U86" i="8"/>
  <c r="U85" i="8"/>
  <c r="U84" i="8"/>
  <c r="U83" i="8"/>
  <c r="U82" i="8"/>
  <c r="U81" i="8"/>
  <c r="U80" i="8"/>
  <c r="U79" i="8"/>
  <c r="U78" i="8"/>
  <c r="U77" i="8"/>
  <c r="U76" i="8"/>
  <c r="U75" i="8"/>
  <c r="U74" i="8"/>
  <c r="U73" i="8"/>
  <c r="U72" i="8"/>
  <c r="U71" i="8"/>
  <c r="U70" i="8"/>
  <c r="U69" i="8"/>
  <c r="U68" i="8"/>
  <c r="U67" i="8"/>
  <c r="U66" i="8"/>
  <c r="U65" i="8"/>
  <c r="U64" i="8"/>
  <c r="U63" i="8"/>
  <c r="U62" i="8"/>
  <c r="U61" i="8"/>
  <c r="U60" i="8"/>
  <c r="U59" i="8"/>
  <c r="U58" i="8"/>
  <c r="U57" i="8"/>
  <c r="U56" i="8"/>
  <c r="U55" i="8"/>
  <c r="U54" i="8"/>
  <c r="U53" i="8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9" i="8"/>
  <c r="U8" i="8"/>
  <c r="U7" i="8"/>
  <c r="U6" i="8"/>
  <c r="U5" i="8"/>
  <c r="U4" i="8"/>
  <c r="R112" i="8"/>
  <c r="R111" i="8"/>
  <c r="R110" i="8"/>
  <c r="R109" i="8"/>
  <c r="R108" i="8"/>
  <c r="R107" i="8"/>
  <c r="R106" i="8"/>
  <c r="R105" i="8"/>
  <c r="R104" i="8"/>
  <c r="R103" i="8"/>
  <c r="R102" i="8"/>
  <c r="R101" i="8"/>
  <c r="R100" i="8"/>
  <c r="R99" i="8"/>
  <c r="R98" i="8"/>
  <c r="R97" i="8"/>
  <c r="R96" i="8"/>
  <c r="R95" i="8"/>
  <c r="R94" i="8"/>
  <c r="R93" i="8"/>
  <c r="R92" i="8"/>
  <c r="R91" i="8"/>
  <c r="R90" i="8"/>
  <c r="R89" i="8"/>
  <c r="R88" i="8"/>
  <c r="R87" i="8"/>
  <c r="R86" i="8"/>
  <c r="R85" i="8"/>
  <c r="R84" i="8"/>
  <c r="R83" i="8"/>
  <c r="R82" i="8"/>
  <c r="R81" i="8"/>
  <c r="R80" i="8"/>
  <c r="R79" i="8"/>
  <c r="R78" i="8"/>
  <c r="R77" i="8"/>
  <c r="R76" i="8"/>
  <c r="R75" i="8"/>
  <c r="R74" i="8"/>
  <c r="R73" i="8"/>
  <c r="R72" i="8"/>
  <c r="R71" i="8"/>
  <c r="R70" i="8"/>
  <c r="R69" i="8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R6" i="8"/>
  <c r="R5" i="8"/>
  <c r="R4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4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AS5" i="7"/>
  <c r="AU5" i="7" s="1"/>
  <c r="AT5" i="7"/>
  <c r="AS6" i="7"/>
  <c r="AT6" i="7"/>
  <c r="AS7" i="7"/>
  <c r="AT7" i="7"/>
  <c r="AU7" i="7"/>
  <c r="AS8" i="7"/>
  <c r="AT8" i="7"/>
  <c r="AS9" i="7"/>
  <c r="AT9" i="7"/>
  <c r="AS10" i="7"/>
  <c r="AT10" i="7"/>
  <c r="AS11" i="7"/>
  <c r="AT11" i="7"/>
  <c r="AU11" i="7" s="1"/>
  <c r="AS12" i="7"/>
  <c r="AT12" i="7"/>
  <c r="AS13" i="7"/>
  <c r="AT13" i="7"/>
  <c r="AS14" i="7"/>
  <c r="AT14" i="7"/>
  <c r="AS15" i="7"/>
  <c r="AT15" i="7"/>
  <c r="AS16" i="7"/>
  <c r="AT16" i="7"/>
  <c r="AS17" i="7"/>
  <c r="AT17" i="7"/>
  <c r="AS18" i="7"/>
  <c r="AT18" i="7"/>
  <c r="AU18" i="7" s="1"/>
  <c r="AS19" i="7"/>
  <c r="AT19" i="7"/>
  <c r="AS20" i="7"/>
  <c r="AT20" i="7"/>
  <c r="AS21" i="7"/>
  <c r="AT21" i="7"/>
  <c r="AS22" i="7"/>
  <c r="AT22" i="7"/>
  <c r="AS23" i="7"/>
  <c r="AU23" i="7" s="1"/>
  <c r="AT23" i="7"/>
  <c r="AS24" i="7"/>
  <c r="AT24" i="7"/>
  <c r="AS25" i="7"/>
  <c r="AT25" i="7"/>
  <c r="AS26" i="7"/>
  <c r="AT26" i="7"/>
  <c r="AS27" i="7"/>
  <c r="AT27" i="7"/>
  <c r="AS28" i="7"/>
  <c r="AU28" i="7" s="1"/>
  <c r="AT28" i="7"/>
  <c r="AS29" i="7"/>
  <c r="AU29" i="7" s="1"/>
  <c r="AT29" i="7"/>
  <c r="AS30" i="7"/>
  <c r="AT30" i="7"/>
  <c r="AU30" i="7" s="1"/>
  <c r="AS31" i="7"/>
  <c r="AU31" i="7" s="1"/>
  <c r="AT31" i="7"/>
  <c r="AS32" i="7"/>
  <c r="AT32" i="7"/>
  <c r="AS33" i="7"/>
  <c r="AU33" i="7" s="1"/>
  <c r="AT33" i="7"/>
  <c r="AS34" i="7"/>
  <c r="AT34" i="7"/>
  <c r="AU34" i="7" s="1"/>
  <c r="AS35" i="7"/>
  <c r="AU35" i="7" s="1"/>
  <c r="AT35" i="7"/>
  <c r="AS36" i="7"/>
  <c r="AT36" i="7"/>
  <c r="AS37" i="7"/>
  <c r="AT37" i="7"/>
  <c r="AS38" i="7"/>
  <c r="AT38" i="7"/>
  <c r="AS39" i="7"/>
  <c r="AT39" i="7"/>
  <c r="AU39" i="7"/>
  <c r="AS40" i="7"/>
  <c r="AU40" i="7" s="1"/>
  <c r="AT40" i="7"/>
  <c r="AS41" i="7"/>
  <c r="AT41" i="7"/>
  <c r="AS42" i="7"/>
  <c r="AT42" i="7"/>
  <c r="AS43" i="7"/>
  <c r="AT43" i="7"/>
  <c r="AU43" i="7" s="1"/>
  <c r="AS44" i="7"/>
  <c r="AU44" i="7" s="1"/>
  <c r="AT44" i="7"/>
  <c r="AS45" i="7"/>
  <c r="AT45" i="7"/>
  <c r="AS46" i="7"/>
  <c r="AT46" i="7"/>
  <c r="AS47" i="7"/>
  <c r="AT47" i="7"/>
  <c r="AS48" i="7"/>
  <c r="AT48" i="7"/>
  <c r="AS49" i="7"/>
  <c r="AU49" i="7" s="1"/>
  <c r="AT49" i="7"/>
  <c r="AS50" i="7"/>
  <c r="AT50" i="7"/>
  <c r="AS51" i="7"/>
  <c r="AT51" i="7"/>
  <c r="AU51" i="7"/>
  <c r="AS52" i="7"/>
  <c r="AU52" i="7" s="1"/>
  <c r="AT52" i="7"/>
  <c r="AS53" i="7"/>
  <c r="AT53" i="7"/>
  <c r="AS54" i="7"/>
  <c r="AT54" i="7"/>
  <c r="AS55" i="7"/>
  <c r="AT55" i="7"/>
  <c r="AU55" i="7" s="1"/>
  <c r="AS56" i="7"/>
  <c r="AU56" i="7" s="1"/>
  <c r="AT56" i="7"/>
  <c r="AS57" i="7"/>
  <c r="AT57" i="7"/>
  <c r="AS58" i="7"/>
  <c r="AT58" i="7"/>
  <c r="AS59" i="7"/>
  <c r="AT59" i="7"/>
  <c r="AS60" i="7"/>
  <c r="AT60" i="7"/>
  <c r="AS61" i="7"/>
  <c r="AU61" i="7" s="1"/>
  <c r="AT61" i="7"/>
  <c r="AS62" i="7"/>
  <c r="AT62" i="7"/>
  <c r="AU62" i="7" s="1"/>
  <c r="AS63" i="7"/>
  <c r="AU63" i="7" s="1"/>
  <c r="AT63" i="7"/>
  <c r="AS64" i="7"/>
  <c r="AT64" i="7"/>
  <c r="AS65" i="7"/>
  <c r="AU65" i="7" s="1"/>
  <c r="AT65" i="7"/>
  <c r="AS66" i="7"/>
  <c r="AT66" i="7"/>
  <c r="AU66" i="7" s="1"/>
  <c r="AS67" i="7"/>
  <c r="AU67" i="7" s="1"/>
  <c r="AT67" i="7"/>
  <c r="AS68" i="7"/>
  <c r="AT68" i="7"/>
  <c r="AS69" i="7"/>
  <c r="AU69" i="7" s="1"/>
  <c r="AT69" i="7"/>
  <c r="AS70" i="7"/>
  <c r="AT70" i="7"/>
  <c r="AS71" i="7"/>
  <c r="AT71" i="7"/>
  <c r="AU71" i="7"/>
  <c r="AS72" i="7"/>
  <c r="AU72" i="7" s="1"/>
  <c r="AT72" i="7"/>
  <c r="AS73" i="7"/>
  <c r="AT73" i="7"/>
  <c r="AS74" i="7"/>
  <c r="AT74" i="7"/>
  <c r="AS75" i="7"/>
  <c r="AT75" i="7"/>
  <c r="AU75" i="7" s="1"/>
  <c r="AS76" i="7"/>
  <c r="AU76" i="7" s="1"/>
  <c r="AT76" i="7"/>
  <c r="AS77" i="7"/>
  <c r="AT77" i="7"/>
  <c r="AS78" i="7"/>
  <c r="AT78" i="7"/>
  <c r="AS79" i="7"/>
  <c r="AT79" i="7"/>
  <c r="AS80" i="7"/>
  <c r="AT80" i="7"/>
  <c r="AS81" i="7"/>
  <c r="AT81" i="7"/>
  <c r="AS82" i="7"/>
  <c r="AT82" i="7"/>
  <c r="AS83" i="7"/>
  <c r="AT83" i="7"/>
  <c r="AU83" i="7" s="1"/>
  <c r="AS84" i="7"/>
  <c r="AU84" i="7" s="1"/>
  <c r="AT84" i="7"/>
  <c r="AS85" i="7"/>
  <c r="AT85" i="7"/>
  <c r="AS86" i="7"/>
  <c r="AT86" i="7"/>
  <c r="AS87" i="7"/>
  <c r="AT87" i="7"/>
  <c r="AU87" i="7"/>
  <c r="AS88" i="7"/>
  <c r="AU88" i="7" s="1"/>
  <c r="AT88" i="7"/>
  <c r="AS89" i="7"/>
  <c r="AT89" i="7"/>
  <c r="AS90" i="7"/>
  <c r="AT90" i="7"/>
  <c r="AS91" i="7"/>
  <c r="AT91" i="7"/>
  <c r="AU91" i="7" s="1"/>
  <c r="AS92" i="7"/>
  <c r="AU92" i="7" s="1"/>
  <c r="AT92" i="7"/>
  <c r="AS93" i="7"/>
  <c r="AT93" i="7"/>
  <c r="AS94" i="7"/>
  <c r="AT94" i="7"/>
  <c r="AS95" i="7"/>
  <c r="AT95" i="7"/>
  <c r="AU95" i="7" s="1"/>
  <c r="AS96" i="7"/>
  <c r="AU96" i="7" s="1"/>
  <c r="AT96" i="7"/>
  <c r="AS97" i="7"/>
  <c r="AT97" i="7"/>
  <c r="AS98" i="7"/>
  <c r="AT98" i="7"/>
  <c r="AU98" i="7" s="1"/>
  <c r="AS99" i="7"/>
  <c r="AU99" i="7" s="1"/>
  <c r="AT99" i="7"/>
  <c r="AS100" i="7"/>
  <c r="AT100" i="7"/>
  <c r="AS101" i="7"/>
  <c r="AT101" i="7"/>
  <c r="AS102" i="7"/>
  <c r="AT102" i="7"/>
  <c r="AS103" i="7"/>
  <c r="AU103" i="7" s="1"/>
  <c r="AT103" i="7"/>
  <c r="AS104" i="7"/>
  <c r="AT104" i="7"/>
  <c r="AS105" i="7"/>
  <c r="AU105" i="7" s="1"/>
  <c r="AT105" i="7"/>
  <c r="AS106" i="7"/>
  <c r="AT106" i="7"/>
  <c r="AU106" i="7" s="1"/>
  <c r="AS107" i="7"/>
  <c r="AU107" i="7" s="1"/>
  <c r="AT107" i="7"/>
  <c r="AS108" i="7"/>
  <c r="AU108" i="7" s="1"/>
  <c r="AT108" i="7"/>
  <c r="AS109" i="7"/>
  <c r="AU109" i="7" s="1"/>
  <c r="AT109" i="7"/>
  <c r="AS110" i="7"/>
  <c r="AT110" i="7"/>
  <c r="AS111" i="7"/>
  <c r="AU111" i="7" s="1"/>
  <c r="AT111" i="7"/>
  <c r="AS112" i="7"/>
  <c r="AT112" i="7"/>
  <c r="AU4" i="7"/>
  <c r="AS4" i="7"/>
  <c r="AQ5" i="7"/>
  <c r="AQ6" i="7"/>
  <c r="AQ7" i="7"/>
  <c r="AQ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71" i="7"/>
  <c r="AQ72" i="7"/>
  <c r="AQ73" i="7"/>
  <c r="AQ74" i="7"/>
  <c r="AQ75" i="7"/>
  <c r="AQ76" i="7"/>
  <c r="AQ77" i="7"/>
  <c r="AQ78" i="7"/>
  <c r="AQ79" i="7"/>
  <c r="AQ80" i="7"/>
  <c r="AQ81" i="7"/>
  <c r="AQ82" i="7"/>
  <c r="AQ83" i="7"/>
  <c r="AQ84" i="7"/>
  <c r="AQ85" i="7"/>
  <c r="AQ86" i="7"/>
  <c r="AQ87" i="7"/>
  <c r="AQ88" i="7"/>
  <c r="AQ89" i="7"/>
  <c r="AQ90" i="7"/>
  <c r="AQ91" i="7"/>
  <c r="AQ92" i="7"/>
  <c r="AQ93" i="7"/>
  <c r="AQ94" i="7"/>
  <c r="AQ95" i="7"/>
  <c r="AQ96" i="7"/>
  <c r="AQ97" i="7"/>
  <c r="AQ98" i="7"/>
  <c r="AQ99" i="7"/>
  <c r="AQ100" i="7"/>
  <c r="AQ101" i="7"/>
  <c r="AQ102" i="7"/>
  <c r="AQ103" i="7"/>
  <c r="AQ104" i="7"/>
  <c r="AQ105" i="7"/>
  <c r="AQ106" i="7"/>
  <c r="AQ107" i="7"/>
  <c r="AQ108" i="7"/>
  <c r="AQ109" i="7"/>
  <c r="AQ110" i="7"/>
  <c r="AQ111" i="7"/>
  <c r="AQ112" i="7"/>
  <c r="AP5" i="7"/>
  <c r="AR5" i="7" s="1"/>
  <c r="AP6" i="7"/>
  <c r="AR6" i="7" s="1"/>
  <c r="AP7" i="7"/>
  <c r="AR7" i="7" s="1"/>
  <c r="AP8" i="7"/>
  <c r="AR8" i="7" s="1"/>
  <c r="AP9" i="7"/>
  <c r="AR9" i="7" s="1"/>
  <c r="AP10" i="7"/>
  <c r="AR10" i="7" s="1"/>
  <c r="AP11" i="7"/>
  <c r="AR11" i="7" s="1"/>
  <c r="AP12" i="7"/>
  <c r="AR12" i="7" s="1"/>
  <c r="AP13" i="7"/>
  <c r="AR13" i="7" s="1"/>
  <c r="AP14" i="7"/>
  <c r="AR14" i="7" s="1"/>
  <c r="AP15" i="7"/>
  <c r="AR15" i="7" s="1"/>
  <c r="AP16" i="7"/>
  <c r="AR16" i="7" s="1"/>
  <c r="AP17" i="7"/>
  <c r="AR17" i="7" s="1"/>
  <c r="AP18" i="7"/>
  <c r="AR18" i="7" s="1"/>
  <c r="AP19" i="7"/>
  <c r="AR19" i="7" s="1"/>
  <c r="AP20" i="7"/>
  <c r="AR20" i="7" s="1"/>
  <c r="AP21" i="7"/>
  <c r="AR21" i="7" s="1"/>
  <c r="AP22" i="7"/>
  <c r="AR22" i="7" s="1"/>
  <c r="AP23" i="7"/>
  <c r="AR23" i="7" s="1"/>
  <c r="AP24" i="7"/>
  <c r="AR24" i="7" s="1"/>
  <c r="AP25" i="7"/>
  <c r="AR25" i="7" s="1"/>
  <c r="AP26" i="7"/>
  <c r="AR26" i="7" s="1"/>
  <c r="AP27" i="7"/>
  <c r="AR27" i="7" s="1"/>
  <c r="AP28" i="7"/>
  <c r="AR28" i="7" s="1"/>
  <c r="AP29" i="7"/>
  <c r="AR29" i="7" s="1"/>
  <c r="AP30" i="7"/>
  <c r="AR30" i="7" s="1"/>
  <c r="AP31" i="7"/>
  <c r="AR31" i="7" s="1"/>
  <c r="AP32" i="7"/>
  <c r="AR32" i="7" s="1"/>
  <c r="AP33" i="7"/>
  <c r="AR33" i="7" s="1"/>
  <c r="AP34" i="7"/>
  <c r="AR34" i="7" s="1"/>
  <c r="AP35" i="7"/>
  <c r="AR35" i="7" s="1"/>
  <c r="AP36" i="7"/>
  <c r="AR36" i="7" s="1"/>
  <c r="AP37" i="7"/>
  <c r="AR37" i="7" s="1"/>
  <c r="AP38" i="7"/>
  <c r="AR38" i="7" s="1"/>
  <c r="AP39" i="7"/>
  <c r="AR39" i="7" s="1"/>
  <c r="AP40" i="7"/>
  <c r="AR40" i="7" s="1"/>
  <c r="AP41" i="7"/>
  <c r="AR41" i="7" s="1"/>
  <c r="AP42" i="7"/>
  <c r="AR42" i="7" s="1"/>
  <c r="AP43" i="7"/>
  <c r="AR43" i="7" s="1"/>
  <c r="AP44" i="7"/>
  <c r="AR44" i="7" s="1"/>
  <c r="AP45" i="7"/>
  <c r="AR45" i="7" s="1"/>
  <c r="AP46" i="7"/>
  <c r="AR46" i="7" s="1"/>
  <c r="AP47" i="7"/>
  <c r="AR47" i="7" s="1"/>
  <c r="AP48" i="7"/>
  <c r="AR48" i="7" s="1"/>
  <c r="AP49" i="7"/>
  <c r="AR49" i="7" s="1"/>
  <c r="AP50" i="7"/>
  <c r="AR50" i="7" s="1"/>
  <c r="AP51" i="7"/>
  <c r="AR51" i="7" s="1"/>
  <c r="AP52" i="7"/>
  <c r="AR52" i="7" s="1"/>
  <c r="AP53" i="7"/>
  <c r="AR53" i="7" s="1"/>
  <c r="AP54" i="7"/>
  <c r="AR54" i="7" s="1"/>
  <c r="AP55" i="7"/>
  <c r="AR55" i="7" s="1"/>
  <c r="AP56" i="7"/>
  <c r="AR56" i="7" s="1"/>
  <c r="AP57" i="7"/>
  <c r="AR57" i="7" s="1"/>
  <c r="AP58" i="7"/>
  <c r="AR58" i="7" s="1"/>
  <c r="AP59" i="7"/>
  <c r="AR59" i="7" s="1"/>
  <c r="AP60" i="7"/>
  <c r="AR60" i="7" s="1"/>
  <c r="AP61" i="7"/>
  <c r="AR61" i="7" s="1"/>
  <c r="AP62" i="7"/>
  <c r="AR62" i="7" s="1"/>
  <c r="AP63" i="7"/>
  <c r="AR63" i="7" s="1"/>
  <c r="AP64" i="7"/>
  <c r="AR64" i="7" s="1"/>
  <c r="AP65" i="7"/>
  <c r="AR65" i="7" s="1"/>
  <c r="AP66" i="7"/>
  <c r="AR66" i="7" s="1"/>
  <c r="AP67" i="7"/>
  <c r="AR67" i="7" s="1"/>
  <c r="AP68" i="7"/>
  <c r="AR68" i="7" s="1"/>
  <c r="AP69" i="7"/>
  <c r="AR69" i="7" s="1"/>
  <c r="AP70" i="7"/>
  <c r="AR70" i="7" s="1"/>
  <c r="AP71" i="7"/>
  <c r="AR71" i="7" s="1"/>
  <c r="AP72" i="7"/>
  <c r="AR72" i="7" s="1"/>
  <c r="AP73" i="7"/>
  <c r="AR73" i="7" s="1"/>
  <c r="AP74" i="7"/>
  <c r="AR74" i="7" s="1"/>
  <c r="AP75" i="7"/>
  <c r="AR75" i="7" s="1"/>
  <c r="AP76" i="7"/>
  <c r="AR76" i="7" s="1"/>
  <c r="AP77" i="7"/>
  <c r="AR77" i="7" s="1"/>
  <c r="AP78" i="7"/>
  <c r="AR78" i="7" s="1"/>
  <c r="AP79" i="7"/>
  <c r="AR79" i="7" s="1"/>
  <c r="AP80" i="7"/>
  <c r="AR80" i="7" s="1"/>
  <c r="AP81" i="7"/>
  <c r="AR81" i="7" s="1"/>
  <c r="AP82" i="7"/>
  <c r="AR82" i="7" s="1"/>
  <c r="AP83" i="7"/>
  <c r="AR83" i="7" s="1"/>
  <c r="AP84" i="7"/>
  <c r="AR84" i="7" s="1"/>
  <c r="AP85" i="7"/>
  <c r="AR85" i="7" s="1"/>
  <c r="AP86" i="7"/>
  <c r="AR86" i="7" s="1"/>
  <c r="AP87" i="7"/>
  <c r="AR87" i="7" s="1"/>
  <c r="AP88" i="7"/>
  <c r="AR88" i="7" s="1"/>
  <c r="AP89" i="7"/>
  <c r="AR89" i="7" s="1"/>
  <c r="AP90" i="7"/>
  <c r="AR90" i="7" s="1"/>
  <c r="AP91" i="7"/>
  <c r="AR91" i="7" s="1"/>
  <c r="AP92" i="7"/>
  <c r="AR92" i="7" s="1"/>
  <c r="AP93" i="7"/>
  <c r="AR93" i="7" s="1"/>
  <c r="AP94" i="7"/>
  <c r="AR94" i="7" s="1"/>
  <c r="AP95" i="7"/>
  <c r="AR95" i="7" s="1"/>
  <c r="AP96" i="7"/>
  <c r="AR96" i="7" s="1"/>
  <c r="AP97" i="7"/>
  <c r="AR97" i="7" s="1"/>
  <c r="AP98" i="7"/>
  <c r="AR98" i="7" s="1"/>
  <c r="AP99" i="7"/>
  <c r="AR99" i="7" s="1"/>
  <c r="AP100" i="7"/>
  <c r="AR100" i="7" s="1"/>
  <c r="AP101" i="7"/>
  <c r="AR101" i="7" s="1"/>
  <c r="AP102" i="7"/>
  <c r="AR102" i="7" s="1"/>
  <c r="AP103" i="7"/>
  <c r="AR103" i="7" s="1"/>
  <c r="AP104" i="7"/>
  <c r="AR104" i="7" s="1"/>
  <c r="AP105" i="7"/>
  <c r="AR105" i="7" s="1"/>
  <c r="AP106" i="7"/>
  <c r="AR106" i="7" s="1"/>
  <c r="AP107" i="7"/>
  <c r="AR107" i="7" s="1"/>
  <c r="AP108" i="7"/>
  <c r="AR108" i="7" s="1"/>
  <c r="AP109" i="7"/>
  <c r="AR109" i="7" s="1"/>
  <c r="AP110" i="7"/>
  <c r="AR110" i="7" s="1"/>
  <c r="AP111" i="7"/>
  <c r="AR111" i="7" s="1"/>
  <c r="AP112" i="7"/>
  <c r="AR112" i="7" s="1"/>
  <c r="AQ4" i="7"/>
  <c r="AP4" i="7"/>
  <c r="EQ20" i="9" l="1"/>
  <c r="EQ36" i="9"/>
  <c r="EQ52" i="9"/>
  <c r="EQ68" i="9"/>
  <c r="EQ84" i="9"/>
  <c r="EQ100" i="9"/>
  <c r="EQ31" i="9"/>
  <c r="EQ47" i="9"/>
  <c r="EQ94" i="9"/>
  <c r="EQ110" i="9"/>
  <c r="EQ25" i="9"/>
  <c r="EQ41" i="9"/>
  <c r="EQ57" i="9"/>
  <c r="EQ73" i="9"/>
  <c r="EQ89" i="9"/>
  <c r="EQ105" i="9"/>
  <c r="EQ63" i="9"/>
  <c r="EQ79" i="9"/>
  <c r="EQ95" i="9"/>
  <c r="EQ111" i="9"/>
  <c r="EQ13" i="9"/>
  <c r="EQ29" i="9"/>
  <c r="EQ45" i="9"/>
  <c r="EQ61" i="9"/>
  <c r="EQ77" i="9"/>
  <c r="EQ93" i="9"/>
  <c r="EQ109" i="9"/>
  <c r="EQ18" i="9"/>
  <c r="EQ34" i="9"/>
  <c r="EQ50" i="9"/>
  <c r="EQ66" i="9"/>
  <c r="EQ82" i="9"/>
  <c r="EQ98" i="9"/>
  <c r="EQ15" i="9"/>
  <c r="EQ28" i="9"/>
  <c r="EQ44" i="9"/>
  <c r="EQ60" i="9"/>
  <c r="EQ76" i="9"/>
  <c r="EQ92" i="9"/>
  <c r="EQ108" i="9"/>
  <c r="EQ10" i="9"/>
  <c r="EQ26" i="9"/>
  <c r="EQ42" i="9"/>
  <c r="EQ58" i="9"/>
  <c r="EQ23" i="9"/>
  <c r="EQ39" i="9"/>
  <c r="EQ55" i="9"/>
  <c r="EQ71" i="9"/>
  <c r="EQ87" i="9"/>
  <c r="EQ103" i="9"/>
  <c r="EQ21" i="9"/>
  <c r="EQ37" i="9"/>
  <c r="EQ53" i="9"/>
  <c r="EQ69" i="9"/>
  <c r="EQ74" i="9"/>
  <c r="EQ90" i="9"/>
  <c r="EQ106" i="9"/>
  <c r="EQ7" i="9"/>
  <c r="EQ85" i="9"/>
  <c r="EQ101" i="9"/>
  <c r="EQ27" i="9"/>
  <c r="EQ43" i="9"/>
  <c r="EQ59" i="9"/>
  <c r="EQ11" i="9"/>
  <c r="EA114" i="9"/>
  <c r="EQ24" i="9"/>
  <c r="EQ40" i="9"/>
  <c r="EQ56" i="9"/>
  <c r="EQ72" i="9"/>
  <c r="EQ88" i="9"/>
  <c r="EQ104" i="9"/>
  <c r="EQ19" i="9"/>
  <c r="EQ35" i="9"/>
  <c r="EQ51" i="9"/>
  <c r="EQ67" i="9"/>
  <c r="EQ83" i="9"/>
  <c r="EQ99" i="9"/>
  <c r="EO114" i="9"/>
  <c r="EQ33" i="9"/>
  <c r="EQ49" i="9"/>
  <c r="EQ65" i="9"/>
  <c r="EQ81" i="9"/>
  <c r="EQ97" i="9"/>
  <c r="EQ113" i="9"/>
  <c r="EQ8" i="9"/>
  <c r="EQ17" i="9"/>
  <c r="AV108" i="8"/>
  <c r="AV52" i="8"/>
  <c r="AV55" i="8"/>
  <c r="AV58" i="8"/>
  <c r="AV50" i="8"/>
  <c r="AV34" i="8"/>
  <c r="AV111" i="8"/>
  <c r="AV49" i="8"/>
  <c r="AV41" i="8"/>
  <c r="AV32" i="8"/>
  <c r="AV101" i="8"/>
  <c r="AV84" i="8"/>
  <c r="AV56" i="8"/>
  <c r="AV5" i="8"/>
  <c r="AV98" i="8"/>
  <c r="AO113" i="8"/>
  <c r="AV29" i="8"/>
  <c r="AV110" i="8"/>
  <c r="AV104" i="8"/>
  <c r="AV86" i="8"/>
  <c r="AV80" i="8"/>
  <c r="AV61" i="8"/>
  <c r="AV53" i="8"/>
  <c r="AV68" i="8"/>
  <c r="AV44" i="8"/>
  <c r="AV36" i="8"/>
  <c r="AV46" i="8"/>
  <c r="AV20" i="8"/>
  <c r="AV13" i="8"/>
  <c r="AV6" i="8"/>
  <c r="AV99" i="8"/>
  <c r="AV87" i="8"/>
  <c r="AV70" i="8"/>
  <c r="AV16" i="8"/>
  <c r="AV12" i="8"/>
  <c r="AV8" i="8"/>
  <c r="AV67" i="8"/>
  <c r="AV48" i="8"/>
  <c r="AV27" i="8"/>
  <c r="AV102" i="8"/>
  <c r="AV60" i="8"/>
  <c r="AV57" i="8"/>
  <c r="AV51" i="8"/>
  <c r="AV33" i="8"/>
  <c r="AV77" i="8"/>
  <c r="AV82" i="8"/>
  <c r="AV43" i="8"/>
  <c r="AV54" i="8"/>
  <c r="AV81" i="8"/>
  <c r="AV47" i="8"/>
  <c r="AV66" i="8"/>
  <c r="AV64" i="8"/>
  <c r="AV31" i="8"/>
  <c r="AU100" i="7"/>
  <c r="AU93" i="7"/>
  <c r="AU68" i="7"/>
  <c r="AU53" i="7"/>
  <c r="AU36" i="7"/>
  <c r="AU21" i="7"/>
  <c r="AU19" i="7"/>
  <c r="AU17" i="7"/>
  <c r="AU15" i="7"/>
  <c r="AU13" i="7"/>
  <c r="AU94" i="7"/>
  <c r="AU85" i="7"/>
  <c r="AU79" i="7"/>
  <c r="AU77" i="7"/>
  <c r="AU60" i="7"/>
  <c r="AU47" i="7"/>
  <c r="AU45" i="7"/>
  <c r="AU24" i="7"/>
  <c r="AF4" i="7"/>
  <c r="AF8" i="7"/>
  <c r="AF12" i="7"/>
  <c r="AF16" i="7"/>
  <c r="AF20" i="7"/>
  <c r="AF24" i="7"/>
  <c r="AF28" i="7"/>
  <c r="AF32" i="7"/>
  <c r="AF36" i="7"/>
  <c r="AF40" i="7"/>
  <c r="AF44" i="7"/>
  <c r="AF48" i="7"/>
  <c r="AF52" i="7"/>
  <c r="AF56" i="7"/>
  <c r="AF60" i="7"/>
  <c r="AF64" i="7"/>
  <c r="AF68" i="7"/>
  <c r="AF72" i="7"/>
  <c r="AF76" i="7"/>
  <c r="AF80" i="7"/>
  <c r="AF84" i="7"/>
  <c r="AF88" i="7"/>
  <c r="AF92" i="7"/>
  <c r="AF96" i="7"/>
  <c r="AF100" i="7"/>
  <c r="AF104" i="7"/>
  <c r="AF108" i="7"/>
  <c r="AF112" i="7"/>
  <c r="AR4" i="7"/>
  <c r="AU82" i="7"/>
  <c r="AU74" i="7"/>
  <c r="AU59" i="7"/>
  <c r="AU50" i="7"/>
  <c r="AU46" i="7"/>
  <c r="AU42" i="7"/>
  <c r="AU27" i="7"/>
  <c r="AU20" i="7"/>
  <c r="AU12" i="7"/>
  <c r="AU8" i="7"/>
  <c r="AF5" i="7"/>
  <c r="AF9" i="7"/>
  <c r="AF13" i="7"/>
  <c r="AF17" i="7"/>
  <c r="AF21" i="7"/>
  <c r="AF25" i="7"/>
  <c r="AF29" i="7"/>
  <c r="AF33" i="7"/>
  <c r="AF37" i="7"/>
  <c r="AF41" i="7"/>
  <c r="AF45" i="7"/>
  <c r="AF49" i="7"/>
  <c r="AF53" i="7"/>
  <c r="AF57" i="7"/>
  <c r="AF61" i="7"/>
  <c r="AF65" i="7"/>
  <c r="AF69" i="7"/>
  <c r="AF73" i="7"/>
  <c r="AF77" i="7"/>
  <c r="AF81" i="7"/>
  <c r="AF85" i="7"/>
  <c r="AF89" i="7"/>
  <c r="AF93" i="7"/>
  <c r="AF97" i="7"/>
  <c r="AF101" i="7"/>
  <c r="AF105" i="7"/>
  <c r="AF109" i="7"/>
  <c r="AU112" i="7"/>
  <c r="AU110" i="7"/>
  <c r="AU89" i="7"/>
  <c r="AU80" i="7"/>
  <c r="AU78" i="7"/>
  <c r="AU73" i="7"/>
  <c r="AU64" i="7"/>
  <c r="AU57" i="7"/>
  <c r="AU48" i="7"/>
  <c r="AU41" i="7"/>
  <c r="AU32" i="7"/>
  <c r="AU25" i="7"/>
  <c r="AU16" i="7"/>
  <c r="AU14" i="7"/>
  <c r="AU9" i="7"/>
  <c r="AV96" i="8"/>
  <c r="AU101" i="7"/>
  <c r="AU90" i="7"/>
  <c r="AU58" i="7"/>
  <c r="AU37" i="7"/>
  <c r="AU26" i="7"/>
  <c r="AU10" i="7"/>
  <c r="AS114" i="9"/>
  <c r="AU104" i="7"/>
  <c r="AU102" i="7"/>
  <c r="AU97" i="7"/>
  <c r="AU86" i="7"/>
  <c r="AU81" i="7"/>
  <c r="AU70" i="7"/>
  <c r="AU54" i="7"/>
  <c r="AU38" i="7"/>
  <c r="AU22" i="7"/>
  <c r="AU6" i="7"/>
  <c r="AV85" i="8"/>
  <c r="AV78" i="8"/>
  <c r="AV72" i="8"/>
  <c r="EP114" i="9"/>
  <c r="EQ5" i="9"/>
  <c r="EN114" i="9"/>
  <c r="CJ114" i="9"/>
  <c r="AM5" i="7"/>
  <c r="AM6" i="7"/>
  <c r="AM7" i="7"/>
  <c r="AO7" i="7" s="1"/>
  <c r="AV7" i="7" s="1"/>
  <c r="AM8" i="7"/>
  <c r="AM9" i="7"/>
  <c r="AM10" i="7"/>
  <c r="AM11" i="7"/>
  <c r="AO11" i="7" s="1"/>
  <c r="AV11" i="7" s="1"/>
  <c r="AM12" i="7"/>
  <c r="AM13" i="7"/>
  <c r="AM14" i="7"/>
  <c r="AM15" i="7"/>
  <c r="AO15" i="7" s="1"/>
  <c r="AV15" i="7" s="1"/>
  <c r="AM16" i="7"/>
  <c r="AM17" i="7"/>
  <c r="AM18" i="7"/>
  <c r="AM19" i="7"/>
  <c r="AO19" i="7" s="1"/>
  <c r="AV19" i="7" s="1"/>
  <c r="AM20" i="7"/>
  <c r="AM21" i="7"/>
  <c r="AM22" i="7"/>
  <c r="AM23" i="7"/>
  <c r="AO23" i="7" s="1"/>
  <c r="AV23" i="7" s="1"/>
  <c r="AM24" i="7"/>
  <c r="AM25" i="7"/>
  <c r="AM26" i="7"/>
  <c r="AM27" i="7"/>
  <c r="AO27" i="7" s="1"/>
  <c r="AV27" i="7" s="1"/>
  <c r="AM28" i="7"/>
  <c r="AM29" i="7"/>
  <c r="AM30" i="7"/>
  <c r="AM31" i="7"/>
  <c r="AO31" i="7" s="1"/>
  <c r="AV31" i="7" s="1"/>
  <c r="AM32" i="7"/>
  <c r="AM33" i="7"/>
  <c r="AM34" i="7"/>
  <c r="AM35" i="7"/>
  <c r="AO35" i="7" s="1"/>
  <c r="AV35" i="7" s="1"/>
  <c r="AM36" i="7"/>
  <c r="AM37" i="7"/>
  <c r="AM38" i="7"/>
  <c r="AM39" i="7"/>
  <c r="AO39" i="7" s="1"/>
  <c r="AV39" i="7" s="1"/>
  <c r="AM40" i="7"/>
  <c r="AM41" i="7"/>
  <c r="AM42" i="7"/>
  <c r="AM43" i="7"/>
  <c r="AO43" i="7" s="1"/>
  <c r="AV43" i="7" s="1"/>
  <c r="AM44" i="7"/>
  <c r="AM45" i="7"/>
  <c r="AM46" i="7"/>
  <c r="AM47" i="7"/>
  <c r="AO47" i="7" s="1"/>
  <c r="AV47" i="7" s="1"/>
  <c r="AM48" i="7"/>
  <c r="AM49" i="7"/>
  <c r="AM50" i="7"/>
  <c r="AM51" i="7"/>
  <c r="AO51" i="7" s="1"/>
  <c r="AV51" i="7" s="1"/>
  <c r="AM52" i="7"/>
  <c r="AM53" i="7"/>
  <c r="AM54" i="7"/>
  <c r="AM55" i="7"/>
  <c r="AO55" i="7" s="1"/>
  <c r="AV55" i="7" s="1"/>
  <c r="AM56" i="7"/>
  <c r="AM57" i="7"/>
  <c r="AM58" i="7"/>
  <c r="AM59" i="7"/>
  <c r="AO59" i="7" s="1"/>
  <c r="AV59" i="7" s="1"/>
  <c r="AM60" i="7"/>
  <c r="AM61" i="7"/>
  <c r="AM62" i="7"/>
  <c r="AM63" i="7"/>
  <c r="AO63" i="7" s="1"/>
  <c r="AV63" i="7" s="1"/>
  <c r="AM64" i="7"/>
  <c r="AM65" i="7"/>
  <c r="AM66" i="7"/>
  <c r="AM67" i="7"/>
  <c r="AO67" i="7" s="1"/>
  <c r="AV67" i="7" s="1"/>
  <c r="AM68" i="7"/>
  <c r="AM69" i="7"/>
  <c r="AM70" i="7"/>
  <c r="AM71" i="7"/>
  <c r="AO71" i="7" s="1"/>
  <c r="AV71" i="7" s="1"/>
  <c r="AM72" i="7"/>
  <c r="AM73" i="7"/>
  <c r="AM74" i="7"/>
  <c r="AM75" i="7"/>
  <c r="AO75" i="7" s="1"/>
  <c r="AV75" i="7" s="1"/>
  <c r="AM76" i="7"/>
  <c r="AM77" i="7"/>
  <c r="AM78" i="7"/>
  <c r="AM79" i="7"/>
  <c r="AO79" i="7" s="1"/>
  <c r="AV79" i="7" s="1"/>
  <c r="AM80" i="7"/>
  <c r="AM81" i="7"/>
  <c r="AM82" i="7"/>
  <c r="AM83" i="7"/>
  <c r="AO83" i="7" s="1"/>
  <c r="AV83" i="7" s="1"/>
  <c r="AM84" i="7"/>
  <c r="AM85" i="7"/>
  <c r="AM86" i="7"/>
  <c r="AM87" i="7"/>
  <c r="AO87" i="7" s="1"/>
  <c r="AV87" i="7" s="1"/>
  <c r="AM88" i="7"/>
  <c r="AM89" i="7"/>
  <c r="AM90" i="7"/>
  <c r="AM91" i="7"/>
  <c r="AO91" i="7" s="1"/>
  <c r="AV91" i="7" s="1"/>
  <c r="AM92" i="7"/>
  <c r="AM93" i="7"/>
  <c r="AM94" i="7"/>
  <c r="AM95" i="7"/>
  <c r="AO95" i="7" s="1"/>
  <c r="AV95" i="7" s="1"/>
  <c r="AM96" i="7"/>
  <c r="AM97" i="7"/>
  <c r="AM98" i="7"/>
  <c r="AM99" i="7"/>
  <c r="AO99" i="7" s="1"/>
  <c r="AV99" i="7" s="1"/>
  <c r="AM100" i="7"/>
  <c r="AM101" i="7"/>
  <c r="AM102" i="7"/>
  <c r="AM103" i="7"/>
  <c r="AO103" i="7" s="1"/>
  <c r="AV103" i="7" s="1"/>
  <c r="AM104" i="7"/>
  <c r="AM105" i="7"/>
  <c r="AM106" i="7"/>
  <c r="AM107" i="7"/>
  <c r="AO107" i="7" s="1"/>
  <c r="AV107" i="7" s="1"/>
  <c r="AM108" i="7"/>
  <c r="AM109" i="7"/>
  <c r="AM110" i="7"/>
  <c r="AM111" i="7"/>
  <c r="AO111" i="7" s="1"/>
  <c r="AV111" i="7" s="1"/>
  <c r="AM112" i="7"/>
  <c r="AM4" i="7"/>
  <c r="AN5" i="7"/>
  <c r="AN6" i="7"/>
  <c r="AN7" i="7"/>
  <c r="AN8" i="7"/>
  <c r="AO8" i="7" s="1"/>
  <c r="AV8" i="7" s="1"/>
  <c r="AN9" i="7"/>
  <c r="AN10" i="7"/>
  <c r="AN11" i="7"/>
  <c r="AN12" i="7"/>
  <c r="AO12" i="7" s="1"/>
  <c r="AN13" i="7"/>
  <c r="AN14" i="7"/>
  <c r="AN15" i="7"/>
  <c r="AN16" i="7"/>
  <c r="AO16" i="7" s="1"/>
  <c r="AV16" i="7" s="1"/>
  <c r="AN17" i="7"/>
  <c r="AN18" i="7"/>
  <c r="AN19" i="7"/>
  <c r="AN20" i="7"/>
  <c r="AO20" i="7" s="1"/>
  <c r="AV20" i="7" s="1"/>
  <c r="AN21" i="7"/>
  <c r="AN22" i="7"/>
  <c r="AN23" i="7"/>
  <c r="AN24" i="7"/>
  <c r="AO24" i="7" s="1"/>
  <c r="AV24" i="7" s="1"/>
  <c r="AN25" i="7"/>
  <c r="AN26" i="7"/>
  <c r="AN27" i="7"/>
  <c r="AN28" i="7"/>
  <c r="AO28" i="7" s="1"/>
  <c r="AV28" i="7" s="1"/>
  <c r="AN29" i="7"/>
  <c r="AN30" i="7"/>
  <c r="AN31" i="7"/>
  <c r="AN32" i="7"/>
  <c r="AO32" i="7" s="1"/>
  <c r="AV32" i="7" s="1"/>
  <c r="AN33" i="7"/>
  <c r="AN34" i="7"/>
  <c r="AN35" i="7"/>
  <c r="AN36" i="7"/>
  <c r="AO36" i="7" s="1"/>
  <c r="AV36" i="7" s="1"/>
  <c r="AN37" i="7"/>
  <c r="AN38" i="7"/>
  <c r="AN39" i="7"/>
  <c r="AN40" i="7"/>
  <c r="AO40" i="7" s="1"/>
  <c r="AV40" i="7" s="1"/>
  <c r="AN41" i="7"/>
  <c r="AN42" i="7"/>
  <c r="AN43" i="7"/>
  <c r="AN44" i="7"/>
  <c r="AO44" i="7" s="1"/>
  <c r="AV44" i="7" s="1"/>
  <c r="AN45" i="7"/>
  <c r="AN46" i="7"/>
  <c r="AN47" i="7"/>
  <c r="AN48" i="7"/>
  <c r="AO48" i="7" s="1"/>
  <c r="AV48" i="7" s="1"/>
  <c r="AN49" i="7"/>
  <c r="AN50" i="7"/>
  <c r="AN51" i="7"/>
  <c r="AN52" i="7"/>
  <c r="AO52" i="7" s="1"/>
  <c r="AV52" i="7" s="1"/>
  <c r="AN53" i="7"/>
  <c r="AN54" i="7"/>
  <c r="AN55" i="7"/>
  <c r="AN56" i="7"/>
  <c r="AO56" i="7" s="1"/>
  <c r="AV56" i="7" s="1"/>
  <c r="AN57" i="7"/>
  <c r="AN58" i="7"/>
  <c r="AN59" i="7"/>
  <c r="AN60" i="7"/>
  <c r="AO60" i="7" s="1"/>
  <c r="AV60" i="7" s="1"/>
  <c r="AN61" i="7"/>
  <c r="AN62" i="7"/>
  <c r="AN63" i="7"/>
  <c r="AN64" i="7"/>
  <c r="AO64" i="7" s="1"/>
  <c r="AV64" i="7" s="1"/>
  <c r="AN65" i="7"/>
  <c r="AN66" i="7"/>
  <c r="AN67" i="7"/>
  <c r="AN68" i="7"/>
  <c r="AO68" i="7" s="1"/>
  <c r="AV68" i="7" s="1"/>
  <c r="AN69" i="7"/>
  <c r="AN70" i="7"/>
  <c r="AN71" i="7"/>
  <c r="AN72" i="7"/>
  <c r="AO72" i="7" s="1"/>
  <c r="AV72" i="7" s="1"/>
  <c r="AN73" i="7"/>
  <c r="AN74" i="7"/>
  <c r="AN75" i="7"/>
  <c r="AN76" i="7"/>
  <c r="AO76" i="7" s="1"/>
  <c r="AV76" i="7" s="1"/>
  <c r="AN77" i="7"/>
  <c r="AN78" i="7"/>
  <c r="AN79" i="7"/>
  <c r="AN80" i="7"/>
  <c r="AO80" i="7" s="1"/>
  <c r="AN81" i="7"/>
  <c r="AN82" i="7"/>
  <c r="AN83" i="7"/>
  <c r="AN84" i="7"/>
  <c r="AO84" i="7" s="1"/>
  <c r="AV84" i="7" s="1"/>
  <c r="AN85" i="7"/>
  <c r="AN86" i="7"/>
  <c r="AN87" i="7"/>
  <c r="AN88" i="7"/>
  <c r="AO88" i="7" s="1"/>
  <c r="AV88" i="7" s="1"/>
  <c r="AN89" i="7"/>
  <c r="AN90" i="7"/>
  <c r="AN91" i="7"/>
  <c r="AN92" i="7"/>
  <c r="AO92" i="7" s="1"/>
  <c r="AV92" i="7" s="1"/>
  <c r="AN93" i="7"/>
  <c r="AN94" i="7"/>
  <c r="AN95" i="7"/>
  <c r="AN96" i="7"/>
  <c r="AO96" i="7" s="1"/>
  <c r="AV96" i="7" s="1"/>
  <c r="AN97" i="7"/>
  <c r="AN98" i="7"/>
  <c r="AN99" i="7"/>
  <c r="AN100" i="7"/>
  <c r="AO100" i="7" s="1"/>
  <c r="AV100" i="7" s="1"/>
  <c r="AN101" i="7"/>
  <c r="AN102" i="7"/>
  <c r="AN103" i="7"/>
  <c r="AN104" i="7"/>
  <c r="AO104" i="7" s="1"/>
  <c r="AV104" i="7" s="1"/>
  <c r="AN105" i="7"/>
  <c r="AN106" i="7"/>
  <c r="AN107" i="7"/>
  <c r="AN108" i="7"/>
  <c r="AO108" i="7" s="1"/>
  <c r="AV108" i="7" s="1"/>
  <c r="AN109" i="7"/>
  <c r="AN110" i="7"/>
  <c r="AN111" i="7"/>
  <c r="AN112" i="7"/>
  <c r="AO112" i="7" s="1"/>
  <c r="AV112" i="7" s="1"/>
  <c r="O112" i="7"/>
  <c r="V112" i="7" s="1"/>
  <c r="O111" i="7"/>
  <c r="V111" i="7" s="1"/>
  <c r="O110" i="7"/>
  <c r="V110" i="7" s="1"/>
  <c r="O109" i="7"/>
  <c r="V109" i="7" s="1"/>
  <c r="O108" i="7"/>
  <c r="V108" i="7" s="1"/>
  <c r="O107" i="7"/>
  <c r="V107" i="7" s="1"/>
  <c r="O106" i="7"/>
  <c r="V106" i="7" s="1"/>
  <c r="O105" i="7"/>
  <c r="V105" i="7" s="1"/>
  <c r="O104" i="7"/>
  <c r="V104" i="7" s="1"/>
  <c r="O103" i="7"/>
  <c r="V103" i="7" s="1"/>
  <c r="O102" i="7"/>
  <c r="V102" i="7" s="1"/>
  <c r="O101" i="7"/>
  <c r="V101" i="7" s="1"/>
  <c r="O100" i="7"/>
  <c r="V100" i="7" s="1"/>
  <c r="O99" i="7"/>
  <c r="V99" i="7" s="1"/>
  <c r="O98" i="7"/>
  <c r="V98" i="7" s="1"/>
  <c r="O97" i="7"/>
  <c r="V97" i="7" s="1"/>
  <c r="O96" i="7"/>
  <c r="V96" i="7" s="1"/>
  <c r="O95" i="7"/>
  <c r="V95" i="7" s="1"/>
  <c r="O94" i="7"/>
  <c r="V94" i="7" s="1"/>
  <c r="O93" i="7"/>
  <c r="V93" i="7" s="1"/>
  <c r="O92" i="7"/>
  <c r="V92" i="7" s="1"/>
  <c r="O91" i="7"/>
  <c r="V91" i="7" s="1"/>
  <c r="O90" i="7"/>
  <c r="V90" i="7" s="1"/>
  <c r="O89" i="7"/>
  <c r="V89" i="7" s="1"/>
  <c r="O88" i="7"/>
  <c r="V88" i="7" s="1"/>
  <c r="O87" i="7"/>
  <c r="V87" i="7" s="1"/>
  <c r="O86" i="7"/>
  <c r="V86" i="7" s="1"/>
  <c r="O85" i="7"/>
  <c r="V85" i="7" s="1"/>
  <c r="O84" i="7"/>
  <c r="V84" i="7" s="1"/>
  <c r="O83" i="7"/>
  <c r="V83" i="7" s="1"/>
  <c r="O82" i="7"/>
  <c r="V82" i="7" s="1"/>
  <c r="O81" i="7"/>
  <c r="V81" i="7" s="1"/>
  <c r="O80" i="7"/>
  <c r="V80" i="7" s="1"/>
  <c r="O79" i="7"/>
  <c r="V79" i="7" s="1"/>
  <c r="O78" i="7"/>
  <c r="V78" i="7" s="1"/>
  <c r="O77" i="7"/>
  <c r="V77" i="7" s="1"/>
  <c r="O76" i="7"/>
  <c r="V76" i="7" s="1"/>
  <c r="O75" i="7"/>
  <c r="V75" i="7" s="1"/>
  <c r="O74" i="7"/>
  <c r="V74" i="7" s="1"/>
  <c r="O73" i="7"/>
  <c r="V73" i="7" s="1"/>
  <c r="O72" i="7"/>
  <c r="V72" i="7" s="1"/>
  <c r="O71" i="7"/>
  <c r="V71" i="7" s="1"/>
  <c r="O70" i="7"/>
  <c r="V70" i="7" s="1"/>
  <c r="O69" i="7"/>
  <c r="V69" i="7" s="1"/>
  <c r="O68" i="7"/>
  <c r="V68" i="7" s="1"/>
  <c r="O67" i="7"/>
  <c r="V67" i="7" s="1"/>
  <c r="O66" i="7"/>
  <c r="V66" i="7" s="1"/>
  <c r="O65" i="7"/>
  <c r="V65" i="7" s="1"/>
  <c r="O64" i="7"/>
  <c r="V64" i="7" s="1"/>
  <c r="O63" i="7"/>
  <c r="V63" i="7" s="1"/>
  <c r="O62" i="7"/>
  <c r="V62" i="7" s="1"/>
  <c r="O61" i="7"/>
  <c r="V61" i="7" s="1"/>
  <c r="O60" i="7"/>
  <c r="V60" i="7" s="1"/>
  <c r="O59" i="7"/>
  <c r="V59" i="7" s="1"/>
  <c r="O58" i="7"/>
  <c r="V58" i="7" s="1"/>
  <c r="O57" i="7"/>
  <c r="V57" i="7" s="1"/>
  <c r="O56" i="7"/>
  <c r="V56" i="7" s="1"/>
  <c r="O55" i="7"/>
  <c r="V55" i="7" s="1"/>
  <c r="O54" i="7"/>
  <c r="V54" i="7" s="1"/>
  <c r="O53" i="7"/>
  <c r="V53" i="7" s="1"/>
  <c r="O52" i="7"/>
  <c r="V52" i="7" s="1"/>
  <c r="O51" i="7"/>
  <c r="V51" i="7" s="1"/>
  <c r="O50" i="7"/>
  <c r="V50" i="7" s="1"/>
  <c r="O49" i="7"/>
  <c r="V49" i="7" s="1"/>
  <c r="O48" i="7"/>
  <c r="V48" i="7" s="1"/>
  <c r="O47" i="7"/>
  <c r="V47" i="7" s="1"/>
  <c r="O46" i="7"/>
  <c r="V46" i="7" s="1"/>
  <c r="O45" i="7"/>
  <c r="V45" i="7" s="1"/>
  <c r="O44" i="7"/>
  <c r="V44" i="7" s="1"/>
  <c r="O43" i="7"/>
  <c r="V43" i="7" s="1"/>
  <c r="O42" i="7"/>
  <c r="V42" i="7" s="1"/>
  <c r="O41" i="7"/>
  <c r="V41" i="7" s="1"/>
  <c r="O40" i="7"/>
  <c r="V40" i="7" s="1"/>
  <c r="O39" i="7"/>
  <c r="V39" i="7" s="1"/>
  <c r="O38" i="7"/>
  <c r="V38" i="7" s="1"/>
  <c r="O37" i="7"/>
  <c r="V37" i="7" s="1"/>
  <c r="O36" i="7"/>
  <c r="V36" i="7" s="1"/>
  <c r="O35" i="7"/>
  <c r="V35" i="7" s="1"/>
  <c r="O34" i="7"/>
  <c r="V34" i="7" s="1"/>
  <c r="O33" i="7"/>
  <c r="V33" i="7" s="1"/>
  <c r="O32" i="7"/>
  <c r="V32" i="7" s="1"/>
  <c r="O31" i="7"/>
  <c r="V31" i="7" s="1"/>
  <c r="O30" i="7"/>
  <c r="V30" i="7" s="1"/>
  <c r="O29" i="7"/>
  <c r="V29" i="7" s="1"/>
  <c r="O28" i="7"/>
  <c r="V28" i="7" s="1"/>
  <c r="O27" i="7"/>
  <c r="V27" i="7" s="1"/>
  <c r="O26" i="7"/>
  <c r="V26" i="7" s="1"/>
  <c r="O25" i="7"/>
  <c r="V25" i="7" s="1"/>
  <c r="O24" i="7"/>
  <c r="V24" i="7" s="1"/>
  <c r="O23" i="7"/>
  <c r="V23" i="7" s="1"/>
  <c r="O22" i="7"/>
  <c r="V22" i="7" s="1"/>
  <c r="O21" i="7"/>
  <c r="V21" i="7" s="1"/>
  <c r="O20" i="7"/>
  <c r="V20" i="7" s="1"/>
  <c r="O19" i="7"/>
  <c r="V19" i="7" s="1"/>
  <c r="O18" i="7"/>
  <c r="V18" i="7" s="1"/>
  <c r="O17" i="7"/>
  <c r="V17" i="7" s="1"/>
  <c r="O16" i="7"/>
  <c r="V16" i="7" s="1"/>
  <c r="O15" i="7"/>
  <c r="V15" i="7" s="1"/>
  <c r="O14" i="7"/>
  <c r="V14" i="7" s="1"/>
  <c r="O13" i="7"/>
  <c r="V13" i="7" s="1"/>
  <c r="O12" i="7"/>
  <c r="V12" i="7" s="1"/>
  <c r="O11" i="7"/>
  <c r="V11" i="7" s="1"/>
  <c r="O10" i="7"/>
  <c r="V10" i="7" s="1"/>
  <c r="O9" i="7"/>
  <c r="V9" i="7" s="1"/>
  <c r="O8" i="7"/>
  <c r="V8" i="7" s="1"/>
  <c r="O7" i="7"/>
  <c r="V7" i="7" s="1"/>
  <c r="O6" i="7"/>
  <c r="V6" i="7" s="1"/>
  <c r="O5" i="7"/>
  <c r="V5" i="7" s="1"/>
  <c r="O4" i="7"/>
  <c r="V4" i="7" s="1"/>
  <c r="T112" i="33"/>
  <c r="T111" i="33"/>
  <c r="T110" i="33"/>
  <c r="T109" i="33"/>
  <c r="T108" i="33"/>
  <c r="T107" i="33"/>
  <c r="T106" i="33"/>
  <c r="T105" i="33"/>
  <c r="T104" i="33"/>
  <c r="T103" i="33"/>
  <c r="T102" i="33"/>
  <c r="T101" i="33"/>
  <c r="T100" i="33"/>
  <c r="T99" i="33"/>
  <c r="T98" i="33"/>
  <c r="T97" i="33"/>
  <c r="T96" i="33"/>
  <c r="T95" i="33"/>
  <c r="T94" i="33"/>
  <c r="T93" i="33"/>
  <c r="T92" i="33"/>
  <c r="T91" i="33"/>
  <c r="T90" i="33"/>
  <c r="T89" i="33"/>
  <c r="T88" i="33"/>
  <c r="T87" i="33"/>
  <c r="T86" i="33"/>
  <c r="T85" i="33"/>
  <c r="T84" i="33"/>
  <c r="T83" i="33"/>
  <c r="T82" i="33"/>
  <c r="T81" i="33"/>
  <c r="T80" i="33"/>
  <c r="T79" i="33"/>
  <c r="T78" i="33"/>
  <c r="T77" i="33"/>
  <c r="T76" i="33"/>
  <c r="T75" i="33"/>
  <c r="T74" i="33"/>
  <c r="T73" i="33"/>
  <c r="T72" i="33"/>
  <c r="T71" i="33"/>
  <c r="T70" i="33"/>
  <c r="T69" i="33"/>
  <c r="T68" i="33"/>
  <c r="T67" i="33"/>
  <c r="T66" i="33"/>
  <c r="T65" i="33"/>
  <c r="T64" i="33"/>
  <c r="T63" i="33"/>
  <c r="T62" i="33"/>
  <c r="T61" i="33"/>
  <c r="T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T39" i="33"/>
  <c r="T38" i="33"/>
  <c r="T37" i="33"/>
  <c r="T36" i="33"/>
  <c r="T35" i="33"/>
  <c r="T34" i="33"/>
  <c r="T33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9" i="33"/>
  <c r="T8" i="33"/>
  <c r="T7" i="33"/>
  <c r="T6" i="33"/>
  <c r="T5" i="33"/>
  <c r="T4" i="33"/>
  <c r="Q112" i="33"/>
  <c r="Q111" i="33"/>
  <c r="Q110" i="33"/>
  <c r="Q109" i="33"/>
  <c r="Q108" i="33"/>
  <c r="Q107" i="33"/>
  <c r="Q106" i="33"/>
  <c r="Q105" i="33"/>
  <c r="Q104" i="33"/>
  <c r="Q103" i="33"/>
  <c r="Q102" i="33"/>
  <c r="Q101" i="33"/>
  <c r="Q100" i="33"/>
  <c r="Q99" i="33"/>
  <c r="Q98" i="33"/>
  <c r="Q97" i="33"/>
  <c r="Q96" i="33"/>
  <c r="Q95" i="33"/>
  <c r="Q94" i="33"/>
  <c r="Q93" i="33"/>
  <c r="Q92" i="33"/>
  <c r="Q91" i="33"/>
  <c r="Q90" i="33"/>
  <c r="Q89" i="33"/>
  <c r="Q88" i="33"/>
  <c r="Q87" i="33"/>
  <c r="Q86" i="33"/>
  <c r="Q85" i="33"/>
  <c r="Q84" i="33"/>
  <c r="Q83" i="33"/>
  <c r="Q82" i="33"/>
  <c r="Q81" i="33"/>
  <c r="Q80" i="33"/>
  <c r="Q79" i="33"/>
  <c r="Q78" i="33"/>
  <c r="Q77" i="33"/>
  <c r="Q76" i="33"/>
  <c r="Q75" i="33"/>
  <c r="Q74" i="33"/>
  <c r="Q73" i="33"/>
  <c r="Q72" i="33"/>
  <c r="Q71" i="33"/>
  <c r="Q70" i="33"/>
  <c r="Q69" i="33"/>
  <c r="Q68" i="33"/>
  <c r="Q67" i="33"/>
  <c r="Q66" i="33"/>
  <c r="Q65" i="33"/>
  <c r="Q64" i="33"/>
  <c r="Q63" i="33"/>
  <c r="Q62" i="33"/>
  <c r="Q61" i="33"/>
  <c r="Q60" i="33"/>
  <c r="Q59" i="33"/>
  <c r="Q58" i="33"/>
  <c r="Q57" i="33"/>
  <c r="Q56" i="33"/>
  <c r="Q55" i="33"/>
  <c r="Q54" i="33"/>
  <c r="Q53" i="33"/>
  <c r="Q52" i="33"/>
  <c r="Q51" i="33"/>
  <c r="Q50" i="33"/>
  <c r="Q49" i="33"/>
  <c r="Q48" i="33"/>
  <c r="Q47" i="33"/>
  <c r="Q46" i="33"/>
  <c r="Q45" i="33"/>
  <c r="Q44" i="33"/>
  <c r="Q43" i="33"/>
  <c r="Q42" i="33"/>
  <c r="Q41" i="33"/>
  <c r="Q40" i="33"/>
  <c r="Q39" i="33"/>
  <c r="Q38" i="33"/>
  <c r="Q37" i="33"/>
  <c r="Q36" i="33"/>
  <c r="Q35" i="33"/>
  <c r="Q34" i="33"/>
  <c r="Q33" i="33"/>
  <c r="Q32" i="33"/>
  <c r="Q31" i="33"/>
  <c r="Q30" i="33"/>
  <c r="Q29" i="33"/>
  <c r="Q28" i="33"/>
  <c r="Q27" i="33"/>
  <c r="Q26" i="33"/>
  <c r="Q25" i="33"/>
  <c r="Q24" i="33"/>
  <c r="Q23" i="33"/>
  <c r="Q22" i="33"/>
  <c r="Q21" i="33"/>
  <c r="Q20" i="33"/>
  <c r="Q19" i="33"/>
  <c r="Q18" i="33"/>
  <c r="Q17" i="33"/>
  <c r="Q16" i="33"/>
  <c r="Q15" i="33"/>
  <c r="Q14" i="33"/>
  <c r="Q13" i="33"/>
  <c r="Q12" i="33"/>
  <c r="Q11" i="33"/>
  <c r="Q10" i="33"/>
  <c r="Q9" i="33"/>
  <c r="Q8" i="33"/>
  <c r="Q7" i="33"/>
  <c r="Q6" i="33"/>
  <c r="Q5" i="33"/>
  <c r="Q4" i="33"/>
  <c r="N5" i="33"/>
  <c r="N6" i="33"/>
  <c r="N7" i="33"/>
  <c r="N8" i="33"/>
  <c r="N9" i="33"/>
  <c r="N10" i="33"/>
  <c r="N11" i="33"/>
  <c r="N12" i="33"/>
  <c r="N13" i="33"/>
  <c r="N14" i="33"/>
  <c r="N15" i="33"/>
  <c r="N16" i="33"/>
  <c r="N17" i="33"/>
  <c r="N18" i="33"/>
  <c r="N19" i="33"/>
  <c r="N20" i="33"/>
  <c r="N21" i="33"/>
  <c r="N22" i="33"/>
  <c r="N23" i="33"/>
  <c r="N24" i="33"/>
  <c r="N25" i="33"/>
  <c r="N26" i="33"/>
  <c r="N27" i="33"/>
  <c r="N28" i="33"/>
  <c r="N29" i="33"/>
  <c r="N30" i="33"/>
  <c r="N31" i="33"/>
  <c r="N32" i="33"/>
  <c r="N33" i="33"/>
  <c r="N34" i="33"/>
  <c r="N35" i="33"/>
  <c r="N36" i="33"/>
  <c r="N37" i="33"/>
  <c r="N38" i="33"/>
  <c r="N39" i="33"/>
  <c r="N40" i="33"/>
  <c r="N41" i="33"/>
  <c r="N42" i="33"/>
  <c r="N43" i="33"/>
  <c r="N44" i="33"/>
  <c r="N45" i="33"/>
  <c r="N46" i="33"/>
  <c r="N47" i="33"/>
  <c r="N48" i="33"/>
  <c r="N49" i="33"/>
  <c r="N50" i="33"/>
  <c r="N51" i="33"/>
  <c r="N52" i="33"/>
  <c r="N53" i="33"/>
  <c r="N54" i="33"/>
  <c r="N55" i="33"/>
  <c r="N56" i="33"/>
  <c r="N57" i="33"/>
  <c r="N58" i="33"/>
  <c r="N59" i="33"/>
  <c r="N60" i="33"/>
  <c r="N61" i="33"/>
  <c r="N62" i="33"/>
  <c r="N63" i="33"/>
  <c r="N64" i="33"/>
  <c r="N65" i="33"/>
  <c r="N66" i="33"/>
  <c r="N67" i="33"/>
  <c r="N68" i="33"/>
  <c r="N69" i="33"/>
  <c r="N70" i="33"/>
  <c r="N71" i="33"/>
  <c r="N72" i="33"/>
  <c r="N73" i="33"/>
  <c r="N74" i="33"/>
  <c r="N75" i="33"/>
  <c r="N76" i="33"/>
  <c r="N77" i="33"/>
  <c r="N78" i="33"/>
  <c r="N79" i="33"/>
  <c r="N80" i="33"/>
  <c r="N81" i="33"/>
  <c r="N82" i="33"/>
  <c r="N83" i="33"/>
  <c r="N84" i="33"/>
  <c r="N85" i="33"/>
  <c r="N86" i="33"/>
  <c r="N87" i="33"/>
  <c r="N88" i="33"/>
  <c r="N89" i="33"/>
  <c r="N90" i="33"/>
  <c r="N91" i="33"/>
  <c r="N92" i="33"/>
  <c r="N93" i="33"/>
  <c r="N94" i="33"/>
  <c r="N95" i="33"/>
  <c r="N96" i="33"/>
  <c r="N97" i="33"/>
  <c r="N98" i="33"/>
  <c r="N99" i="33"/>
  <c r="N100" i="33"/>
  <c r="N101" i="33"/>
  <c r="N102" i="33"/>
  <c r="N103" i="33"/>
  <c r="N104" i="33"/>
  <c r="N105" i="33"/>
  <c r="N106" i="33"/>
  <c r="N107" i="33"/>
  <c r="N108" i="33"/>
  <c r="N109" i="33"/>
  <c r="N110" i="33"/>
  <c r="N111" i="33"/>
  <c r="N112" i="33"/>
  <c r="N4" i="33"/>
  <c r="K5" i="33"/>
  <c r="K6" i="33"/>
  <c r="K7" i="33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83" i="33"/>
  <c r="K84" i="33"/>
  <c r="K85" i="33"/>
  <c r="K86" i="33"/>
  <c r="K87" i="33"/>
  <c r="K88" i="33"/>
  <c r="K89" i="33"/>
  <c r="K90" i="33"/>
  <c r="K91" i="33"/>
  <c r="K92" i="33"/>
  <c r="K93" i="33"/>
  <c r="K94" i="33"/>
  <c r="K95" i="33"/>
  <c r="K96" i="33"/>
  <c r="K97" i="33"/>
  <c r="K98" i="33"/>
  <c r="K99" i="33"/>
  <c r="K100" i="33"/>
  <c r="K101" i="33"/>
  <c r="K102" i="33"/>
  <c r="K103" i="33"/>
  <c r="K104" i="33"/>
  <c r="K105" i="33"/>
  <c r="K106" i="33"/>
  <c r="K107" i="33"/>
  <c r="K108" i="33"/>
  <c r="K109" i="33"/>
  <c r="K110" i="33"/>
  <c r="K111" i="33"/>
  <c r="K112" i="33"/>
  <c r="K4" i="33"/>
  <c r="H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H110" i="33"/>
  <c r="H111" i="33"/>
  <c r="H112" i="33"/>
  <c r="H4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E104" i="33"/>
  <c r="E105" i="33"/>
  <c r="E106" i="33"/>
  <c r="E107" i="33"/>
  <c r="E108" i="33"/>
  <c r="E109" i="33"/>
  <c r="E110" i="33"/>
  <c r="E111" i="33"/>
  <c r="E112" i="33"/>
  <c r="E4" i="33"/>
  <c r="E5" i="33"/>
  <c r="E6" i="33"/>
  <c r="E7" i="33"/>
  <c r="E8" i="33"/>
  <c r="E9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Q114" i="9" l="1"/>
  <c r="AO109" i="7"/>
  <c r="AV109" i="7" s="1"/>
  <c r="AO105" i="7"/>
  <c r="AV105" i="7" s="1"/>
  <c r="AO101" i="7"/>
  <c r="AV101" i="7" s="1"/>
  <c r="AO97" i="7"/>
  <c r="AV97" i="7" s="1"/>
  <c r="AO93" i="7"/>
  <c r="AV93" i="7" s="1"/>
  <c r="AO89" i="7"/>
  <c r="AV89" i="7" s="1"/>
  <c r="AO85" i="7"/>
  <c r="AV85" i="7" s="1"/>
  <c r="AO81" i="7"/>
  <c r="AV81" i="7" s="1"/>
  <c r="AO77" i="7"/>
  <c r="AV77" i="7" s="1"/>
  <c r="AO73" i="7"/>
  <c r="AV73" i="7" s="1"/>
  <c r="AO69" i="7"/>
  <c r="AV69" i="7" s="1"/>
  <c r="AO65" i="7"/>
  <c r="AV65" i="7" s="1"/>
  <c r="AO61" i="7"/>
  <c r="AV61" i="7" s="1"/>
  <c r="AO57" i="7"/>
  <c r="AV57" i="7" s="1"/>
  <c r="AO53" i="7"/>
  <c r="AV53" i="7" s="1"/>
  <c r="AO49" i="7"/>
  <c r="AV49" i="7" s="1"/>
  <c r="AO45" i="7"/>
  <c r="AV45" i="7" s="1"/>
  <c r="AO41" i="7"/>
  <c r="AV41" i="7" s="1"/>
  <c r="AO37" i="7"/>
  <c r="AV37" i="7" s="1"/>
  <c r="AO33" i="7"/>
  <c r="AV33" i="7" s="1"/>
  <c r="AO29" i="7"/>
  <c r="AV29" i="7" s="1"/>
  <c r="AO25" i="7"/>
  <c r="AV25" i="7" s="1"/>
  <c r="AO21" i="7"/>
  <c r="AV21" i="7" s="1"/>
  <c r="AO17" i="7"/>
  <c r="AV17" i="7" s="1"/>
  <c r="AO13" i="7"/>
  <c r="AV13" i="7" s="1"/>
  <c r="AO9" i="7"/>
  <c r="AV9" i="7" s="1"/>
  <c r="AO5" i="7"/>
  <c r="AV5" i="7" s="1"/>
  <c r="AO110" i="7"/>
  <c r="AV110" i="7" s="1"/>
  <c r="AO106" i="7"/>
  <c r="AV106" i="7" s="1"/>
  <c r="AO102" i="7"/>
  <c r="AV102" i="7" s="1"/>
  <c r="AO98" i="7"/>
  <c r="AV98" i="7" s="1"/>
  <c r="AO94" i="7"/>
  <c r="AV94" i="7" s="1"/>
  <c r="AO90" i="7"/>
  <c r="AV90" i="7" s="1"/>
  <c r="AO86" i="7"/>
  <c r="AV86" i="7" s="1"/>
  <c r="AO82" i="7"/>
  <c r="AV82" i="7" s="1"/>
  <c r="AO78" i="7"/>
  <c r="AV78" i="7" s="1"/>
  <c r="AO74" i="7"/>
  <c r="AV74" i="7" s="1"/>
  <c r="AO70" i="7"/>
  <c r="AV70" i="7" s="1"/>
  <c r="AO66" i="7"/>
  <c r="AV66" i="7" s="1"/>
  <c r="AO62" i="7"/>
  <c r="AV62" i="7" s="1"/>
  <c r="AO58" i="7"/>
  <c r="AV58" i="7" s="1"/>
  <c r="AO54" i="7"/>
  <c r="AV54" i="7" s="1"/>
  <c r="AO50" i="7"/>
  <c r="AV50" i="7" s="1"/>
  <c r="AO46" i="7"/>
  <c r="AV46" i="7" s="1"/>
  <c r="AO42" i="7"/>
  <c r="AV42" i="7" s="1"/>
  <c r="AO38" i="7"/>
  <c r="AV38" i="7" s="1"/>
  <c r="AO34" i="7"/>
  <c r="AV34" i="7" s="1"/>
  <c r="AO30" i="7"/>
  <c r="AV30" i="7" s="1"/>
  <c r="AO26" i="7"/>
  <c r="AV26" i="7" s="1"/>
  <c r="AO22" i="7"/>
  <c r="AV22" i="7" s="1"/>
  <c r="AO18" i="7"/>
  <c r="AV18" i="7" s="1"/>
  <c r="AO14" i="7"/>
  <c r="AV14" i="7" s="1"/>
  <c r="AO10" i="7"/>
  <c r="AV10" i="7" s="1"/>
  <c r="AO6" i="7"/>
  <c r="AV6" i="7" s="1"/>
  <c r="AV80" i="7"/>
  <c r="AV12" i="7"/>
  <c r="AM113" i="7"/>
  <c r="AO4" i="7"/>
  <c r="AV4" i="7" s="1"/>
  <c r="AN113" i="7"/>
  <c r="P113" i="29"/>
  <c r="O4" i="29"/>
  <c r="Q4" i="29" s="1"/>
  <c r="O5" i="29"/>
  <c r="Q5" i="29" s="1"/>
  <c r="O6" i="29"/>
  <c r="Q6" i="29" s="1"/>
  <c r="O7" i="29"/>
  <c r="Q7" i="29" s="1"/>
  <c r="O8" i="29"/>
  <c r="Q8" i="29" s="1"/>
  <c r="O9" i="29"/>
  <c r="Q9" i="29" s="1"/>
  <c r="O10" i="29"/>
  <c r="Q10" i="29" s="1"/>
  <c r="O11" i="29"/>
  <c r="Q11" i="29" s="1"/>
  <c r="O12" i="29"/>
  <c r="Q12" i="29" s="1"/>
  <c r="O13" i="29"/>
  <c r="Q13" i="29" s="1"/>
  <c r="O14" i="29"/>
  <c r="Q14" i="29" s="1"/>
  <c r="O15" i="29"/>
  <c r="Q15" i="29" s="1"/>
  <c r="O16" i="29"/>
  <c r="Q16" i="29" s="1"/>
  <c r="O17" i="29"/>
  <c r="Q17" i="29" s="1"/>
  <c r="O18" i="29"/>
  <c r="Q18" i="29" s="1"/>
  <c r="O19" i="29"/>
  <c r="Q19" i="29" s="1"/>
  <c r="O20" i="29"/>
  <c r="Q20" i="29" s="1"/>
  <c r="O21" i="29"/>
  <c r="Q21" i="29" s="1"/>
  <c r="O22" i="29"/>
  <c r="Q22" i="29" s="1"/>
  <c r="O23" i="29"/>
  <c r="Q23" i="29" s="1"/>
  <c r="O24" i="29"/>
  <c r="Q24" i="29" s="1"/>
  <c r="O25" i="29"/>
  <c r="Q25" i="29" s="1"/>
  <c r="O26" i="29"/>
  <c r="Q26" i="29" s="1"/>
  <c r="O27" i="29"/>
  <c r="Q27" i="29" s="1"/>
  <c r="O28" i="29"/>
  <c r="Q28" i="29" s="1"/>
  <c r="O29" i="29"/>
  <c r="Q29" i="29" s="1"/>
  <c r="O30" i="29"/>
  <c r="Q30" i="29" s="1"/>
  <c r="O31" i="29"/>
  <c r="Q31" i="29" s="1"/>
  <c r="O32" i="29"/>
  <c r="Q32" i="29" s="1"/>
  <c r="O33" i="29"/>
  <c r="Q33" i="29" s="1"/>
  <c r="O34" i="29"/>
  <c r="Q34" i="29" s="1"/>
  <c r="O35" i="29"/>
  <c r="Q35" i="29" s="1"/>
  <c r="O36" i="29"/>
  <c r="Q36" i="29" s="1"/>
  <c r="O37" i="29"/>
  <c r="Q37" i="29" s="1"/>
  <c r="O38" i="29"/>
  <c r="Q38" i="29" s="1"/>
  <c r="O39" i="29"/>
  <c r="Q39" i="29" s="1"/>
  <c r="O40" i="29"/>
  <c r="Q40" i="29" s="1"/>
  <c r="O41" i="29"/>
  <c r="Q41" i="29" s="1"/>
  <c r="O42" i="29"/>
  <c r="Q42" i="29" s="1"/>
  <c r="O43" i="29"/>
  <c r="Q43" i="29" s="1"/>
  <c r="O44" i="29"/>
  <c r="Q44" i="29" s="1"/>
  <c r="O45" i="29"/>
  <c r="Q45" i="29" s="1"/>
  <c r="O46" i="29"/>
  <c r="Q46" i="29" s="1"/>
  <c r="O47" i="29"/>
  <c r="Q47" i="29" s="1"/>
  <c r="O48" i="29"/>
  <c r="Q48" i="29" s="1"/>
  <c r="O49" i="29"/>
  <c r="Q49" i="29" s="1"/>
  <c r="O50" i="29"/>
  <c r="Q50" i="29" s="1"/>
  <c r="O51" i="29"/>
  <c r="Q51" i="29" s="1"/>
  <c r="O52" i="29"/>
  <c r="Q52" i="29" s="1"/>
  <c r="O53" i="29"/>
  <c r="Q53" i="29" s="1"/>
  <c r="O54" i="29"/>
  <c r="Q54" i="29" s="1"/>
  <c r="O55" i="29"/>
  <c r="Q55" i="29" s="1"/>
  <c r="O56" i="29"/>
  <c r="Q56" i="29" s="1"/>
  <c r="O57" i="29"/>
  <c r="Q57" i="29" s="1"/>
  <c r="O58" i="29"/>
  <c r="Q58" i="29" s="1"/>
  <c r="O59" i="29"/>
  <c r="Q59" i="29" s="1"/>
  <c r="O60" i="29"/>
  <c r="Q60" i="29" s="1"/>
  <c r="O61" i="29"/>
  <c r="Q61" i="29" s="1"/>
  <c r="O62" i="29"/>
  <c r="Q62" i="29" s="1"/>
  <c r="O63" i="29"/>
  <c r="Q63" i="29" s="1"/>
  <c r="O64" i="29"/>
  <c r="Q64" i="29" s="1"/>
  <c r="O65" i="29"/>
  <c r="Q65" i="29" s="1"/>
  <c r="O66" i="29"/>
  <c r="Q66" i="29" s="1"/>
  <c r="O67" i="29"/>
  <c r="Q67" i="29" s="1"/>
  <c r="O68" i="29"/>
  <c r="Q68" i="29" s="1"/>
  <c r="O69" i="29"/>
  <c r="Q69" i="29" s="1"/>
  <c r="O70" i="29"/>
  <c r="Q70" i="29" s="1"/>
  <c r="O71" i="29"/>
  <c r="Q71" i="29" s="1"/>
  <c r="O72" i="29"/>
  <c r="Q72" i="29" s="1"/>
  <c r="O73" i="29"/>
  <c r="Q73" i="29" s="1"/>
  <c r="O74" i="29"/>
  <c r="Q74" i="29" s="1"/>
  <c r="O75" i="29"/>
  <c r="Q75" i="29" s="1"/>
  <c r="O76" i="29"/>
  <c r="Q76" i="29" s="1"/>
  <c r="O77" i="29"/>
  <c r="Q77" i="29" s="1"/>
  <c r="O78" i="29"/>
  <c r="Q78" i="29" s="1"/>
  <c r="O79" i="29"/>
  <c r="Q79" i="29" s="1"/>
  <c r="O80" i="29"/>
  <c r="Q80" i="29" s="1"/>
  <c r="O81" i="29"/>
  <c r="Q81" i="29" s="1"/>
  <c r="O82" i="29"/>
  <c r="Q82" i="29" s="1"/>
  <c r="O83" i="29"/>
  <c r="Q83" i="29" s="1"/>
  <c r="O84" i="29"/>
  <c r="Q84" i="29" s="1"/>
  <c r="O85" i="29"/>
  <c r="Q85" i="29" s="1"/>
  <c r="O86" i="29"/>
  <c r="Q86" i="29" s="1"/>
  <c r="O87" i="29"/>
  <c r="Q87" i="29" s="1"/>
  <c r="O88" i="29"/>
  <c r="Q88" i="29" s="1"/>
  <c r="O89" i="29"/>
  <c r="Q89" i="29" s="1"/>
  <c r="O90" i="29"/>
  <c r="Q90" i="29" s="1"/>
  <c r="O91" i="29"/>
  <c r="Q91" i="29" s="1"/>
  <c r="O92" i="29"/>
  <c r="Q92" i="29" s="1"/>
  <c r="O93" i="29"/>
  <c r="Q93" i="29" s="1"/>
  <c r="O94" i="29"/>
  <c r="Q94" i="29" s="1"/>
  <c r="O95" i="29"/>
  <c r="Q95" i="29" s="1"/>
  <c r="O96" i="29"/>
  <c r="Q96" i="29" s="1"/>
  <c r="O97" i="29"/>
  <c r="Q97" i="29" s="1"/>
  <c r="O98" i="29"/>
  <c r="Q98" i="29" s="1"/>
  <c r="O99" i="29"/>
  <c r="Q99" i="29" s="1"/>
  <c r="O100" i="29"/>
  <c r="Q100" i="29" s="1"/>
  <c r="O101" i="29"/>
  <c r="Q101" i="29" s="1"/>
  <c r="O102" i="29"/>
  <c r="Q102" i="29" s="1"/>
  <c r="O103" i="29"/>
  <c r="Q103" i="29" s="1"/>
  <c r="O104" i="29"/>
  <c r="Q104" i="29" s="1"/>
  <c r="O105" i="29"/>
  <c r="Q105" i="29" s="1"/>
  <c r="O106" i="29"/>
  <c r="Q106" i="29" s="1"/>
  <c r="O107" i="29"/>
  <c r="Q107" i="29" s="1"/>
  <c r="O108" i="29"/>
  <c r="Q108" i="29" s="1"/>
  <c r="O109" i="29"/>
  <c r="Q109" i="29" s="1"/>
  <c r="O110" i="29"/>
  <c r="Q110" i="29" s="1"/>
  <c r="O111" i="29"/>
  <c r="Q111" i="29" s="1"/>
  <c r="O112" i="29"/>
  <c r="Q112" i="29" s="1"/>
  <c r="AO113" i="7" l="1"/>
  <c r="Q113" i="29"/>
  <c r="K6" i="28"/>
  <c r="D6" i="28"/>
  <c r="H7" i="30"/>
  <c r="AF6" i="30"/>
  <c r="AF7" i="30"/>
  <c r="AF8" i="30"/>
  <c r="AF9" i="30"/>
  <c r="AF10" i="30"/>
  <c r="AF11" i="30"/>
  <c r="AF12" i="30"/>
  <c r="AF13" i="30"/>
  <c r="AF14" i="30"/>
  <c r="AF15" i="30"/>
  <c r="AF16" i="30"/>
  <c r="AF17" i="30"/>
  <c r="AF18" i="30"/>
  <c r="AF19" i="30"/>
  <c r="AF20" i="30"/>
  <c r="AF21" i="30"/>
  <c r="AF22" i="30"/>
  <c r="AF23" i="30"/>
  <c r="AF24" i="30"/>
  <c r="AF25" i="30"/>
  <c r="AF26" i="30"/>
  <c r="AF27" i="30"/>
  <c r="AF28" i="30"/>
  <c r="AF29" i="30"/>
  <c r="AF30" i="30"/>
  <c r="AF31" i="30"/>
  <c r="AF32" i="30"/>
  <c r="AF33" i="30"/>
  <c r="AF34" i="30"/>
  <c r="AF35" i="30"/>
  <c r="AF36" i="30"/>
  <c r="AF37" i="30"/>
  <c r="AF38" i="30"/>
  <c r="AF39" i="30"/>
  <c r="AF40" i="30"/>
  <c r="AF41" i="30"/>
  <c r="AF42" i="30"/>
  <c r="AF43" i="30"/>
  <c r="AF44" i="30"/>
  <c r="AF45" i="30"/>
  <c r="AF46" i="30"/>
  <c r="AF47" i="30"/>
  <c r="AF48" i="30"/>
  <c r="AF49" i="30"/>
  <c r="AF50" i="30"/>
  <c r="AF51" i="30"/>
  <c r="AF52" i="30"/>
  <c r="AF53" i="30"/>
  <c r="AF54" i="30"/>
  <c r="AF55" i="30"/>
  <c r="AF56" i="30"/>
  <c r="AF57" i="30"/>
  <c r="AF58" i="30"/>
  <c r="AF59" i="30"/>
  <c r="AF60" i="30"/>
  <c r="AF61" i="30"/>
  <c r="AF62" i="30"/>
  <c r="AF63" i="30"/>
  <c r="AF64" i="30"/>
  <c r="AF65" i="30"/>
  <c r="AF66" i="30"/>
  <c r="AF67" i="30"/>
  <c r="AF68" i="30"/>
  <c r="AF69" i="30"/>
  <c r="AF70" i="30"/>
  <c r="AF71" i="30"/>
  <c r="AF72" i="30"/>
  <c r="AF73" i="30"/>
  <c r="AF74" i="30"/>
  <c r="AF75" i="30"/>
  <c r="AF76" i="30"/>
  <c r="AF77" i="30"/>
  <c r="AF78" i="30"/>
  <c r="AF79" i="30"/>
  <c r="AF80" i="30"/>
  <c r="AF81" i="30"/>
  <c r="AF82" i="30"/>
  <c r="AF83" i="30"/>
  <c r="AF84" i="30"/>
  <c r="AF85" i="30"/>
  <c r="AF86" i="30"/>
  <c r="AF87" i="30"/>
  <c r="AF88" i="30"/>
  <c r="AF89" i="30"/>
  <c r="AF90" i="30"/>
  <c r="AF91" i="30"/>
  <c r="AF92" i="30"/>
  <c r="AF93" i="30"/>
  <c r="AF94" i="30"/>
  <c r="AF95" i="30"/>
  <c r="AF96" i="30"/>
  <c r="AF97" i="30"/>
  <c r="AF98" i="30"/>
  <c r="AF99" i="30"/>
  <c r="AF100" i="30"/>
  <c r="AF101" i="30"/>
  <c r="AF102" i="30"/>
  <c r="AF103" i="30"/>
  <c r="AF104" i="30"/>
  <c r="AF105" i="30"/>
  <c r="AF106" i="30"/>
  <c r="AF107" i="30"/>
  <c r="AF108" i="30"/>
  <c r="AF109" i="30"/>
  <c r="AF110" i="30"/>
  <c r="AF111" i="30"/>
  <c r="AF112" i="30"/>
  <c r="AF113" i="30"/>
  <c r="AE6" i="30"/>
  <c r="AE7" i="30"/>
  <c r="AE8" i="30"/>
  <c r="AE9" i="30"/>
  <c r="AE10" i="30"/>
  <c r="AE11" i="30"/>
  <c r="AE12" i="30"/>
  <c r="AE13" i="30"/>
  <c r="AE14" i="30"/>
  <c r="AE15" i="30"/>
  <c r="AE16" i="30"/>
  <c r="AE17" i="30"/>
  <c r="AE18" i="30"/>
  <c r="AE19" i="30"/>
  <c r="AE20" i="30"/>
  <c r="AE21" i="30"/>
  <c r="AE22" i="30"/>
  <c r="AE23" i="30"/>
  <c r="AE24" i="30"/>
  <c r="AE25" i="30"/>
  <c r="AE26" i="30"/>
  <c r="AE27" i="30"/>
  <c r="AE28" i="30"/>
  <c r="AE29" i="30"/>
  <c r="AE30" i="30"/>
  <c r="AE31" i="30"/>
  <c r="AE32" i="30"/>
  <c r="AE33" i="30"/>
  <c r="AE34" i="30"/>
  <c r="AE35" i="30"/>
  <c r="AE36" i="30"/>
  <c r="AE37" i="30"/>
  <c r="AE38" i="30"/>
  <c r="AE39" i="30"/>
  <c r="AE40" i="30"/>
  <c r="AE41" i="30"/>
  <c r="AE42" i="30"/>
  <c r="AE43" i="30"/>
  <c r="AE44" i="30"/>
  <c r="AE45" i="30"/>
  <c r="AE46" i="30"/>
  <c r="AE47" i="30"/>
  <c r="AE48" i="30"/>
  <c r="AE49" i="30"/>
  <c r="AE50" i="30"/>
  <c r="AE51" i="30"/>
  <c r="AE52" i="30"/>
  <c r="AE53" i="30"/>
  <c r="AE54" i="30"/>
  <c r="AE55" i="30"/>
  <c r="AE56" i="30"/>
  <c r="AE57" i="30"/>
  <c r="AE58" i="30"/>
  <c r="AE59" i="30"/>
  <c r="AE60" i="30"/>
  <c r="AE61" i="30"/>
  <c r="AE62" i="30"/>
  <c r="AE63" i="30"/>
  <c r="AE64" i="30"/>
  <c r="AE65" i="30"/>
  <c r="AE66" i="30"/>
  <c r="AE67" i="30"/>
  <c r="AE68" i="30"/>
  <c r="AE69" i="30"/>
  <c r="AE70" i="30"/>
  <c r="AE71" i="30"/>
  <c r="AE72" i="30"/>
  <c r="AE73" i="30"/>
  <c r="AE74" i="30"/>
  <c r="AE75" i="30"/>
  <c r="AE76" i="30"/>
  <c r="AE77" i="30"/>
  <c r="AE78" i="30"/>
  <c r="AE79" i="30"/>
  <c r="AE80" i="30"/>
  <c r="AE81" i="30"/>
  <c r="AE82" i="30"/>
  <c r="AE83" i="30"/>
  <c r="AE84" i="30"/>
  <c r="AE85" i="30"/>
  <c r="AE86" i="30"/>
  <c r="AE87" i="30"/>
  <c r="AE88" i="30"/>
  <c r="AE89" i="30"/>
  <c r="AE90" i="30"/>
  <c r="AE91" i="30"/>
  <c r="AE92" i="30"/>
  <c r="AE93" i="30"/>
  <c r="AE94" i="30"/>
  <c r="AE95" i="30"/>
  <c r="AE96" i="30"/>
  <c r="AE97" i="30"/>
  <c r="AE98" i="30"/>
  <c r="AE99" i="30"/>
  <c r="AE100" i="30"/>
  <c r="AE101" i="30"/>
  <c r="AE102" i="30"/>
  <c r="AE103" i="30"/>
  <c r="AE104" i="30"/>
  <c r="AE105" i="30"/>
  <c r="AE106" i="30"/>
  <c r="AE107" i="30"/>
  <c r="AE108" i="30"/>
  <c r="AE109" i="30"/>
  <c r="AE110" i="30"/>
  <c r="AE111" i="30"/>
  <c r="AE112" i="30"/>
  <c r="AE113" i="30"/>
  <c r="AF5" i="30"/>
  <c r="AE5" i="30"/>
  <c r="AF114" i="30" l="1"/>
  <c r="AE114" i="30"/>
  <c r="R5" i="28"/>
  <c r="R6" i="28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R24" i="28"/>
  <c r="R25" i="28"/>
  <c r="R26" i="28"/>
  <c r="R27" i="28"/>
  <c r="R28" i="28"/>
  <c r="R29" i="28"/>
  <c r="R30" i="28"/>
  <c r="R31" i="28"/>
  <c r="R32" i="28"/>
  <c r="R33" i="28"/>
  <c r="R34" i="28"/>
  <c r="R35" i="28"/>
  <c r="R36" i="28"/>
  <c r="R37" i="28"/>
  <c r="R38" i="28"/>
  <c r="R39" i="28"/>
  <c r="R40" i="28"/>
  <c r="R41" i="28"/>
  <c r="R42" i="28"/>
  <c r="R43" i="28"/>
  <c r="R44" i="28"/>
  <c r="R45" i="28"/>
  <c r="R46" i="28"/>
  <c r="R47" i="28"/>
  <c r="R48" i="28"/>
  <c r="R49" i="28"/>
  <c r="R50" i="28"/>
  <c r="R51" i="28"/>
  <c r="R52" i="28"/>
  <c r="R53" i="28"/>
  <c r="R54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7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0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3" i="28"/>
  <c r="R94" i="28"/>
  <c r="R95" i="28"/>
  <c r="R96" i="28"/>
  <c r="R97" i="28"/>
  <c r="R98" i="28"/>
  <c r="R99" i="28"/>
  <c r="R100" i="28"/>
  <c r="R101" i="28"/>
  <c r="R102" i="28"/>
  <c r="R103" i="28"/>
  <c r="R104" i="28"/>
  <c r="R105" i="28"/>
  <c r="R106" i="28"/>
  <c r="R107" i="28"/>
  <c r="R108" i="28"/>
  <c r="R109" i="28"/>
  <c r="R110" i="28"/>
  <c r="R111" i="28"/>
  <c r="R112" i="28"/>
  <c r="R4" i="28"/>
  <c r="Q5" i="28"/>
  <c r="Q6" i="28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Q111" i="28"/>
  <c r="Q112" i="28"/>
  <c r="Q4" i="28"/>
  <c r="L61" i="27"/>
  <c r="Q113" i="28" l="1"/>
  <c r="R113" i="28"/>
  <c r="M59" i="27"/>
  <c r="P5" i="28" l="1"/>
  <c r="P6" i="28"/>
  <c r="P7" i="28"/>
  <c r="P8" i="28"/>
  <c r="P9" i="28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4" i="28"/>
  <c r="P113" i="28" s="1"/>
  <c r="M50" i="27" l="1"/>
  <c r="N32" i="27"/>
  <c r="M32" i="27"/>
  <c r="M6" i="35"/>
  <c r="M7" i="35"/>
  <c r="M8" i="35"/>
  <c r="M9" i="35"/>
  <c r="M10" i="35"/>
  <c r="M11" i="35"/>
  <c r="M12" i="35"/>
  <c r="M13" i="35"/>
  <c r="M14" i="35"/>
  <c r="M15" i="35"/>
  <c r="M16" i="35"/>
  <c r="M17" i="35"/>
  <c r="M18" i="35"/>
  <c r="M19" i="35"/>
  <c r="M20" i="35"/>
  <c r="M21" i="35"/>
  <c r="M22" i="35"/>
  <c r="M23" i="35"/>
  <c r="M24" i="35"/>
  <c r="M25" i="35"/>
  <c r="M26" i="35"/>
  <c r="M27" i="35"/>
  <c r="M28" i="35"/>
  <c r="M29" i="35"/>
  <c r="M30" i="35"/>
  <c r="M31" i="35"/>
  <c r="M32" i="35"/>
  <c r="M33" i="35"/>
  <c r="M34" i="35"/>
  <c r="M35" i="35"/>
  <c r="M36" i="35"/>
  <c r="M37" i="35"/>
  <c r="M38" i="35"/>
  <c r="M39" i="35"/>
  <c r="M40" i="35"/>
  <c r="M41" i="35"/>
  <c r="M42" i="35"/>
  <c r="M43" i="35"/>
  <c r="M44" i="35"/>
  <c r="M45" i="35"/>
  <c r="M46" i="35"/>
  <c r="M47" i="35"/>
  <c r="M48" i="35"/>
  <c r="M49" i="35"/>
  <c r="M50" i="35"/>
  <c r="M51" i="35"/>
  <c r="M52" i="35"/>
  <c r="M53" i="35"/>
  <c r="M54" i="35"/>
  <c r="M55" i="35"/>
  <c r="M56" i="35"/>
  <c r="M57" i="35"/>
  <c r="M58" i="35"/>
  <c r="M59" i="35"/>
  <c r="M60" i="35"/>
  <c r="M61" i="35"/>
  <c r="M62" i="35"/>
  <c r="M63" i="35"/>
  <c r="M64" i="35"/>
  <c r="M65" i="35"/>
  <c r="M66" i="35"/>
  <c r="M67" i="35"/>
  <c r="M68" i="35"/>
  <c r="M69" i="35"/>
  <c r="M70" i="35"/>
  <c r="M71" i="35"/>
  <c r="M72" i="35"/>
  <c r="M73" i="35"/>
  <c r="M74" i="35"/>
  <c r="M75" i="35"/>
  <c r="M76" i="35"/>
  <c r="M77" i="35"/>
  <c r="M78" i="35"/>
  <c r="M79" i="35"/>
  <c r="M80" i="35"/>
  <c r="M81" i="35"/>
  <c r="M82" i="35"/>
  <c r="M83" i="35"/>
  <c r="M84" i="35"/>
  <c r="M85" i="35"/>
  <c r="M86" i="35"/>
  <c r="M87" i="35"/>
  <c r="M88" i="35"/>
  <c r="M89" i="35"/>
  <c r="M90" i="35"/>
  <c r="M91" i="35"/>
  <c r="M92" i="35"/>
  <c r="M93" i="35"/>
  <c r="M94" i="35"/>
  <c r="M95" i="35"/>
  <c r="M96" i="35"/>
  <c r="M97" i="35"/>
  <c r="M98" i="35"/>
  <c r="M99" i="35"/>
  <c r="M100" i="35"/>
  <c r="M101" i="35"/>
  <c r="M102" i="35"/>
  <c r="M103" i="35"/>
  <c r="M104" i="35"/>
  <c r="M105" i="35"/>
  <c r="M106" i="35"/>
  <c r="M107" i="35"/>
  <c r="M108" i="35"/>
  <c r="M109" i="35"/>
  <c r="M110" i="35"/>
  <c r="M111" i="35"/>
  <c r="M112" i="35"/>
  <c r="M113" i="35"/>
  <c r="M5" i="35"/>
  <c r="AZ113" i="10"/>
  <c r="AY113" i="10"/>
  <c r="AZ112" i="10"/>
  <c r="AY112" i="10"/>
  <c r="AZ111" i="10"/>
  <c r="AY111" i="10"/>
  <c r="AZ110" i="10"/>
  <c r="AY110" i="10"/>
  <c r="AZ109" i="10"/>
  <c r="AY109" i="10"/>
  <c r="AZ108" i="10"/>
  <c r="AY108" i="10"/>
  <c r="AZ107" i="10"/>
  <c r="AY107" i="10"/>
  <c r="AZ106" i="10"/>
  <c r="AY106" i="10"/>
  <c r="AZ105" i="10"/>
  <c r="AY105" i="10"/>
  <c r="AZ104" i="10"/>
  <c r="AY104" i="10"/>
  <c r="AZ103" i="10"/>
  <c r="AY103" i="10"/>
  <c r="AZ102" i="10"/>
  <c r="AY102" i="10"/>
  <c r="AZ101" i="10"/>
  <c r="AY101" i="10"/>
  <c r="AZ100" i="10"/>
  <c r="AY100" i="10"/>
  <c r="AZ99" i="10"/>
  <c r="AY99" i="10"/>
  <c r="AZ98" i="10"/>
  <c r="AY98" i="10"/>
  <c r="AZ97" i="10"/>
  <c r="AY97" i="10"/>
  <c r="AZ96" i="10"/>
  <c r="AY96" i="10"/>
  <c r="AZ95" i="10"/>
  <c r="AY95" i="10"/>
  <c r="AZ94" i="10"/>
  <c r="AY94" i="10"/>
  <c r="AZ93" i="10"/>
  <c r="AY93" i="10"/>
  <c r="AZ92" i="10"/>
  <c r="AY92" i="10"/>
  <c r="AZ91" i="10"/>
  <c r="AY91" i="10"/>
  <c r="AZ90" i="10"/>
  <c r="AY90" i="10"/>
  <c r="AZ89" i="10"/>
  <c r="AY89" i="10"/>
  <c r="AZ88" i="10"/>
  <c r="AY88" i="10"/>
  <c r="AZ87" i="10"/>
  <c r="AY87" i="10"/>
  <c r="AZ86" i="10"/>
  <c r="AY86" i="10"/>
  <c r="AZ85" i="10"/>
  <c r="AY85" i="10"/>
  <c r="AZ84" i="10"/>
  <c r="AY84" i="10"/>
  <c r="AZ83" i="10"/>
  <c r="AY83" i="10"/>
  <c r="AZ82" i="10"/>
  <c r="AY82" i="10"/>
  <c r="AZ81" i="10"/>
  <c r="AY81" i="10"/>
  <c r="AZ80" i="10"/>
  <c r="AY80" i="10"/>
  <c r="AZ79" i="10"/>
  <c r="AY79" i="10"/>
  <c r="AZ78" i="10"/>
  <c r="AY78" i="10"/>
  <c r="AZ77" i="10"/>
  <c r="AY77" i="10"/>
  <c r="AZ76" i="10"/>
  <c r="AY76" i="10"/>
  <c r="AZ75" i="10"/>
  <c r="AY75" i="10"/>
  <c r="AZ74" i="10"/>
  <c r="AY74" i="10"/>
  <c r="AZ73" i="10"/>
  <c r="AY73" i="10"/>
  <c r="AZ72" i="10"/>
  <c r="AY72" i="10"/>
  <c r="AZ71" i="10"/>
  <c r="AY71" i="10"/>
  <c r="AZ70" i="10"/>
  <c r="AY70" i="10"/>
  <c r="AZ69" i="10"/>
  <c r="AY69" i="10"/>
  <c r="AZ68" i="10"/>
  <c r="AY68" i="10"/>
  <c r="AZ67" i="10"/>
  <c r="AY67" i="10"/>
  <c r="AZ66" i="10"/>
  <c r="AY66" i="10"/>
  <c r="AZ65" i="10"/>
  <c r="AY65" i="10"/>
  <c r="AZ64" i="10"/>
  <c r="AY64" i="10"/>
  <c r="AZ63" i="10"/>
  <c r="AY63" i="10"/>
  <c r="AZ62" i="10"/>
  <c r="AY62" i="10"/>
  <c r="AZ61" i="10"/>
  <c r="AY61" i="10"/>
  <c r="AZ60" i="10"/>
  <c r="AY60" i="10"/>
  <c r="AZ59" i="10"/>
  <c r="AY59" i="10"/>
  <c r="AZ58" i="10"/>
  <c r="AY58" i="10"/>
  <c r="AZ57" i="10"/>
  <c r="AY57" i="10"/>
  <c r="AZ56" i="10"/>
  <c r="AY56" i="10"/>
  <c r="AZ55" i="10"/>
  <c r="AY55" i="10"/>
  <c r="AZ54" i="10"/>
  <c r="AY54" i="10"/>
  <c r="AZ53" i="10"/>
  <c r="AY53" i="10"/>
  <c r="AZ52" i="10"/>
  <c r="AY52" i="10"/>
  <c r="AZ51" i="10"/>
  <c r="AY51" i="10"/>
  <c r="AZ50" i="10"/>
  <c r="AY50" i="10"/>
  <c r="AZ49" i="10"/>
  <c r="AY49" i="10"/>
  <c r="AZ48" i="10"/>
  <c r="AY48" i="10"/>
  <c r="AZ47" i="10"/>
  <c r="AY47" i="10"/>
  <c r="AZ46" i="10"/>
  <c r="AY46" i="10"/>
  <c r="AZ45" i="10"/>
  <c r="AY45" i="10"/>
  <c r="AZ44" i="10"/>
  <c r="AY44" i="10"/>
  <c r="AZ43" i="10"/>
  <c r="AY43" i="10"/>
  <c r="AZ42" i="10"/>
  <c r="AY42" i="10"/>
  <c r="AZ41" i="10"/>
  <c r="AY41" i="10"/>
  <c r="AZ40" i="10"/>
  <c r="AY40" i="10"/>
  <c r="AZ39" i="10"/>
  <c r="AY39" i="10"/>
  <c r="AZ38" i="10"/>
  <c r="AY38" i="10"/>
  <c r="AZ37" i="10"/>
  <c r="AY37" i="10"/>
  <c r="AZ36" i="10"/>
  <c r="AY36" i="10"/>
  <c r="AZ35" i="10"/>
  <c r="AY35" i="10"/>
  <c r="AZ34" i="10"/>
  <c r="AY34" i="10"/>
  <c r="AZ33" i="10"/>
  <c r="AY33" i="10"/>
  <c r="AZ32" i="10"/>
  <c r="AY32" i="10"/>
  <c r="AZ31" i="10"/>
  <c r="AY31" i="10"/>
  <c r="AZ30" i="10"/>
  <c r="AY30" i="10"/>
  <c r="AZ29" i="10"/>
  <c r="AY29" i="10"/>
  <c r="AZ28" i="10"/>
  <c r="AY28" i="10"/>
  <c r="AZ27" i="10"/>
  <c r="AY27" i="10"/>
  <c r="AZ26" i="10"/>
  <c r="AY26" i="10"/>
  <c r="AZ25" i="10"/>
  <c r="AY25" i="10"/>
  <c r="AZ24" i="10"/>
  <c r="AY24" i="10"/>
  <c r="AZ23" i="10"/>
  <c r="AY23" i="10"/>
  <c r="AZ22" i="10"/>
  <c r="AY22" i="10"/>
  <c r="AZ21" i="10"/>
  <c r="AY21" i="10"/>
  <c r="AZ20" i="10"/>
  <c r="AY20" i="10"/>
  <c r="AZ19" i="10"/>
  <c r="AY19" i="10"/>
  <c r="AZ18" i="10"/>
  <c r="AY18" i="10"/>
  <c r="AZ17" i="10"/>
  <c r="AY17" i="10"/>
  <c r="AZ16" i="10"/>
  <c r="AY16" i="10"/>
  <c r="AZ15" i="10"/>
  <c r="AY15" i="10"/>
  <c r="AZ14" i="10"/>
  <c r="AY14" i="10"/>
  <c r="AZ13" i="10"/>
  <c r="AY13" i="10"/>
  <c r="AZ12" i="10"/>
  <c r="AY12" i="10"/>
  <c r="AZ11" i="10"/>
  <c r="AY11" i="10"/>
  <c r="AZ10" i="10"/>
  <c r="AY10" i="10"/>
  <c r="AZ9" i="10"/>
  <c r="AY9" i="10"/>
  <c r="AZ8" i="10"/>
  <c r="AY8" i="10"/>
  <c r="AZ7" i="10"/>
  <c r="AY7" i="10"/>
  <c r="AZ6" i="10"/>
  <c r="AY6" i="10"/>
  <c r="AZ5" i="10"/>
  <c r="AY5" i="10"/>
  <c r="AU113" i="10"/>
  <c r="AT113" i="10"/>
  <c r="AU112" i="10"/>
  <c r="AT112" i="10"/>
  <c r="AU111" i="10"/>
  <c r="AT111" i="10"/>
  <c r="AU110" i="10"/>
  <c r="AT110" i="10"/>
  <c r="AU109" i="10"/>
  <c r="AT109" i="10"/>
  <c r="AU108" i="10"/>
  <c r="AT108" i="10"/>
  <c r="AU107" i="10"/>
  <c r="AT107" i="10"/>
  <c r="AU106" i="10"/>
  <c r="AT106" i="10"/>
  <c r="AU105" i="10"/>
  <c r="AT105" i="10"/>
  <c r="AU104" i="10"/>
  <c r="AT104" i="10"/>
  <c r="AU103" i="10"/>
  <c r="AT103" i="10"/>
  <c r="AU102" i="10"/>
  <c r="AT102" i="10"/>
  <c r="AU101" i="10"/>
  <c r="AT101" i="10"/>
  <c r="AU100" i="10"/>
  <c r="AT100" i="10"/>
  <c r="AU99" i="10"/>
  <c r="AT99" i="10"/>
  <c r="AU98" i="10"/>
  <c r="AT98" i="10"/>
  <c r="AU97" i="10"/>
  <c r="AT97" i="10"/>
  <c r="AU96" i="10"/>
  <c r="AT96" i="10"/>
  <c r="AU95" i="10"/>
  <c r="AT95" i="10"/>
  <c r="AU94" i="10"/>
  <c r="AT94" i="10"/>
  <c r="AU93" i="10"/>
  <c r="AT93" i="10"/>
  <c r="AU92" i="10"/>
  <c r="AT92" i="10"/>
  <c r="AU91" i="10"/>
  <c r="AT91" i="10"/>
  <c r="AU90" i="10"/>
  <c r="AT90" i="10"/>
  <c r="AU89" i="10"/>
  <c r="AT89" i="10"/>
  <c r="AU88" i="10"/>
  <c r="AT88" i="10"/>
  <c r="AU87" i="10"/>
  <c r="AT87" i="10"/>
  <c r="AU86" i="10"/>
  <c r="AT86" i="10"/>
  <c r="AU85" i="10"/>
  <c r="AT85" i="10"/>
  <c r="AU84" i="10"/>
  <c r="AT84" i="10"/>
  <c r="AU83" i="10"/>
  <c r="AT83" i="10"/>
  <c r="AU82" i="10"/>
  <c r="AT82" i="10"/>
  <c r="AU81" i="10"/>
  <c r="AT81" i="10"/>
  <c r="AU80" i="10"/>
  <c r="AT80" i="10"/>
  <c r="AU79" i="10"/>
  <c r="AT79" i="10"/>
  <c r="AU78" i="10"/>
  <c r="AT78" i="10"/>
  <c r="AU77" i="10"/>
  <c r="AT77" i="10"/>
  <c r="AU76" i="10"/>
  <c r="AT76" i="10"/>
  <c r="AU75" i="10"/>
  <c r="AT75" i="10"/>
  <c r="AU74" i="10"/>
  <c r="AT74" i="10"/>
  <c r="AU73" i="10"/>
  <c r="AT73" i="10"/>
  <c r="AU72" i="10"/>
  <c r="AT72" i="10"/>
  <c r="AU71" i="10"/>
  <c r="AT71" i="10"/>
  <c r="AU70" i="10"/>
  <c r="AT70" i="10"/>
  <c r="AU69" i="10"/>
  <c r="AT69" i="10"/>
  <c r="AU68" i="10"/>
  <c r="AT68" i="10"/>
  <c r="AU67" i="10"/>
  <c r="AT67" i="10"/>
  <c r="AU66" i="10"/>
  <c r="AT66" i="10"/>
  <c r="AU65" i="10"/>
  <c r="AT65" i="10"/>
  <c r="AU64" i="10"/>
  <c r="AT64" i="10"/>
  <c r="AU63" i="10"/>
  <c r="AT63" i="10"/>
  <c r="AU62" i="10"/>
  <c r="AT62" i="10"/>
  <c r="AU61" i="10"/>
  <c r="AT61" i="10"/>
  <c r="AU60" i="10"/>
  <c r="AT60" i="10"/>
  <c r="AU59" i="10"/>
  <c r="AT59" i="10"/>
  <c r="AU58" i="10"/>
  <c r="AT58" i="10"/>
  <c r="AU57" i="10"/>
  <c r="AT57" i="10"/>
  <c r="AU56" i="10"/>
  <c r="AT56" i="10"/>
  <c r="AU55" i="10"/>
  <c r="AT55" i="10"/>
  <c r="AU54" i="10"/>
  <c r="AT54" i="10"/>
  <c r="AU53" i="10"/>
  <c r="AT53" i="10"/>
  <c r="AU52" i="10"/>
  <c r="AT52" i="10"/>
  <c r="AU51" i="10"/>
  <c r="AT51" i="10"/>
  <c r="AU50" i="10"/>
  <c r="AT50" i="10"/>
  <c r="AU49" i="10"/>
  <c r="AT49" i="10"/>
  <c r="AU48" i="10"/>
  <c r="AT48" i="10"/>
  <c r="AU47" i="10"/>
  <c r="AT47" i="10"/>
  <c r="AU46" i="10"/>
  <c r="AT46" i="10"/>
  <c r="AU45" i="10"/>
  <c r="AT45" i="10"/>
  <c r="AU44" i="10"/>
  <c r="AT44" i="10"/>
  <c r="AU43" i="10"/>
  <c r="AT43" i="10"/>
  <c r="AU42" i="10"/>
  <c r="AT42" i="10"/>
  <c r="AU41" i="10"/>
  <c r="AT41" i="10"/>
  <c r="AU40" i="10"/>
  <c r="AT40" i="10"/>
  <c r="AU39" i="10"/>
  <c r="AT39" i="10"/>
  <c r="AU38" i="10"/>
  <c r="AT38" i="10"/>
  <c r="AU37" i="10"/>
  <c r="AT37" i="10"/>
  <c r="AU36" i="10"/>
  <c r="AT36" i="10"/>
  <c r="AU35" i="10"/>
  <c r="AT35" i="10"/>
  <c r="AU34" i="10"/>
  <c r="AT34" i="10"/>
  <c r="AU33" i="10"/>
  <c r="AT33" i="10"/>
  <c r="AU32" i="10"/>
  <c r="AT32" i="10"/>
  <c r="AU31" i="10"/>
  <c r="AT31" i="10"/>
  <c r="AU30" i="10"/>
  <c r="AT30" i="10"/>
  <c r="AU29" i="10"/>
  <c r="AT29" i="10"/>
  <c r="AU28" i="10"/>
  <c r="AT28" i="10"/>
  <c r="AU27" i="10"/>
  <c r="AT27" i="10"/>
  <c r="AU26" i="10"/>
  <c r="AT26" i="10"/>
  <c r="AU25" i="10"/>
  <c r="AT25" i="10"/>
  <c r="AU24" i="10"/>
  <c r="AT24" i="10"/>
  <c r="AU23" i="10"/>
  <c r="AT23" i="10"/>
  <c r="AU22" i="10"/>
  <c r="AT22" i="10"/>
  <c r="AU21" i="10"/>
  <c r="AT21" i="10"/>
  <c r="AU20" i="10"/>
  <c r="AT20" i="10"/>
  <c r="AU19" i="10"/>
  <c r="AT19" i="10"/>
  <c r="AU18" i="10"/>
  <c r="AT18" i="10"/>
  <c r="AU17" i="10"/>
  <c r="AT17" i="10"/>
  <c r="AU16" i="10"/>
  <c r="AT16" i="10"/>
  <c r="AU15" i="10"/>
  <c r="AT15" i="10"/>
  <c r="AU14" i="10"/>
  <c r="AT14" i="10"/>
  <c r="AU13" i="10"/>
  <c r="AT13" i="10"/>
  <c r="AU12" i="10"/>
  <c r="AT12" i="10"/>
  <c r="AU11" i="10"/>
  <c r="AT11" i="10"/>
  <c r="AU10" i="10"/>
  <c r="AT10" i="10"/>
  <c r="AU9" i="10"/>
  <c r="AT9" i="10"/>
  <c r="AU8" i="10"/>
  <c r="AT8" i="10"/>
  <c r="AU7" i="10"/>
  <c r="AT7" i="10"/>
  <c r="AU6" i="10"/>
  <c r="AT6" i="10"/>
  <c r="AU5" i="10"/>
  <c r="AT5" i="10"/>
  <c r="AP113" i="10"/>
  <c r="AO113" i="10"/>
  <c r="AP112" i="10"/>
  <c r="AO112" i="10"/>
  <c r="AP111" i="10"/>
  <c r="AO111" i="10"/>
  <c r="AP110" i="10"/>
  <c r="AO110" i="10"/>
  <c r="AP109" i="10"/>
  <c r="AO109" i="10"/>
  <c r="AP108" i="10"/>
  <c r="AO108" i="10"/>
  <c r="AP107" i="10"/>
  <c r="AO107" i="10"/>
  <c r="AP106" i="10"/>
  <c r="AO106" i="10"/>
  <c r="AP105" i="10"/>
  <c r="AO105" i="10"/>
  <c r="AP104" i="10"/>
  <c r="AO104" i="10"/>
  <c r="AP103" i="10"/>
  <c r="AO103" i="10"/>
  <c r="AP102" i="10"/>
  <c r="AO102" i="10"/>
  <c r="AP101" i="10"/>
  <c r="AO101" i="10"/>
  <c r="AP100" i="10"/>
  <c r="AO100" i="10"/>
  <c r="AP99" i="10"/>
  <c r="AO99" i="10"/>
  <c r="AP98" i="10"/>
  <c r="AO98" i="10"/>
  <c r="AP97" i="10"/>
  <c r="AO97" i="10"/>
  <c r="AP96" i="10"/>
  <c r="AO96" i="10"/>
  <c r="AP95" i="10"/>
  <c r="AO95" i="10"/>
  <c r="AP94" i="10"/>
  <c r="AO94" i="10"/>
  <c r="AP93" i="10"/>
  <c r="AO93" i="10"/>
  <c r="AP92" i="10"/>
  <c r="AO92" i="10"/>
  <c r="AP91" i="10"/>
  <c r="AO91" i="10"/>
  <c r="AP90" i="10"/>
  <c r="AO90" i="10"/>
  <c r="AP89" i="10"/>
  <c r="AO89" i="10"/>
  <c r="AP88" i="10"/>
  <c r="AO88" i="10"/>
  <c r="AP87" i="10"/>
  <c r="AO87" i="10"/>
  <c r="AP86" i="10"/>
  <c r="AO86" i="10"/>
  <c r="AP85" i="10"/>
  <c r="AO85" i="10"/>
  <c r="AP84" i="10"/>
  <c r="AO84" i="10"/>
  <c r="AP83" i="10"/>
  <c r="AO83" i="10"/>
  <c r="AP82" i="10"/>
  <c r="AO82" i="10"/>
  <c r="AP81" i="10"/>
  <c r="AO81" i="10"/>
  <c r="AP80" i="10"/>
  <c r="AO80" i="10"/>
  <c r="AP79" i="10"/>
  <c r="AO79" i="10"/>
  <c r="AP78" i="10"/>
  <c r="AO78" i="10"/>
  <c r="AP77" i="10"/>
  <c r="AO77" i="10"/>
  <c r="AP76" i="10"/>
  <c r="AO76" i="10"/>
  <c r="AP75" i="10"/>
  <c r="AO75" i="10"/>
  <c r="AP74" i="10"/>
  <c r="AO74" i="10"/>
  <c r="AP73" i="10"/>
  <c r="AO73" i="10"/>
  <c r="AP72" i="10"/>
  <c r="AO72" i="10"/>
  <c r="AP71" i="10"/>
  <c r="AO71" i="10"/>
  <c r="AP70" i="10"/>
  <c r="AO70" i="10"/>
  <c r="AP69" i="10"/>
  <c r="AO69" i="10"/>
  <c r="AP68" i="10"/>
  <c r="AO68" i="10"/>
  <c r="AP67" i="10"/>
  <c r="AO67" i="10"/>
  <c r="AP66" i="10"/>
  <c r="AO66" i="10"/>
  <c r="AP65" i="10"/>
  <c r="AO65" i="10"/>
  <c r="AP64" i="10"/>
  <c r="AO64" i="10"/>
  <c r="AP63" i="10"/>
  <c r="AO63" i="10"/>
  <c r="AP62" i="10"/>
  <c r="AO62" i="10"/>
  <c r="AP61" i="10"/>
  <c r="AO61" i="10"/>
  <c r="AP60" i="10"/>
  <c r="AO60" i="10"/>
  <c r="AP59" i="10"/>
  <c r="AO59" i="10"/>
  <c r="AP58" i="10"/>
  <c r="AO58" i="10"/>
  <c r="AP57" i="10"/>
  <c r="AO57" i="10"/>
  <c r="AP56" i="10"/>
  <c r="AO56" i="10"/>
  <c r="AP55" i="10"/>
  <c r="AO55" i="10"/>
  <c r="AP54" i="10"/>
  <c r="AO54" i="10"/>
  <c r="AP53" i="10"/>
  <c r="AO53" i="10"/>
  <c r="AP52" i="10"/>
  <c r="AO52" i="10"/>
  <c r="AP51" i="10"/>
  <c r="AO51" i="10"/>
  <c r="AP50" i="10"/>
  <c r="AO50" i="10"/>
  <c r="AP49" i="10"/>
  <c r="AO49" i="10"/>
  <c r="AP48" i="10"/>
  <c r="AO48" i="10"/>
  <c r="AP47" i="10"/>
  <c r="AO47" i="10"/>
  <c r="AP46" i="10"/>
  <c r="AO46" i="10"/>
  <c r="AP45" i="10"/>
  <c r="AO45" i="10"/>
  <c r="AP44" i="10"/>
  <c r="AO44" i="10"/>
  <c r="AP43" i="10"/>
  <c r="AO43" i="10"/>
  <c r="AP42" i="10"/>
  <c r="AO42" i="10"/>
  <c r="AP41" i="10"/>
  <c r="AO41" i="10"/>
  <c r="AP40" i="10"/>
  <c r="AO40" i="10"/>
  <c r="AP39" i="10"/>
  <c r="AO39" i="10"/>
  <c r="AP38" i="10"/>
  <c r="AO38" i="10"/>
  <c r="AP37" i="10"/>
  <c r="AO37" i="10"/>
  <c r="AP36" i="10"/>
  <c r="AO36" i="10"/>
  <c r="AP35" i="10"/>
  <c r="AO35" i="10"/>
  <c r="AP34" i="10"/>
  <c r="AO34" i="10"/>
  <c r="AP33" i="10"/>
  <c r="AO33" i="10"/>
  <c r="AP32" i="10"/>
  <c r="AO32" i="10"/>
  <c r="AP31" i="10"/>
  <c r="AO31" i="10"/>
  <c r="AP30" i="10"/>
  <c r="AO30" i="10"/>
  <c r="AP29" i="10"/>
  <c r="AO29" i="10"/>
  <c r="AP28" i="10"/>
  <c r="AO28" i="10"/>
  <c r="AP27" i="10"/>
  <c r="AO27" i="10"/>
  <c r="AP26" i="10"/>
  <c r="AO26" i="10"/>
  <c r="AP25" i="10"/>
  <c r="AO25" i="10"/>
  <c r="AP24" i="10"/>
  <c r="AO24" i="10"/>
  <c r="AP23" i="10"/>
  <c r="AO23" i="10"/>
  <c r="AP22" i="10"/>
  <c r="AO22" i="10"/>
  <c r="AP21" i="10"/>
  <c r="AO21" i="10"/>
  <c r="AP20" i="10"/>
  <c r="AO20" i="10"/>
  <c r="AP19" i="10"/>
  <c r="AO19" i="10"/>
  <c r="AP18" i="10"/>
  <c r="AO18" i="10"/>
  <c r="AP17" i="10"/>
  <c r="AO17" i="10"/>
  <c r="AP16" i="10"/>
  <c r="AO16" i="10"/>
  <c r="AP15" i="10"/>
  <c r="AO15" i="10"/>
  <c r="AP14" i="10"/>
  <c r="AO14" i="10"/>
  <c r="AP13" i="10"/>
  <c r="AO13" i="10"/>
  <c r="AP12" i="10"/>
  <c r="AO12" i="10"/>
  <c r="AP11" i="10"/>
  <c r="AO11" i="10"/>
  <c r="AP10" i="10"/>
  <c r="AO10" i="10"/>
  <c r="AP9" i="10"/>
  <c r="AO9" i="10"/>
  <c r="AP8" i="10"/>
  <c r="AO8" i="10"/>
  <c r="AP7" i="10"/>
  <c r="AO7" i="10"/>
  <c r="AP6" i="10"/>
  <c r="AO6" i="10"/>
  <c r="AP5" i="10"/>
  <c r="AO5" i="10"/>
  <c r="AK113" i="10"/>
  <c r="AJ113" i="10"/>
  <c r="AK112" i="10"/>
  <c r="AJ112" i="10"/>
  <c r="AK111" i="10"/>
  <c r="AJ111" i="10"/>
  <c r="AK110" i="10"/>
  <c r="AJ110" i="10"/>
  <c r="AK109" i="10"/>
  <c r="AJ109" i="10"/>
  <c r="AK108" i="10"/>
  <c r="AJ108" i="10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K99" i="10"/>
  <c r="AJ99" i="10"/>
  <c r="AK98" i="10"/>
  <c r="AJ98" i="10"/>
  <c r="AK97" i="10"/>
  <c r="AJ97" i="10"/>
  <c r="AK96" i="10"/>
  <c r="AJ96" i="10"/>
  <c r="AK95" i="10"/>
  <c r="AJ95" i="10"/>
  <c r="AK94" i="10"/>
  <c r="AJ94" i="10"/>
  <c r="AK93" i="10"/>
  <c r="AJ93" i="10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K83" i="10"/>
  <c r="AJ83" i="10"/>
  <c r="AK82" i="10"/>
  <c r="AJ82" i="10"/>
  <c r="AK81" i="10"/>
  <c r="AJ81" i="10"/>
  <c r="AK80" i="10"/>
  <c r="AJ80" i="10"/>
  <c r="AK79" i="10"/>
  <c r="AJ79" i="10"/>
  <c r="AK78" i="10"/>
  <c r="AJ78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9" i="10"/>
  <c r="AJ69" i="10"/>
  <c r="AK68" i="10"/>
  <c r="AJ68" i="10"/>
  <c r="AK67" i="10"/>
  <c r="AJ67" i="10"/>
  <c r="AK66" i="10"/>
  <c r="AJ66" i="10"/>
  <c r="AK65" i="10"/>
  <c r="AJ65" i="10"/>
  <c r="AK64" i="10"/>
  <c r="AJ64" i="10"/>
  <c r="AK63" i="10"/>
  <c r="AJ63" i="10"/>
  <c r="AK62" i="10"/>
  <c r="AJ62" i="10"/>
  <c r="AK61" i="10"/>
  <c r="AJ61" i="10"/>
  <c r="AK60" i="10"/>
  <c r="AJ60" i="10"/>
  <c r="AK59" i="10"/>
  <c r="AJ59" i="10"/>
  <c r="AK58" i="10"/>
  <c r="AJ58" i="10"/>
  <c r="AK57" i="10"/>
  <c r="AJ57" i="10"/>
  <c r="AK56" i="10"/>
  <c r="AJ56" i="10"/>
  <c r="AK55" i="10"/>
  <c r="AJ55" i="10"/>
  <c r="AK54" i="10"/>
  <c r="AJ54" i="10"/>
  <c r="AK53" i="10"/>
  <c r="AJ53" i="10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J39" i="10"/>
  <c r="AK38" i="10"/>
  <c r="AJ38" i="10"/>
  <c r="AK37" i="10"/>
  <c r="AJ37" i="10"/>
  <c r="AK36" i="10"/>
  <c r="AJ36" i="10"/>
  <c r="AK35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K28" i="10"/>
  <c r="AJ28" i="10"/>
  <c r="AK27" i="10"/>
  <c r="AJ27" i="10"/>
  <c r="AK26" i="10"/>
  <c r="AJ26" i="10"/>
  <c r="AK25" i="10"/>
  <c r="AJ25" i="10"/>
  <c r="AK24" i="10"/>
  <c r="AJ24" i="10"/>
  <c r="AK23" i="10"/>
  <c r="AJ23" i="10"/>
  <c r="AK22" i="10"/>
  <c r="AJ22" i="10"/>
  <c r="AK21" i="10"/>
  <c r="AJ21" i="10"/>
  <c r="AK20" i="10"/>
  <c r="AJ20" i="10"/>
  <c r="AK19" i="10"/>
  <c r="AJ19" i="10"/>
  <c r="AK18" i="10"/>
  <c r="AJ18" i="10"/>
  <c r="AK17" i="10"/>
  <c r="AJ17" i="10"/>
  <c r="AK16" i="10"/>
  <c r="AJ16" i="10"/>
  <c r="AK15" i="10"/>
  <c r="AJ15" i="10"/>
  <c r="AK14" i="10"/>
  <c r="AJ14" i="10"/>
  <c r="AK13" i="10"/>
  <c r="AJ13" i="10"/>
  <c r="AK12" i="10"/>
  <c r="AJ12" i="10"/>
  <c r="AK11" i="10"/>
  <c r="AJ11" i="10"/>
  <c r="AK10" i="10"/>
  <c r="AJ10" i="10"/>
  <c r="AK9" i="10"/>
  <c r="AJ9" i="10"/>
  <c r="AK8" i="10"/>
  <c r="AJ8" i="10"/>
  <c r="AK7" i="10"/>
  <c r="AJ7" i="10"/>
  <c r="AK6" i="10"/>
  <c r="AJ6" i="10"/>
  <c r="AK5" i="10"/>
  <c r="AJ5" i="10"/>
  <c r="AF113" i="10"/>
  <c r="AE113" i="10"/>
  <c r="AF112" i="10"/>
  <c r="AE112" i="10"/>
  <c r="AF111" i="10"/>
  <c r="AE111" i="10"/>
  <c r="AF110" i="10"/>
  <c r="AE110" i="10"/>
  <c r="AF109" i="10"/>
  <c r="AE109" i="10"/>
  <c r="AF108" i="10"/>
  <c r="AE108" i="10"/>
  <c r="AF107" i="10"/>
  <c r="AE107" i="10"/>
  <c r="AF106" i="10"/>
  <c r="AE106" i="10"/>
  <c r="AF105" i="10"/>
  <c r="AE105" i="10"/>
  <c r="AF104" i="10"/>
  <c r="AE104" i="10"/>
  <c r="AF103" i="10"/>
  <c r="AE103" i="10"/>
  <c r="AF102" i="10"/>
  <c r="AE102" i="10"/>
  <c r="AF101" i="10"/>
  <c r="AE101" i="10"/>
  <c r="AF100" i="10"/>
  <c r="AE100" i="10"/>
  <c r="AF99" i="10"/>
  <c r="AE99" i="10"/>
  <c r="AF98" i="10"/>
  <c r="AE98" i="10"/>
  <c r="AF97" i="10"/>
  <c r="AE97" i="10"/>
  <c r="AF96" i="10"/>
  <c r="AE96" i="10"/>
  <c r="AF95" i="10"/>
  <c r="AE95" i="10"/>
  <c r="AF94" i="10"/>
  <c r="AE94" i="10"/>
  <c r="AF93" i="10"/>
  <c r="AE93" i="10"/>
  <c r="AF92" i="10"/>
  <c r="AE92" i="10"/>
  <c r="AF91" i="10"/>
  <c r="AE91" i="10"/>
  <c r="AF90" i="10"/>
  <c r="AE90" i="10"/>
  <c r="AF89" i="10"/>
  <c r="AE89" i="10"/>
  <c r="AF88" i="10"/>
  <c r="AE88" i="10"/>
  <c r="AF87" i="10"/>
  <c r="AE87" i="10"/>
  <c r="AF86" i="10"/>
  <c r="AE86" i="10"/>
  <c r="AF85" i="10"/>
  <c r="AE85" i="10"/>
  <c r="AF84" i="10"/>
  <c r="AE84" i="10"/>
  <c r="AF83" i="10"/>
  <c r="AE83" i="10"/>
  <c r="AF82" i="10"/>
  <c r="AE82" i="10"/>
  <c r="AF81" i="10"/>
  <c r="AE81" i="10"/>
  <c r="AF80" i="10"/>
  <c r="AE80" i="10"/>
  <c r="AF79" i="10"/>
  <c r="AE79" i="10"/>
  <c r="AF78" i="10"/>
  <c r="AE78" i="10"/>
  <c r="AF77" i="10"/>
  <c r="AE77" i="10"/>
  <c r="AF76" i="10"/>
  <c r="AE76" i="10"/>
  <c r="AF75" i="10"/>
  <c r="AE75" i="10"/>
  <c r="AF74" i="10"/>
  <c r="AE74" i="10"/>
  <c r="AF73" i="10"/>
  <c r="AE73" i="10"/>
  <c r="AF72" i="10"/>
  <c r="AE72" i="10"/>
  <c r="AF71" i="10"/>
  <c r="AE71" i="10"/>
  <c r="AF70" i="10"/>
  <c r="AE70" i="10"/>
  <c r="AF69" i="10"/>
  <c r="AE69" i="10"/>
  <c r="AF68" i="10"/>
  <c r="AE68" i="10"/>
  <c r="AF67" i="10"/>
  <c r="AE67" i="10"/>
  <c r="AF66" i="10"/>
  <c r="AE66" i="10"/>
  <c r="AF65" i="10"/>
  <c r="AE65" i="10"/>
  <c r="AF64" i="10"/>
  <c r="AE64" i="10"/>
  <c r="AF63" i="10"/>
  <c r="AE63" i="10"/>
  <c r="AF62" i="10"/>
  <c r="AE62" i="10"/>
  <c r="AF61" i="10"/>
  <c r="AE61" i="10"/>
  <c r="AF60" i="10"/>
  <c r="AE60" i="10"/>
  <c r="AF59" i="10"/>
  <c r="AE59" i="10"/>
  <c r="AF58" i="10"/>
  <c r="AE58" i="10"/>
  <c r="AF57" i="10"/>
  <c r="AE57" i="10"/>
  <c r="AF56" i="10"/>
  <c r="AE56" i="10"/>
  <c r="AF55" i="10"/>
  <c r="AE55" i="10"/>
  <c r="AF54" i="10"/>
  <c r="AE54" i="10"/>
  <c r="AF53" i="10"/>
  <c r="AE53" i="10"/>
  <c r="AF52" i="10"/>
  <c r="AE52" i="10"/>
  <c r="AF51" i="10"/>
  <c r="AE51" i="10"/>
  <c r="AF50" i="10"/>
  <c r="AE50" i="10"/>
  <c r="AF49" i="10"/>
  <c r="AE49" i="10"/>
  <c r="AF48" i="10"/>
  <c r="AE48" i="10"/>
  <c r="AF47" i="10"/>
  <c r="AE47" i="10"/>
  <c r="AF46" i="10"/>
  <c r="AE46" i="10"/>
  <c r="AF45" i="10"/>
  <c r="AE45" i="10"/>
  <c r="AF44" i="10"/>
  <c r="AE44" i="10"/>
  <c r="AF43" i="10"/>
  <c r="AE43" i="10"/>
  <c r="AF42" i="10"/>
  <c r="AE42" i="10"/>
  <c r="AF41" i="10"/>
  <c r="AE41" i="10"/>
  <c r="AF40" i="10"/>
  <c r="AE40" i="10"/>
  <c r="AF39" i="10"/>
  <c r="AE39" i="10"/>
  <c r="AF38" i="10"/>
  <c r="AE38" i="10"/>
  <c r="AF37" i="10"/>
  <c r="AE37" i="10"/>
  <c r="AF36" i="10"/>
  <c r="AE36" i="10"/>
  <c r="AF35" i="10"/>
  <c r="AE35" i="10"/>
  <c r="AF34" i="10"/>
  <c r="AE34" i="10"/>
  <c r="AF33" i="10"/>
  <c r="AE33" i="10"/>
  <c r="AF32" i="10"/>
  <c r="AE32" i="10"/>
  <c r="AF31" i="10"/>
  <c r="AE31" i="10"/>
  <c r="AF30" i="10"/>
  <c r="AE30" i="10"/>
  <c r="AF29" i="10"/>
  <c r="AE29" i="10"/>
  <c r="AF28" i="10"/>
  <c r="AE28" i="10"/>
  <c r="AF27" i="10"/>
  <c r="AE27" i="10"/>
  <c r="AF26" i="10"/>
  <c r="AE26" i="10"/>
  <c r="AF25" i="10"/>
  <c r="AE25" i="10"/>
  <c r="AF24" i="10"/>
  <c r="AE24" i="10"/>
  <c r="AF23" i="10"/>
  <c r="AE23" i="10"/>
  <c r="AF22" i="10"/>
  <c r="AE22" i="10"/>
  <c r="AF21" i="10"/>
  <c r="AE21" i="10"/>
  <c r="AF20" i="10"/>
  <c r="AE20" i="10"/>
  <c r="AF19" i="10"/>
  <c r="AE19" i="10"/>
  <c r="AF18" i="10"/>
  <c r="AE18" i="10"/>
  <c r="AF17" i="10"/>
  <c r="AE17" i="10"/>
  <c r="AF16" i="10"/>
  <c r="AE16" i="10"/>
  <c r="AF15" i="10"/>
  <c r="AE15" i="10"/>
  <c r="AF14" i="10"/>
  <c r="AE14" i="10"/>
  <c r="AF13" i="10"/>
  <c r="AE13" i="10"/>
  <c r="AF12" i="10"/>
  <c r="AE12" i="10"/>
  <c r="AF11" i="10"/>
  <c r="AE11" i="10"/>
  <c r="AF10" i="10"/>
  <c r="AE10" i="10"/>
  <c r="AF9" i="10"/>
  <c r="AE9" i="10"/>
  <c r="AF8" i="10"/>
  <c r="AE8" i="10"/>
  <c r="AF7" i="10"/>
  <c r="AE7" i="10"/>
  <c r="AF6" i="10"/>
  <c r="AE6" i="10"/>
  <c r="AF5" i="10"/>
  <c r="AE5" i="10"/>
  <c r="Q113" i="10"/>
  <c r="P113" i="10"/>
  <c r="Q112" i="10"/>
  <c r="P112" i="10"/>
  <c r="Q111" i="10"/>
  <c r="P111" i="10"/>
  <c r="Q110" i="10"/>
  <c r="P110" i="10"/>
  <c r="Q109" i="10"/>
  <c r="P109" i="10"/>
  <c r="Q108" i="10"/>
  <c r="P108" i="10"/>
  <c r="Q107" i="10"/>
  <c r="P107" i="10"/>
  <c r="Q106" i="10"/>
  <c r="P106" i="10"/>
  <c r="Q105" i="10"/>
  <c r="P105" i="10"/>
  <c r="Q104" i="10"/>
  <c r="P104" i="10"/>
  <c r="Q103" i="10"/>
  <c r="P103" i="10"/>
  <c r="Q102" i="10"/>
  <c r="P102" i="10"/>
  <c r="Q101" i="10"/>
  <c r="P101" i="10"/>
  <c r="Q100" i="10"/>
  <c r="P100" i="10"/>
  <c r="Q99" i="10"/>
  <c r="P99" i="10"/>
  <c r="Q98" i="10"/>
  <c r="P98" i="10"/>
  <c r="Q97" i="10"/>
  <c r="P97" i="10"/>
  <c r="Q96" i="10"/>
  <c r="P96" i="10"/>
  <c r="Q95" i="10"/>
  <c r="P95" i="10"/>
  <c r="Q94" i="10"/>
  <c r="P94" i="10"/>
  <c r="Q93" i="10"/>
  <c r="P93" i="10"/>
  <c r="Q92" i="10"/>
  <c r="P92" i="10"/>
  <c r="Q91" i="10"/>
  <c r="P91" i="10"/>
  <c r="Q90" i="10"/>
  <c r="P90" i="10"/>
  <c r="Q89" i="10"/>
  <c r="P89" i="10"/>
  <c r="Q88" i="10"/>
  <c r="P88" i="10"/>
  <c r="Q87" i="10"/>
  <c r="P87" i="10"/>
  <c r="Q86" i="10"/>
  <c r="P86" i="10"/>
  <c r="Q85" i="10"/>
  <c r="P85" i="10"/>
  <c r="Q84" i="10"/>
  <c r="P84" i="10"/>
  <c r="Q83" i="10"/>
  <c r="P83" i="10"/>
  <c r="Q82" i="10"/>
  <c r="P82" i="10"/>
  <c r="Q81" i="10"/>
  <c r="P81" i="10"/>
  <c r="Q80" i="10"/>
  <c r="P80" i="10"/>
  <c r="Q79" i="10"/>
  <c r="P79" i="10"/>
  <c r="Q78" i="10"/>
  <c r="P78" i="10"/>
  <c r="Q77" i="10"/>
  <c r="P77" i="10"/>
  <c r="Q76" i="10"/>
  <c r="P76" i="10"/>
  <c r="Q75" i="10"/>
  <c r="P75" i="10"/>
  <c r="Q74" i="10"/>
  <c r="P74" i="10"/>
  <c r="Q73" i="10"/>
  <c r="P73" i="10"/>
  <c r="Q72" i="10"/>
  <c r="P72" i="10"/>
  <c r="Q71" i="10"/>
  <c r="P71" i="10"/>
  <c r="Q70" i="10"/>
  <c r="P70" i="10"/>
  <c r="Q69" i="10"/>
  <c r="P69" i="10"/>
  <c r="Q68" i="10"/>
  <c r="P68" i="10"/>
  <c r="Q67" i="10"/>
  <c r="P67" i="10"/>
  <c r="Q66" i="10"/>
  <c r="P66" i="10"/>
  <c r="Q65" i="10"/>
  <c r="P65" i="10"/>
  <c r="Q64" i="10"/>
  <c r="P64" i="10"/>
  <c r="Q63" i="10"/>
  <c r="P63" i="10"/>
  <c r="Q62" i="10"/>
  <c r="P62" i="10"/>
  <c r="Q61" i="10"/>
  <c r="P61" i="10"/>
  <c r="Q60" i="10"/>
  <c r="P60" i="10"/>
  <c r="Q59" i="10"/>
  <c r="P59" i="10"/>
  <c r="Q58" i="10"/>
  <c r="P58" i="10"/>
  <c r="Q57" i="10"/>
  <c r="P57" i="10"/>
  <c r="Q56" i="10"/>
  <c r="P56" i="10"/>
  <c r="Q55" i="10"/>
  <c r="P55" i="10"/>
  <c r="Q54" i="10"/>
  <c r="P54" i="10"/>
  <c r="Q53" i="10"/>
  <c r="P53" i="10"/>
  <c r="Q52" i="10"/>
  <c r="P52" i="10"/>
  <c r="Q51" i="10"/>
  <c r="P51" i="10"/>
  <c r="Q50" i="10"/>
  <c r="P50" i="10"/>
  <c r="Q49" i="10"/>
  <c r="P49" i="10"/>
  <c r="Q48" i="10"/>
  <c r="P48" i="10"/>
  <c r="Q47" i="10"/>
  <c r="P47" i="10"/>
  <c r="Q46" i="10"/>
  <c r="P46" i="10"/>
  <c r="Q45" i="10"/>
  <c r="P45" i="10"/>
  <c r="Q44" i="10"/>
  <c r="P44" i="10"/>
  <c r="Q43" i="10"/>
  <c r="P43" i="10"/>
  <c r="Q42" i="10"/>
  <c r="P42" i="10"/>
  <c r="Q41" i="10"/>
  <c r="P41" i="10"/>
  <c r="Q40" i="10"/>
  <c r="P40" i="10"/>
  <c r="Q39" i="10"/>
  <c r="P39" i="10"/>
  <c r="Q38" i="10"/>
  <c r="P38" i="10"/>
  <c r="Q37" i="10"/>
  <c r="P37" i="10"/>
  <c r="Q36" i="10"/>
  <c r="P36" i="10"/>
  <c r="Q35" i="10"/>
  <c r="P35" i="10"/>
  <c r="Q34" i="10"/>
  <c r="P34" i="10"/>
  <c r="Q33" i="10"/>
  <c r="P33" i="10"/>
  <c r="Q32" i="10"/>
  <c r="P32" i="10"/>
  <c r="Q31" i="10"/>
  <c r="P31" i="10"/>
  <c r="Q30" i="10"/>
  <c r="P30" i="10"/>
  <c r="Q29" i="10"/>
  <c r="P29" i="10"/>
  <c r="Q28" i="10"/>
  <c r="P28" i="10"/>
  <c r="Q27" i="10"/>
  <c r="P27" i="10"/>
  <c r="Q26" i="10"/>
  <c r="P26" i="10"/>
  <c r="Q24" i="10"/>
  <c r="P24" i="10"/>
  <c r="Q23" i="10"/>
  <c r="P23" i="10"/>
  <c r="Q22" i="10"/>
  <c r="P22" i="10"/>
  <c r="Q21" i="10"/>
  <c r="P21" i="10"/>
  <c r="Q20" i="10"/>
  <c r="P20" i="10"/>
  <c r="Q19" i="10"/>
  <c r="P19" i="10"/>
  <c r="Q18" i="10"/>
  <c r="P18" i="10"/>
  <c r="Q17" i="10"/>
  <c r="P17" i="10"/>
  <c r="Q16" i="10"/>
  <c r="P16" i="10"/>
  <c r="Q15" i="10"/>
  <c r="P15" i="10"/>
  <c r="Q14" i="10"/>
  <c r="P14" i="10"/>
  <c r="Q13" i="10"/>
  <c r="P13" i="10"/>
  <c r="Q12" i="10"/>
  <c r="P12" i="10"/>
  <c r="Q11" i="10"/>
  <c r="P11" i="10"/>
  <c r="Q10" i="10"/>
  <c r="P10" i="10"/>
  <c r="Q9" i="10"/>
  <c r="P9" i="10"/>
  <c r="Q8" i="10"/>
  <c r="P8" i="10"/>
  <c r="Q7" i="10"/>
  <c r="P7" i="10"/>
  <c r="Q6" i="10"/>
  <c r="P6" i="10"/>
  <c r="Q5" i="10"/>
  <c r="P5" i="10"/>
  <c r="L113" i="10"/>
  <c r="K113" i="10"/>
  <c r="L112" i="10"/>
  <c r="K112" i="10"/>
  <c r="L111" i="10"/>
  <c r="K111" i="10"/>
  <c r="L110" i="10"/>
  <c r="K110" i="10"/>
  <c r="L109" i="10"/>
  <c r="K109" i="10"/>
  <c r="L108" i="10"/>
  <c r="K108" i="10"/>
  <c r="L107" i="10"/>
  <c r="K107" i="10"/>
  <c r="L106" i="10"/>
  <c r="K106" i="10"/>
  <c r="L105" i="10"/>
  <c r="K105" i="10"/>
  <c r="L104" i="10"/>
  <c r="K104" i="10"/>
  <c r="L103" i="10"/>
  <c r="K103" i="10"/>
  <c r="L102" i="10"/>
  <c r="K102" i="10"/>
  <c r="L101" i="10"/>
  <c r="K101" i="10"/>
  <c r="L100" i="10"/>
  <c r="K100" i="10"/>
  <c r="L99" i="10"/>
  <c r="K99" i="10"/>
  <c r="L98" i="10"/>
  <c r="K98" i="10"/>
  <c r="L97" i="10"/>
  <c r="K97" i="10"/>
  <c r="L96" i="10"/>
  <c r="K96" i="10"/>
  <c r="L95" i="10"/>
  <c r="K95" i="10"/>
  <c r="L94" i="10"/>
  <c r="K94" i="10"/>
  <c r="L93" i="10"/>
  <c r="K93" i="10"/>
  <c r="L92" i="10"/>
  <c r="K92" i="10"/>
  <c r="L91" i="10"/>
  <c r="K91" i="10"/>
  <c r="L90" i="10"/>
  <c r="K90" i="10"/>
  <c r="L89" i="10"/>
  <c r="K89" i="10"/>
  <c r="L88" i="10"/>
  <c r="K88" i="10"/>
  <c r="L87" i="10"/>
  <c r="K87" i="10"/>
  <c r="L86" i="10"/>
  <c r="K86" i="10"/>
  <c r="L85" i="10"/>
  <c r="K85" i="10"/>
  <c r="L84" i="10"/>
  <c r="K84" i="10"/>
  <c r="L83" i="10"/>
  <c r="K83" i="10"/>
  <c r="L82" i="10"/>
  <c r="K82" i="10"/>
  <c r="L81" i="10"/>
  <c r="K81" i="10"/>
  <c r="L80" i="10"/>
  <c r="K80" i="10"/>
  <c r="L79" i="10"/>
  <c r="K79" i="10"/>
  <c r="L78" i="10"/>
  <c r="K78" i="10"/>
  <c r="L77" i="10"/>
  <c r="K77" i="10"/>
  <c r="L76" i="10"/>
  <c r="K76" i="10"/>
  <c r="L75" i="10"/>
  <c r="K75" i="10"/>
  <c r="L74" i="10"/>
  <c r="K74" i="10"/>
  <c r="L73" i="10"/>
  <c r="K73" i="10"/>
  <c r="L72" i="10"/>
  <c r="K72" i="10"/>
  <c r="L71" i="10"/>
  <c r="K71" i="10"/>
  <c r="L70" i="10"/>
  <c r="K70" i="10"/>
  <c r="L69" i="10"/>
  <c r="K69" i="10"/>
  <c r="L68" i="10"/>
  <c r="K68" i="10"/>
  <c r="L67" i="10"/>
  <c r="K67" i="10"/>
  <c r="L66" i="10"/>
  <c r="K66" i="10"/>
  <c r="L65" i="10"/>
  <c r="K65" i="10"/>
  <c r="L64" i="10"/>
  <c r="K64" i="10"/>
  <c r="L63" i="10"/>
  <c r="K63" i="10"/>
  <c r="L62" i="10"/>
  <c r="K62" i="10"/>
  <c r="L61" i="10"/>
  <c r="K61" i="10"/>
  <c r="L60" i="10"/>
  <c r="K60" i="10"/>
  <c r="L59" i="10"/>
  <c r="K59" i="10"/>
  <c r="L58" i="10"/>
  <c r="K58" i="10"/>
  <c r="L57" i="10"/>
  <c r="K57" i="10"/>
  <c r="L56" i="10"/>
  <c r="K56" i="10"/>
  <c r="L55" i="10"/>
  <c r="K55" i="10"/>
  <c r="L54" i="10"/>
  <c r="K54" i="10"/>
  <c r="L53" i="10"/>
  <c r="K53" i="10"/>
  <c r="L52" i="10"/>
  <c r="K52" i="10"/>
  <c r="L51" i="10"/>
  <c r="K51" i="10"/>
  <c r="L50" i="10"/>
  <c r="K50" i="10"/>
  <c r="L49" i="10"/>
  <c r="K49" i="10"/>
  <c r="L48" i="10"/>
  <c r="K48" i="10"/>
  <c r="L47" i="10"/>
  <c r="K47" i="10"/>
  <c r="L46" i="10"/>
  <c r="K46" i="10"/>
  <c r="L45" i="10"/>
  <c r="K45" i="10"/>
  <c r="L44" i="10"/>
  <c r="K44" i="10"/>
  <c r="L43" i="10"/>
  <c r="K43" i="10"/>
  <c r="L42" i="10"/>
  <c r="K42" i="10"/>
  <c r="L41" i="10"/>
  <c r="K41" i="10"/>
  <c r="L40" i="10"/>
  <c r="K40" i="10"/>
  <c r="L39" i="10"/>
  <c r="K39" i="10"/>
  <c r="L38" i="10"/>
  <c r="K38" i="10"/>
  <c r="L37" i="10"/>
  <c r="K37" i="10"/>
  <c r="L36" i="10"/>
  <c r="K36" i="10"/>
  <c r="L35" i="10"/>
  <c r="K35" i="10"/>
  <c r="L34" i="10"/>
  <c r="K34" i="10"/>
  <c r="L33" i="10"/>
  <c r="K33" i="10"/>
  <c r="L32" i="10"/>
  <c r="K32" i="10"/>
  <c r="L31" i="10"/>
  <c r="K31" i="10"/>
  <c r="L30" i="10"/>
  <c r="K30" i="10"/>
  <c r="L29" i="10"/>
  <c r="K29" i="10"/>
  <c r="L28" i="10"/>
  <c r="K28" i="10"/>
  <c r="L27" i="10"/>
  <c r="K27" i="10"/>
  <c r="L26" i="10"/>
  <c r="K26" i="10"/>
  <c r="L25" i="10"/>
  <c r="K25" i="10"/>
  <c r="L24" i="10"/>
  <c r="K24" i="10"/>
  <c r="L23" i="10"/>
  <c r="K23" i="10"/>
  <c r="L22" i="10"/>
  <c r="K22" i="10"/>
  <c r="L21" i="10"/>
  <c r="K21" i="10"/>
  <c r="L20" i="10"/>
  <c r="K20" i="10"/>
  <c r="L19" i="10"/>
  <c r="K19" i="10"/>
  <c r="L18" i="10"/>
  <c r="K18" i="10"/>
  <c r="L17" i="10"/>
  <c r="K17" i="10"/>
  <c r="L16" i="10"/>
  <c r="K16" i="10"/>
  <c r="L15" i="10"/>
  <c r="K15" i="10"/>
  <c r="L14" i="10"/>
  <c r="K14" i="10"/>
  <c r="L13" i="10"/>
  <c r="K13" i="10"/>
  <c r="L12" i="10"/>
  <c r="K12" i="10"/>
  <c r="L11" i="10"/>
  <c r="K11" i="10"/>
  <c r="L10" i="10"/>
  <c r="K10" i="10"/>
  <c r="L9" i="10"/>
  <c r="K9" i="10"/>
  <c r="L8" i="10"/>
  <c r="K8" i="10"/>
  <c r="L7" i="10"/>
  <c r="K7" i="10"/>
  <c r="L6" i="10"/>
  <c r="K6" i="10"/>
  <c r="L5" i="10"/>
  <c r="K5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 l="1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50" i="10"/>
  <c r="E5" i="28" l="1"/>
  <c r="E6" i="28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4" i="2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5" i="27"/>
  <c r="H4" i="7" l="1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E5" i="7"/>
  <c r="L5" i="7" s="1"/>
  <c r="E6" i="7"/>
  <c r="L6" i="7" s="1"/>
  <c r="E7" i="7"/>
  <c r="E8" i="7"/>
  <c r="L8" i="7" s="1"/>
  <c r="E9" i="7"/>
  <c r="L9" i="7" s="1"/>
  <c r="E10" i="7"/>
  <c r="L10" i="7" s="1"/>
  <c r="AK10" i="7" s="1"/>
  <c r="E11" i="7"/>
  <c r="E12" i="7"/>
  <c r="L12" i="7" s="1"/>
  <c r="E13" i="7"/>
  <c r="L13" i="7" s="1"/>
  <c r="E14" i="7"/>
  <c r="L14" i="7" s="1"/>
  <c r="E15" i="7"/>
  <c r="E16" i="7"/>
  <c r="L16" i="7" s="1"/>
  <c r="E17" i="7"/>
  <c r="L17" i="7" s="1"/>
  <c r="AK17" i="7" s="1"/>
  <c r="E18" i="7"/>
  <c r="L18" i="7" s="1"/>
  <c r="E19" i="7"/>
  <c r="E20" i="7"/>
  <c r="L20" i="7" s="1"/>
  <c r="E21" i="7"/>
  <c r="L21" i="7" s="1"/>
  <c r="AK21" i="7" s="1"/>
  <c r="E22" i="7"/>
  <c r="L22" i="7" s="1"/>
  <c r="E23" i="7"/>
  <c r="E24" i="7"/>
  <c r="L24" i="7" s="1"/>
  <c r="E25" i="7"/>
  <c r="L25" i="7" s="1"/>
  <c r="E26" i="7"/>
  <c r="L26" i="7" s="1"/>
  <c r="E27" i="7"/>
  <c r="E28" i="7"/>
  <c r="L28" i="7" s="1"/>
  <c r="E29" i="7"/>
  <c r="L29" i="7" s="1"/>
  <c r="E30" i="7"/>
  <c r="L30" i="7" s="1"/>
  <c r="E31" i="7"/>
  <c r="E32" i="7"/>
  <c r="L32" i="7" s="1"/>
  <c r="E33" i="7"/>
  <c r="L33" i="7" s="1"/>
  <c r="E34" i="7"/>
  <c r="L34" i="7" s="1"/>
  <c r="E35" i="7"/>
  <c r="E36" i="7"/>
  <c r="L36" i="7" s="1"/>
  <c r="E37" i="7"/>
  <c r="L37" i="7" s="1"/>
  <c r="E38" i="7"/>
  <c r="L38" i="7" s="1"/>
  <c r="E39" i="7"/>
  <c r="E40" i="7"/>
  <c r="L40" i="7" s="1"/>
  <c r="E41" i="7"/>
  <c r="L41" i="7" s="1"/>
  <c r="E42" i="7"/>
  <c r="L42" i="7" s="1"/>
  <c r="E43" i="7"/>
  <c r="E44" i="7"/>
  <c r="L44" i="7" s="1"/>
  <c r="E45" i="7"/>
  <c r="L45" i="7" s="1"/>
  <c r="E46" i="7"/>
  <c r="L46" i="7" s="1"/>
  <c r="E47" i="7"/>
  <c r="E48" i="7"/>
  <c r="L48" i="7" s="1"/>
  <c r="E49" i="7"/>
  <c r="L49" i="7" s="1"/>
  <c r="E50" i="7"/>
  <c r="L50" i="7" s="1"/>
  <c r="E51" i="7"/>
  <c r="E52" i="7"/>
  <c r="L52" i="7" s="1"/>
  <c r="E53" i="7"/>
  <c r="L53" i="7" s="1"/>
  <c r="E54" i="7"/>
  <c r="L54" i="7" s="1"/>
  <c r="E55" i="7"/>
  <c r="E56" i="7"/>
  <c r="L56" i="7" s="1"/>
  <c r="E57" i="7"/>
  <c r="L57" i="7" s="1"/>
  <c r="E58" i="7"/>
  <c r="L58" i="7" s="1"/>
  <c r="E59" i="7"/>
  <c r="E60" i="7"/>
  <c r="L60" i="7" s="1"/>
  <c r="E61" i="7"/>
  <c r="L61" i="7" s="1"/>
  <c r="E62" i="7"/>
  <c r="L62" i="7" s="1"/>
  <c r="E63" i="7"/>
  <c r="E64" i="7"/>
  <c r="L64" i="7" s="1"/>
  <c r="E65" i="7"/>
  <c r="L65" i="7" s="1"/>
  <c r="E66" i="7"/>
  <c r="L66" i="7" s="1"/>
  <c r="E67" i="7"/>
  <c r="E68" i="7"/>
  <c r="L68" i="7" s="1"/>
  <c r="AK68" i="7" s="1"/>
  <c r="E69" i="7"/>
  <c r="L69" i="7" s="1"/>
  <c r="E70" i="7"/>
  <c r="L70" i="7" s="1"/>
  <c r="E71" i="7"/>
  <c r="E72" i="7"/>
  <c r="L72" i="7" s="1"/>
  <c r="E73" i="7"/>
  <c r="L73" i="7" s="1"/>
  <c r="AK73" i="7" s="1"/>
  <c r="E74" i="7"/>
  <c r="L74" i="7" s="1"/>
  <c r="E75" i="7"/>
  <c r="E76" i="7"/>
  <c r="L76" i="7" s="1"/>
  <c r="AK76" i="7" s="1"/>
  <c r="E77" i="7"/>
  <c r="L77" i="7" s="1"/>
  <c r="E78" i="7"/>
  <c r="L78" i="7" s="1"/>
  <c r="E79" i="7"/>
  <c r="E80" i="7"/>
  <c r="L80" i="7" s="1"/>
  <c r="E81" i="7"/>
  <c r="L81" i="7" s="1"/>
  <c r="E82" i="7"/>
  <c r="L82" i="7" s="1"/>
  <c r="E83" i="7"/>
  <c r="E84" i="7"/>
  <c r="L84" i="7" s="1"/>
  <c r="E85" i="7"/>
  <c r="L85" i="7" s="1"/>
  <c r="E86" i="7"/>
  <c r="L86" i="7" s="1"/>
  <c r="E87" i="7"/>
  <c r="E88" i="7"/>
  <c r="L88" i="7" s="1"/>
  <c r="E89" i="7"/>
  <c r="L89" i="7" s="1"/>
  <c r="E90" i="7"/>
  <c r="L90" i="7" s="1"/>
  <c r="E91" i="7"/>
  <c r="E92" i="7"/>
  <c r="L92" i="7" s="1"/>
  <c r="E93" i="7"/>
  <c r="L93" i="7" s="1"/>
  <c r="E94" i="7"/>
  <c r="L94" i="7" s="1"/>
  <c r="E95" i="7"/>
  <c r="E96" i="7"/>
  <c r="L96" i="7" s="1"/>
  <c r="E97" i="7"/>
  <c r="L97" i="7" s="1"/>
  <c r="E98" i="7"/>
  <c r="L98" i="7" s="1"/>
  <c r="E99" i="7"/>
  <c r="E100" i="7"/>
  <c r="L100" i="7" s="1"/>
  <c r="E101" i="7"/>
  <c r="L101" i="7" s="1"/>
  <c r="E102" i="7"/>
  <c r="L102" i="7" s="1"/>
  <c r="E103" i="7"/>
  <c r="E104" i="7"/>
  <c r="L104" i="7" s="1"/>
  <c r="AK104" i="7" s="1"/>
  <c r="E105" i="7"/>
  <c r="L105" i="7" s="1"/>
  <c r="E106" i="7"/>
  <c r="L106" i="7" s="1"/>
  <c r="E107" i="7"/>
  <c r="E108" i="7"/>
  <c r="L108" i="7" s="1"/>
  <c r="E109" i="7"/>
  <c r="L109" i="7" s="1"/>
  <c r="AK109" i="7" s="1"/>
  <c r="E110" i="7"/>
  <c r="L110" i="7" s="1"/>
  <c r="AK110" i="7" s="1"/>
  <c r="E111" i="7"/>
  <c r="E112" i="7"/>
  <c r="L112" i="7" s="1"/>
  <c r="AK112" i="7" s="1"/>
  <c r="E4" i="7"/>
  <c r="L4" i="7" s="1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4" i="5"/>
  <c r="F5" i="5"/>
  <c r="F6" i="5"/>
  <c r="F7" i="5"/>
  <c r="F8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1" i="5"/>
  <c r="F52" i="5"/>
  <c r="F53" i="5"/>
  <c r="F54" i="5"/>
  <c r="F55" i="5"/>
  <c r="F56" i="5"/>
  <c r="F58" i="5"/>
  <c r="F59" i="5"/>
  <c r="F60" i="5"/>
  <c r="F61" i="5"/>
  <c r="F62" i="5"/>
  <c r="F63" i="5"/>
  <c r="F64" i="5"/>
  <c r="F66" i="5"/>
  <c r="F69" i="5"/>
  <c r="F70" i="5"/>
  <c r="F71" i="5"/>
  <c r="F72" i="5"/>
  <c r="F74" i="5"/>
  <c r="F77" i="5"/>
  <c r="F78" i="5"/>
  <c r="F80" i="5"/>
  <c r="F81" i="5"/>
  <c r="F82" i="5"/>
  <c r="F84" i="5"/>
  <c r="F85" i="5"/>
  <c r="F86" i="5"/>
  <c r="F87" i="5"/>
  <c r="F88" i="5"/>
  <c r="F90" i="5"/>
  <c r="F91" i="5"/>
  <c r="F93" i="5"/>
  <c r="F94" i="5"/>
  <c r="F95" i="5"/>
  <c r="F99" i="5"/>
  <c r="F100" i="5"/>
  <c r="F101" i="5"/>
  <c r="F105" i="5"/>
  <c r="F107" i="5"/>
  <c r="F108" i="5"/>
  <c r="F4" i="5"/>
  <c r="L111" i="7" l="1"/>
  <c r="AK111" i="7" s="1"/>
  <c r="L107" i="7"/>
  <c r="L103" i="7"/>
  <c r="AK103" i="7" s="1"/>
  <c r="L99" i="7"/>
  <c r="L95" i="7"/>
  <c r="L91" i="7"/>
  <c r="L87" i="7"/>
  <c r="L83" i="7"/>
  <c r="L79" i="7"/>
  <c r="AK79" i="7" s="1"/>
  <c r="L75" i="7"/>
  <c r="L71" i="7"/>
  <c r="L67" i="7"/>
  <c r="L63" i="7"/>
  <c r="L59" i="7"/>
  <c r="L55" i="7"/>
  <c r="AK55" i="7" s="1"/>
  <c r="L51" i="7"/>
  <c r="L47" i="7"/>
  <c r="L43" i="7"/>
  <c r="AK43" i="7" s="1"/>
  <c r="L39" i="7"/>
  <c r="L35" i="7"/>
  <c r="L31" i="7"/>
  <c r="L27" i="7"/>
  <c r="L23" i="7"/>
  <c r="L19" i="7"/>
  <c r="AK19" i="7" s="1"/>
  <c r="L15" i="7"/>
  <c r="L11" i="7"/>
  <c r="L7" i="7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4" i="5" l="1"/>
  <c r="Q46" i="6"/>
  <c r="Q67" i="6"/>
  <c r="Q68" i="6"/>
  <c r="Q73" i="6"/>
  <c r="Q76" i="6"/>
  <c r="Q78" i="6"/>
  <c r="Q79" i="6"/>
  <c r="Q80" i="6"/>
  <c r="Q82" i="6"/>
  <c r="Q83" i="6"/>
  <c r="Q84" i="6"/>
  <c r="Q86" i="6"/>
  <c r="Q89" i="6"/>
  <c r="Q90" i="6"/>
  <c r="Q91" i="6"/>
  <c r="Q92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P5" i="6"/>
  <c r="P6" i="6"/>
  <c r="P7" i="6"/>
  <c r="P8" i="6"/>
  <c r="P9" i="6"/>
  <c r="P11" i="6"/>
  <c r="P12" i="6"/>
  <c r="P13" i="6"/>
  <c r="P14" i="6"/>
  <c r="P15" i="6"/>
  <c r="P16" i="6"/>
  <c r="P18" i="6"/>
  <c r="P20" i="6"/>
  <c r="P22" i="6"/>
  <c r="P23" i="6"/>
  <c r="P24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4" i="6"/>
  <c r="P45" i="6"/>
  <c r="P47" i="6"/>
  <c r="P48" i="6"/>
  <c r="P49" i="6"/>
  <c r="P50" i="6"/>
  <c r="P51" i="6"/>
  <c r="P52" i="6"/>
  <c r="P53" i="6"/>
  <c r="P54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O68" i="6"/>
  <c r="R68" i="6" s="1"/>
  <c r="O73" i="6"/>
  <c r="R73" i="6" s="1"/>
  <c r="O76" i="6"/>
  <c r="R76" i="6" s="1"/>
  <c r="O79" i="6"/>
  <c r="R79" i="6" s="1"/>
  <c r="O88" i="6"/>
  <c r="O103" i="6"/>
  <c r="R103" i="6" s="1"/>
  <c r="O104" i="6"/>
  <c r="R104" i="6" s="1"/>
  <c r="O109" i="6"/>
  <c r="R109" i="6" s="1"/>
  <c r="O110" i="6"/>
  <c r="R110" i="6" s="1"/>
  <c r="O111" i="6"/>
  <c r="R111" i="6" s="1"/>
  <c r="O112" i="6"/>
  <c r="R112" i="6" s="1"/>
  <c r="N5" i="6" l="1"/>
  <c r="Q5" i="6" s="1"/>
  <c r="N6" i="6"/>
  <c r="Q6" i="6" s="1"/>
  <c r="N7" i="6"/>
  <c r="Q7" i="6" s="1"/>
  <c r="N8" i="6"/>
  <c r="Q8" i="6" s="1"/>
  <c r="N9" i="6"/>
  <c r="Q9" i="6" s="1"/>
  <c r="N10" i="6"/>
  <c r="Q10" i="6" s="1"/>
  <c r="N11" i="6"/>
  <c r="Q11" i="6" s="1"/>
  <c r="N12" i="6"/>
  <c r="Q12" i="6" s="1"/>
  <c r="N13" i="6"/>
  <c r="Q13" i="6" s="1"/>
  <c r="N14" i="6"/>
  <c r="Q14" i="6" s="1"/>
  <c r="N15" i="6"/>
  <c r="Q15" i="6" s="1"/>
  <c r="N16" i="6"/>
  <c r="Q16" i="6" s="1"/>
  <c r="N17" i="6"/>
  <c r="Q17" i="6" s="1"/>
  <c r="N18" i="6"/>
  <c r="Q18" i="6" s="1"/>
  <c r="N19" i="6"/>
  <c r="Q19" i="6" s="1"/>
  <c r="N20" i="6"/>
  <c r="Q20" i="6" s="1"/>
  <c r="N21" i="6"/>
  <c r="Q21" i="6" s="1"/>
  <c r="N22" i="6"/>
  <c r="Q22" i="6" s="1"/>
  <c r="N23" i="6"/>
  <c r="Q23" i="6" s="1"/>
  <c r="N24" i="6"/>
  <c r="Q24" i="6" s="1"/>
  <c r="N25" i="6"/>
  <c r="Q25" i="6" s="1"/>
  <c r="N26" i="6"/>
  <c r="Q26" i="6" s="1"/>
  <c r="N27" i="6"/>
  <c r="Q27" i="6" s="1"/>
  <c r="N28" i="6"/>
  <c r="Q28" i="6" s="1"/>
  <c r="N29" i="6"/>
  <c r="Q29" i="6" s="1"/>
  <c r="N30" i="6"/>
  <c r="Q30" i="6" s="1"/>
  <c r="N31" i="6"/>
  <c r="Q31" i="6" s="1"/>
  <c r="N32" i="6"/>
  <c r="Q32" i="6" s="1"/>
  <c r="N33" i="6"/>
  <c r="Q33" i="6" s="1"/>
  <c r="N34" i="6"/>
  <c r="Q34" i="6" s="1"/>
  <c r="N35" i="6"/>
  <c r="Q35" i="6" s="1"/>
  <c r="N36" i="6"/>
  <c r="Q36" i="6" s="1"/>
  <c r="N37" i="6"/>
  <c r="Q37" i="6" s="1"/>
  <c r="N38" i="6"/>
  <c r="Q38" i="6" s="1"/>
  <c r="N39" i="6"/>
  <c r="Q39" i="6" s="1"/>
  <c r="N40" i="6"/>
  <c r="Q40" i="6" s="1"/>
  <c r="N41" i="6"/>
  <c r="Q41" i="6" s="1"/>
  <c r="N42" i="6"/>
  <c r="Q42" i="6" s="1"/>
  <c r="N43" i="6"/>
  <c r="Q43" i="6" s="1"/>
  <c r="N44" i="6"/>
  <c r="Q44" i="6" s="1"/>
  <c r="N45" i="6"/>
  <c r="Q45" i="6" s="1"/>
  <c r="N47" i="6"/>
  <c r="Q47" i="6" s="1"/>
  <c r="N48" i="6"/>
  <c r="Q48" i="6" s="1"/>
  <c r="N49" i="6"/>
  <c r="Q49" i="6" s="1"/>
  <c r="N50" i="6"/>
  <c r="Q50" i="6" s="1"/>
  <c r="N51" i="6"/>
  <c r="Q51" i="6" s="1"/>
  <c r="N52" i="6"/>
  <c r="Q52" i="6" s="1"/>
  <c r="N53" i="6"/>
  <c r="Q53" i="6" s="1"/>
  <c r="N54" i="6"/>
  <c r="Q54" i="6" s="1"/>
  <c r="N55" i="6"/>
  <c r="Q55" i="6" s="1"/>
  <c r="N56" i="6"/>
  <c r="Q56" i="6" s="1"/>
  <c r="N57" i="6"/>
  <c r="Q57" i="6" s="1"/>
  <c r="N58" i="6"/>
  <c r="Q58" i="6" s="1"/>
  <c r="N59" i="6"/>
  <c r="Q59" i="6" s="1"/>
  <c r="N60" i="6"/>
  <c r="Q60" i="6" s="1"/>
  <c r="N61" i="6"/>
  <c r="Q61" i="6" s="1"/>
  <c r="N62" i="6"/>
  <c r="Q62" i="6" s="1"/>
  <c r="N63" i="6"/>
  <c r="Q63" i="6" s="1"/>
  <c r="N64" i="6"/>
  <c r="Q64" i="6" s="1"/>
  <c r="N65" i="6"/>
  <c r="Q65" i="6" s="1"/>
  <c r="N66" i="6"/>
  <c r="Q66" i="6" s="1"/>
  <c r="N69" i="6"/>
  <c r="Q69" i="6" s="1"/>
  <c r="N70" i="6"/>
  <c r="Q70" i="6" s="1"/>
  <c r="N71" i="6"/>
  <c r="Q71" i="6" s="1"/>
  <c r="N72" i="6"/>
  <c r="Q72" i="6" s="1"/>
  <c r="N74" i="6"/>
  <c r="Q74" i="6" s="1"/>
  <c r="N75" i="6"/>
  <c r="Q75" i="6" s="1"/>
  <c r="N77" i="6"/>
  <c r="Q77" i="6" s="1"/>
  <c r="N81" i="6"/>
  <c r="Q81" i="6" s="1"/>
  <c r="N85" i="6"/>
  <c r="Q85" i="6" s="1"/>
  <c r="N87" i="6"/>
  <c r="Q87" i="6" s="1"/>
  <c r="N88" i="6"/>
  <c r="Q88" i="6" s="1"/>
  <c r="R88" i="6" s="1"/>
  <c r="N93" i="6"/>
  <c r="Q93" i="6" s="1"/>
  <c r="N4" i="6"/>
  <c r="Q4" i="6" s="1"/>
  <c r="J10" i="6"/>
  <c r="P10" i="6" s="1"/>
  <c r="J17" i="6"/>
  <c r="P17" i="6" s="1"/>
  <c r="J19" i="6"/>
  <c r="P19" i="6" s="1"/>
  <c r="J21" i="6"/>
  <c r="P21" i="6" s="1"/>
  <c r="J25" i="6"/>
  <c r="P25" i="6" s="1"/>
  <c r="J42" i="6"/>
  <c r="P42" i="6" s="1"/>
  <c r="J43" i="6"/>
  <c r="P43" i="6" s="1"/>
  <c r="J46" i="6"/>
  <c r="P46" i="6" s="1"/>
  <c r="J55" i="6"/>
  <c r="P55" i="6" s="1"/>
  <c r="J56" i="6"/>
  <c r="P56" i="6" s="1"/>
  <c r="J4" i="6"/>
  <c r="P4" i="6" s="1"/>
  <c r="F5" i="6"/>
  <c r="O5" i="6" s="1"/>
  <c r="R5" i="6" s="1"/>
  <c r="F6" i="6"/>
  <c r="O6" i="6" s="1"/>
  <c r="R6" i="6" s="1"/>
  <c r="F7" i="6"/>
  <c r="O7" i="6" s="1"/>
  <c r="R7" i="6" s="1"/>
  <c r="F8" i="6"/>
  <c r="O8" i="6" s="1"/>
  <c r="F9" i="6"/>
  <c r="O9" i="6" s="1"/>
  <c r="R9" i="6" s="1"/>
  <c r="F10" i="6"/>
  <c r="O10" i="6" s="1"/>
  <c r="R10" i="6" s="1"/>
  <c r="F11" i="6"/>
  <c r="O11" i="6" s="1"/>
  <c r="R11" i="6" s="1"/>
  <c r="F12" i="6"/>
  <c r="O12" i="6" s="1"/>
  <c r="F13" i="6"/>
  <c r="O13" i="6" s="1"/>
  <c r="R13" i="6" s="1"/>
  <c r="F14" i="6"/>
  <c r="O14" i="6" s="1"/>
  <c r="R14" i="6" s="1"/>
  <c r="F15" i="6"/>
  <c r="O15" i="6" s="1"/>
  <c r="R15" i="6" s="1"/>
  <c r="F16" i="6"/>
  <c r="O16" i="6" s="1"/>
  <c r="F17" i="6"/>
  <c r="O17" i="6" s="1"/>
  <c r="F18" i="6"/>
  <c r="O18" i="6" s="1"/>
  <c r="R18" i="6" s="1"/>
  <c r="F19" i="6"/>
  <c r="O19" i="6" s="1"/>
  <c r="R19" i="6" s="1"/>
  <c r="F20" i="6"/>
  <c r="O20" i="6" s="1"/>
  <c r="F21" i="6"/>
  <c r="O21" i="6" s="1"/>
  <c r="R21" i="6" s="1"/>
  <c r="F22" i="6"/>
  <c r="O22" i="6" s="1"/>
  <c r="R22" i="6" s="1"/>
  <c r="F23" i="6"/>
  <c r="O23" i="6" s="1"/>
  <c r="R23" i="6" s="1"/>
  <c r="F24" i="6"/>
  <c r="O24" i="6" s="1"/>
  <c r="F25" i="6"/>
  <c r="O25" i="6" s="1"/>
  <c r="R25" i="6" s="1"/>
  <c r="F26" i="6"/>
  <c r="O26" i="6" s="1"/>
  <c r="R26" i="6" s="1"/>
  <c r="F27" i="6"/>
  <c r="O27" i="6" s="1"/>
  <c r="R27" i="6" s="1"/>
  <c r="F28" i="6"/>
  <c r="O28" i="6" s="1"/>
  <c r="F29" i="6"/>
  <c r="O29" i="6" s="1"/>
  <c r="R29" i="6" s="1"/>
  <c r="F30" i="6"/>
  <c r="O30" i="6" s="1"/>
  <c r="R30" i="6" s="1"/>
  <c r="F31" i="6"/>
  <c r="O31" i="6" s="1"/>
  <c r="R31" i="6" s="1"/>
  <c r="F32" i="6"/>
  <c r="O32" i="6" s="1"/>
  <c r="F33" i="6"/>
  <c r="O33" i="6" s="1"/>
  <c r="R33" i="6" s="1"/>
  <c r="F34" i="6"/>
  <c r="O34" i="6" s="1"/>
  <c r="R34" i="6" s="1"/>
  <c r="F35" i="6"/>
  <c r="O35" i="6" s="1"/>
  <c r="R35" i="6" s="1"/>
  <c r="F36" i="6"/>
  <c r="O36" i="6" s="1"/>
  <c r="F37" i="6"/>
  <c r="O37" i="6" s="1"/>
  <c r="R37" i="6" s="1"/>
  <c r="F38" i="6"/>
  <c r="O38" i="6" s="1"/>
  <c r="R38" i="6" s="1"/>
  <c r="F39" i="6"/>
  <c r="O39" i="6" s="1"/>
  <c r="R39" i="6" s="1"/>
  <c r="F40" i="6"/>
  <c r="O40" i="6" s="1"/>
  <c r="F41" i="6"/>
  <c r="O41" i="6" s="1"/>
  <c r="R41" i="6" s="1"/>
  <c r="F42" i="6"/>
  <c r="O42" i="6" s="1"/>
  <c r="F43" i="6"/>
  <c r="O43" i="6" s="1"/>
  <c r="R43" i="6" s="1"/>
  <c r="F44" i="6"/>
  <c r="O44" i="6" s="1"/>
  <c r="F45" i="6"/>
  <c r="O45" i="6" s="1"/>
  <c r="R45" i="6" s="1"/>
  <c r="F46" i="6"/>
  <c r="O46" i="6" s="1"/>
  <c r="R46" i="6" s="1"/>
  <c r="F47" i="6"/>
  <c r="O47" i="6" s="1"/>
  <c r="R47" i="6" s="1"/>
  <c r="F48" i="6"/>
  <c r="O48" i="6" s="1"/>
  <c r="R48" i="6" s="1"/>
  <c r="F49" i="6"/>
  <c r="O49" i="6" s="1"/>
  <c r="F50" i="6"/>
  <c r="O50" i="6" s="1"/>
  <c r="R50" i="6" s="1"/>
  <c r="F51" i="6"/>
  <c r="O51" i="6" s="1"/>
  <c r="R51" i="6" s="1"/>
  <c r="F52" i="6"/>
  <c r="O52" i="6" s="1"/>
  <c r="R52" i="6" s="1"/>
  <c r="F53" i="6"/>
  <c r="O53" i="6" s="1"/>
  <c r="F54" i="6"/>
  <c r="O54" i="6" s="1"/>
  <c r="R54" i="6" s="1"/>
  <c r="F55" i="6"/>
  <c r="O55" i="6" s="1"/>
  <c r="R55" i="6" s="1"/>
  <c r="F56" i="6"/>
  <c r="O56" i="6" s="1"/>
  <c r="F57" i="6"/>
  <c r="O57" i="6" s="1"/>
  <c r="F58" i="6"/>
  <c r="O58" i="6" s="1"/>
  <c r="R58" i="6" s="1"/>
  <c r="F59" i="6"/>
  <c r="O59" i="6" s="1"/>
  <c r="R59" i="6" s="1"/>
  <c r="F60" i="6"/>
  <c r="O60" i="6" s="1"/>
  <c r="R60" i="6" s="1"/>
  <c r="F61" i="6"/>
  <c r="O61" i="6" s="1"/>
  <c r="F62" i="6"/>
  <c r="O62" i="6" s="1"/>
  <c r="R62" i="6" s="1"/>
  <c r="F63" i="6"/>
  <c r="O63" i="6" s="1"/>
  <c r="R63" i="6" s="1"/>
  <c r="F64" i="6"/>
  <c r="O64" i="6" s="1"/>
  <c r="R64" i="6" s="1"/>
  <c r="F65" i="6"/>
  <c r="O65" i="6" s="1"/>
  <c r="F66" i="6"/>
  <c r="O66" i="6" s="1"/>
  <c r="R66" i="6" s="1"/>
  <c r="F67" i="6"/>
  <c r="O67" i="6" s="1"/>
  <c r="R67" i="6" s="1"/>
  <c r="F69" i="6"/>
  <c r="O69" i="6" s="1"/>
  <c r="R69" i="6" s="1"/>
  <c r="F70" i="6"/>
  <c r="O70" i="6" s="1"/>
  <c r="R70" i="6" s="1"/>
  <c r="F71" i="6"/>
  <c r="O71" i="6" s="1"/>
  <c r="F72" i="6"/>
  <c r="O72" i="6" s="1"/>
  <c r="R72" i="6" s="1"/>
  <c r="F74" i="6"/>
  <c r="O74" i="6" s="1"/>
  <c r="R74" i="6" s="1"/>
  <c r="F75" i="6"/>
  <c r="O75" i="6" s="1"/>
  <c r="R75" i="6" s="1"/>
  <c r="F77" i="6"/>
  <c r="O77" i="6" s="1"/>
  <c r="F78" i="6"/>
  <c r="O78" i="6" s="1"/>
  <c r="R78" i="6" s="1"/>
  <c r="F80" i="6"/>
  <c r="O80" i="6" s="1"/>
  <c r="R80" i="6" s="1"/>
  <c r="F81" i="6"/>
  <c r="O81" i="6" s="1"/>
  <c r="R81" i="6" s="1"/>
  <c r="F82" i="6"/>
  <c r="O82" i="6" s="1"/>
  <c r="R82" i="6" s="1"/>
  <c r="F83" i="6"/>
  <c r="O83" i="6" s="1"/>
  <c r="R83" i="6" s="1"/>
  <c r="F84" i="6"/>
  <c r="O84" i="6" s="1"/>
  <c r="R84" i="6" s="1"/>
  <c r="F85" i="6"/>
  <c r="O85" i="6" s="1"/>
  <c r="R85" i="6" s="1"/>
  <c r="F86" i="6"/>
  <c r="O86" i="6" s="1"/>
  <c r="R86" i="6" s="1"/>
  <c r="F87" i="6"/>
  <c r="O87" i="6" s="1"/>
  <c r="R87" i="6" s="1"/>
  <c r="F89" i="6"/>
  <c r="O89" i="6" s="1"/>
  <c r="R89" i="6" s="1"/>
  <c r="F90" i="6"/>
  <c r="O90" i="6" s="1"/>
  <c r="R90" i="6" s="1"/>
  <c r="F91" i="6"/>
  <c r="O91" i="6" s="1"/>
  <c r="R91" i="6" s="1"/>
  <c r="F92" i="6"/>
  <c r="O92" i="6" s="1"/>
  <c r="R92" i="6" s="1"/>
  <c r="F93" i="6"/>
  <c r="O93" i="6" s="1"/>
  <c r="R93" i="6" s="1"/>
  <c r="F94" i="6"/>
  <c r="O94" i="6" s="1"/>
  <c r="R94" i="6" s="1"/>
  <c r="F95" i="6"/>
  <c r="O95" i="6" s="1"/>
  <c r="R95" i="6" s="1"/>
  <c r="F96" i="6"/>
  <c r="O96" i="6" s="1"/>
  <c r="R96" i="6" s="1"/>
  <c r="F97" i="6"/>
  <c r="O97" i="6" s="1"/>
  <c r="R97" i="6" s="1"/>
  <c r="F98" i="6"/>
  <c r="O98" i="6" s="1"/>
  <c r="R98" i="6" s="1"/>
  <c r="F99" i="6"/>
  <c r="O99" i="6" s="1"/>
  <c r="R99" i="6" s="1"/>
  <c r="F100" i="6"/>
  <c r="O100" i="6" s="1"/>
  <c r="R100" i="6" s="1"/>
  <c r="F101" i="6"/>
  <c r="O101" i="6" s="1"/>
  <c r="R101" i="6" s="1"/>
  <c r="F102" i="6"/>
  <c r="O102" i="6" s="1"/>
  <c r="R102" i="6" s="1"/>
  <c r="F105" i="6"/>
  <c r="O105" i="6" s="1"/>
  <c r="R105" i="6" s="1"/>
  <c r="F106" i="6"/>
  <c r="O106" i="6" s="1"/>
  <c r="R106" i="6" s="1"/>
  <c r="F107" i="6"/>
  <c r="O107" i="6" s="1"/>
  <c r="R107" i="6" s="1"/>
  <c r="F108" i="6"/>
  <c r="O108" i="6" s="1"/>
  <c r="R108" i="6" s="1"/>
  <c r="F4" i="6"/>
  <c r="O4" i="6" s="1"/>
  <c r="R4" i="6" s="1"/>
  <c r="R77" i="6" l="1"/>
  <c r="R71" i="6"/>
  <c r="R65" i="6"/>
  <c r="R61" i="6"/>
  <c r="R57" i="6"/>
  <c r="R53" i="6"/>
  <c r="R49" i="6"/>
  <c r="R44" i="6"/>
  <c r="R40" i="6"/>
  <c r="R36" i="6"/>
  <c r="R32" i="6"/>
  <c r="R28" i="6"/>
  <c r="R24" i="6"/>
  <c r="R42" i="6"/>
  <c r="R17" i="6"/>
  <c r="R56" i="6"/>
  <c r="R20" i="6"/>
  <c r="R16" i="6"/>
  <c r="R12" i="6"/>
  <c r="R8" i="6"/>
  <c r="E109" i="49"/>
  <c r="E110" i="49"/>
  <c r="E111" i="49"/>
  <c r="E112" i="49"/>
  <c r="E103" i="49"/>
  <c r="E76" i="49"/>
  <c r="E73" i="49"/>
  <c r="E68" i="49"/>
  <c r="G5" i="44"/>
  <c r="G6" i="44"/>
  <c r="G7" i="44"/>
  <c r="G8" i="44"/>
  <c r="G9" i="44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G104" i="44"/>
  <c r="G105" i="44"/>
  <c r="G106" i="44"/>
  <c r="G107" i="44"/>
  <c r="G108" i="44"/>
  <c r="G109" i="44"/>
  <c r="G110" i="44"/>
  <c r="G111" i="44"/>
  <c r="G112" i="44"/>
  <c r="G4" i="44"/>
  <c r="Y5" i="42"/>
  <c r="Z5" i="42"/>
  <c r="Y6" i="42"/>
  <c r="Z6" i="42"/>
  <c r="Y7" i="42"/>
  <c r="Z7" i="42"/>
  <c r="Y8" i="42"/>
  <c r="Z8" i="42"/>
  <c r="Y9" i="42"/>
  <c r="AA9" i="42" s="1"/>
  <c r="Z9" i="42"/>
  <c r="Y10" i="42"/>
  <c r="Z10" i="42"/>
  <c r="Y11" i="42"/>
  <c r="Z11" i="42"/>
  <c r="Y12" i="42"/>
  <c r="Z12" i="42"/>
  <c r="Y13" i="42"/>
  <c r="AA13" i="42" s="1"/>
  <c r="Z13" i="42"/>
  <c r="Y14" i="42"/>
  <c r="Z14" i="42"/>
  <c r="Y15" i="42"/>
  <c r="Z15" i="42"/>
  <c r="Y16" i="42"/>
  <c r="Z16" i="42"/>
  <c r="Y17" i="42"/>
  <c r="Z17" i="42"/>
  <c r="Y18" i="42"/>
  <c r="Z18" i="42"/>
  <c r="Y19" i="42"/>
  <c r="Z19" i="42"/>
  <c r="Y20" i="42"/>
  <c r="Z20" i="42"/>
  <c r="Y21" i="42"/>
  <c r="AA21" i="42" s="1"/>
  <c r="Z21" i="42"/>
  <c r="Y22" i="42"/>
  <c r="Z22" i="42"/>
  <c r="Y23" i="42"/>
  <c r="Z23" i="42"/>
  <c r="Y24" i="42"/>
  <c r="Z24" i="42"/>
  <c r="Y25" i="42"/>
  <c r="AA25" i="42" s="1"/>
  <c r="Z25" i="42"/>
  <c r="Y26" i="42"/>
  <c r="Z26" i="42"/>
  <c r="Y27" i="42"/>
  <c r="Z27" i="42"/>
  <c r="Y28" i="42"/>
  <c r="Z28" i="42"/>
  <c r="Y29" i="42"/>
  <c r="AA29" i="42" s="1"/>
  <c r="Z29" i="42"/>
  <c r="Y30" i="42"/>
  <c r="Z30" i="42"/>
  <c r="Y31" i="42"/>
  <c r="Z31" i="42"/>
  <c r="Y32" i="42"/>
  <c r="Z32" i="42"/>
  <c r="Y33" i="42"/>
  <c r="Z33" i="42"/>
  <c r="Y34" i="42"/>
  <c r="Z34" i="42"/>
  <c r="Y35" i="42"/>
  <c r="Z35" i="42"/>
  <c r="Y36" i="42"/>
  <c r="Z36" i="42"/>
  <c r="Y37" i="42"/>
  <c r="AA37" i="42" s="1"/>
  <c r="Z37" i="42"/>
  <c r="Y38" i="42"/>
  <c r="Z38" i="42"/>
  <c r="Y39" i="42"/>
  <c r="Z39" i="42"/>
  <c r="Y40" i="42"/>
  <c r="Z40" i="42"/>
  <c r="Y41" i="42"/>
  <c r="AA41" i="42" s="1"/>
  <c r="Z41" i="42"/>
  <c r="Y42" i="42"/>
  <c r="Z42" i="42"/>
  <c r="Y43" i="42"/>
  <c r="Z43" i="42"/>
  <c r="Y44" i="42"/>
  <c r="Z44" i="42"/>
  <c r="Y45" i="42"/>
  <c r="AA45" i="42" s="1"/>
  <c r="Z45" i="42"/>
  <c r="Y46" i="42"/>
  <c r="Z46" i="42"/>
  <c r="Y47" i="42"/>
  <c r="Z47" i="42"/>
  <c r="Y48" i="42"/>
  <c r="Z48" i="42"/>
  <c r="Y49" i="42"/>
  <c r="Z49" i="42"/>
  <c r="Y50" i="42"/>
  <c r="Z50" i="42"/>
  <c r="Y51" i="42"/>
  <c r="Z51" i="42"/>
  <c r="Y52" i="42"/>
  <c r="Z52" i="42"/>
  <c r="Y53" i="42"/>
  <c r="AA53" i="42" s="1"/>
  <c r="Z53" i="42"/>
  <c r="Y54" i="42"/>
  <c r="Z54" i="42"/>
  <c r="Y55" i="42"/>
  <c r="Z55" i="42"/>
  <c r="Y56" i="42"/>
  <c r="Z56" i="42"/>
  <c r="Y57" i="42"/>
  <c r="Z57" i="42"/>
  <c r="Y58" i="42"/>
  <c r="Z58" i="42"/>
  <c r="Y59" i="42"/>
  <c r="Z59" i="42"/>
  <c r="Y60" i="42"/>
  <c r="Z60" i="42"/>
  <c r="Y61" i="42"/>
  <c r="AA61" i="42" s="1"/>
  <c r="Z61" i="42"/>
  <c r="Y62" i="42"/>
  <c r="Z62" i="42"/>
  <c r="Y63" i="42"/>
  <c r="Z63" i="42"/>
  <c r="Y64" i="42"/>
  <c r="Z64" i="42"/>
  <c r="Y65" i="42"/>
  <c r="AA65" i="42" s="1"/>
  <c r="Z65" i="42"/>
  <c r="Y66" i="42"/>
  <c r="Z66" i="42"/>
  <c r="Y67" i="42"/>
  <c r="Z67" i="42"/>
  <c r="Y68" i="42"/>
  <c r="Z68" i="42"/>
  <c r="Y69" i="42"/>
  <c r="AA69" i="42" s="1"/>
  <c r="Z69" i="42"/>
  <c r="Y70" i="42"/>
  <c r="Z70" i="42"/>
  <c r="Y71" i="42"/>
  <c r="Z71" i="42"/>
  <c r="Y72" i="42"/>
  <c r="Z72" i="42"/>
  <c r="Y73" i="42"/>
  <c r="AA73" i="42" s="1"/>
  <c r="Z73" i="42"/>
  <c r="Y74" i="42"/>
  <c r="Z74" i="42"/>
  <c r="Y75" i="42"/>
  <c r="Z75" i="42"/>
  <c r="Y76" i="42"/>
  <c r="Z76" i="42"/>
  <c r="Y77" i="42"/>
  <c r="AA77" i="42" s="1"/>
  <c r="Z77" i="42"/>
  <c r="Y78" i="42"/>
  <c r="Z78" i="42"/>
  <c r="Y79" i="42"/>
  <c r="Z79" i="42"/>
  <c r="Y80" i="42"/>
  <c r="Z80" i="42"/>
  <c r="Y81" i="42"/>
  <c r="AA81" i="42" s="1"/>
  <c r="Z81" i="42"/>
  <c r="Y82" i="42"/>
  <c r="Z82" i="42"/>
  <c r="Y83" i="42"/>
  <c r="Z83" i="42"/>
  <c r="Y84" i="42"/>
  <c r="Z84" i="42"/>
  <c r="Y85" i="42"/>
  <c r="AA85" i="42" s="1"/>
  <c r="Z85" i="42"/>
  <c r="Y86" i="42"/>
  <c r="Z86" i="42"/>
  <c r="Y87" i="42"/>
  <c r="Z87" i="42"/>
  <c r="Y88" i="42"/>
  <c r="Z88" i="42"/>
  <c r="Y89" i="42"/>
  <c r="Z89" i="42"/>
  <c r="Y90" i="42"/>
  <c r="Z90" i="42"/>
  <c r="Y91" i="42"/>
  <c r="Z91" i="42"/>
  <c r="Y92" i="42"/>
  <c r="Z92" i="42"/>
  <c r="Y93" i="42"/>
  <c r="Z93" i="42"/>
  <c r="Y94" i="42"/>
  <c r="Z94" i="42"/>
  <c r="Y95" i="42"/>
  <c r="Z95" i="42"/>
  <c r="Y96" i="42"/>
  <c r="Z96" i="42"/>
  <c r="Y97" i="42"/>
  <c r="Z97" i="42"/>
  <c r="Y98" i="42"/>
  <c r="Z98" i="42"/>
  <c r="Y99" i="42"/>
  <c r="Z99" i="42"/>
  <c r="Y100" i="42"/>
  <c r="Z100" i="42"/>
  <c r="Y101" i="42"/>
  <c r="AA101" i="42" s="1"/>
  <c r="Z101" i="42"/>
  <c r="Y102" i="42"/>
  <c r="Z102" i="42"/>
  <c r="Y103" i="42"/>
  <c r="Z103" i="42"/>
  <c r="Y104" i="42"/>
  <c r="Z104" i="42"/>
  <c r="Y105" i="42"/>
  <c r="Z105" i="42"/>
  <c r="Y106" i="42"/>
  <c r="Z106" i="42"/>
  <c r="Y107" i="42"/>
  <c r="Z107" i="42"/>
  <c r="Y108" i="42"/>
  <c r="Z108" i="42"/>
  <c r="Y109" i="42"/>
  <c r="AA109" i="42" s="1"/>
  <c r="Z109" i="42"/>
  <c r="Y110" i="42"/>
  <c r="Z110" i="42"/>
  <c r="Y111" i="42"/>
  <c r="Z111" i="42"/>
  <c r="Y112" i="42"/>
  <c r="Z112" i="42"/>
  <c r="Y113" i="42"/>
  <c r="Z113" i="42"/>
  <c r="X6" i="42"/>
  <c r="X7" i="42"/>
  <c r="AA7" i="42" s="1"/>
  <c r="X8" i="42"/>
  <c r="X9" i="42"/>
  <c r="X10" i="42"/>
  <c r="X11" i="42"/>
  <c r="AA11" i="42" s="1"/>
  <c r="X12" i="42"/>
  <c r="X13" i="42"/>
  <c r="X14" i="42"/>
  <c r="X15" i="42"/>
  <c r="AA15" i="42" s="1"/>
  <c r="X16" i="42"/>
  <c r="X17" i="42"/>
  <c r="X18" i="42"/>
  <c r="X19" i="42"/>
  <c r="AA19" i="42" s="1"/>
  <c r="X20" i="42"/>
  <c r="X21" i="42"/>
  <c r="X22" i="42"/>
  <c r="X23" i="42"/>
  <c r="AA23" i="42" s="1"/>
  <c r="X24" i="42"/>
  <c r="X25" i="42"/>
  <c r="X26" i="42"/>
  <c r="X27" i="42"/>
  <c r="AA27" i="42" s="1"/>
  <c r="X28" i="42"/>
  <c r="X29" i="42"/>
  <c r="X30" i="42"/>
  <c r="X31" i="42"/>
  <c r="AA31" i="42" s="1"/>
  <c r="X32" i="42"/>
  <c r="X33" i="42"/>
  <c r="X34" i="42"/>
  <c r="X35" i="42"/>
  <c r="AA35" i="42" s="1"/>
  <c r="X36" i="42"/>
  <c r="X37" i="42"/>
  <c r="X38" i="42"/>
  <c r="X39" i="42"/>
  <c r="AA39" i="42" s="1"/>
  <c r="X40" i="42"/>
  <c r="X41" i="42"/>
  <c r="X42" i="42"/>
  <c r="X43" i="42"/>
  <c r="AA43" i="42" s="1"/>
  <c r="X44" i="42"/>
  <c r="X45" i="42"/>
  <c r="X46" i="42"/>
  <c r="X47" i="42"/>
  <c r="AA47" i="42" s="1"/>
  <c r="X48" i="42"/>
  <c r="X49" i="42"/>
  <c r="X50" i="42"/>
  <c r="AA50" i="42" s="1"/>
  <c r="X51" i="42"/>
  <c r="AA51" i="42" s="1"/>
  <c r="X52" i="42"/>
  <c r="X53" i="42"/>
  <c r="X54" i="42"/>
  <c r="AA54" i="42" s="1"/>
  <c r="X55" i="42"/>
  <c r="AA55" i="42" s="1"/>
  <c r="X56" i="42"/>
  <c r="X57" i="42"/>
  <c r="X58" i="42"/>
  <c r="AA58" i="42" s="1"/>
  <c r="X59" i="42"/>
  <c r="AA59" i="42" s="1"/>
  <c r="X60" i="42"/>
  <c r="AA60" i="42" s="1"/>
  <c r="X61" i="42"/>
  <c r="X62" i="42"/>
  <c r="AA62" i="42" s="1"/>
  <c r="X63" i="42"/>
  <c r="AA63" i="42" s="1"/>
  <c r="X64" i="42"/>
  <c r="X65" i="42"/>
  <c r="X66" i="42"/>
  <c r="AA66" i="42" s="1"/>
  <c r="X67" i="42"/>
  <c r="AA67" i="42" s="1"/>
  <c r="X68" i="42"/>
  <c r="X69" i="42"/>
  <c r="X70" i="42"/>
  <c r="AA70" i="42" s="1"/>
  <c r="X71" i="42"/>
  <c r="AA71" i="42" s="1"/>
  <c r="X72" i="42"/>
  <c r="X73" i="42"/>
  <c r="X74" i="42"/>
  <c r="AA74" i="42" s="1"/>
  <c r="X75" i="42"/>
  <c r="AA75" i="42" s="1"/>
  <c r="X76" i="42"/>
  <c r="X77" i="42"/>
  <c r="X78" i="42"/>
  <c r="AA78" i="42" s="1"/>
  <c r="X79" i="42"/>
  <c r="AA79" i="42" s="1"/>
  <c r="X80" i="42"/>
  <c r="X81" i="42"/>
  <c r="X82" i="42"/>
  <c r="AA82" i="42" s="1"/>
  <c r="X83" i="42"/>
  <c r="AA83" i="42" s="1"/>
  <c r="X84" i="42"/>
  <c r="X85" i="42"/>
  <c r="X86" i="42"/>
  <c r="AA86" i="42" s="1"/>
  <c r="X87" i="42"/>
  <c r="AA87" i="42" s="1"/>
  <c r="X88" i="42"/>
  <c r="X89" i="42"/>
  <c r="X90" i="42"/>
  <c r="AA90" i="42" s="1"/>
  <c r="X91" i="42"/>
  <c r="AA91" i="42" s="1"/>
  <c r="X92" i="42"/>
  <c r="X93" i="42"/>
  <c r="X94" i="42"/>
  <c r="AA94" i="42" s="1"/>
  <c r="X95" i="42"/>
  <c r="AA95" i="42" s="1"/>
  <c r="X96" i="42"/>
  <c r="X97" i="42"/>
  <c r="X98" i="42"/>
  <c r="AA98" i="42" s="1"/>
  <c r="X99" i="42"/>
  <c r="AA99" i="42" s="1"/>
  <c r="X100" i="42"/>
  <c r="X101" i="42"/>
  <c r="X102" i="42"/>
  <c r="AA102" i="42" s="1"/>
  <c r="X103" i="42"/>
  <c r="AA103" i="42" s="1"/>
  <c r="X104" i="42"/>
  <c r="X105" i="42"/>
  <c r="X106" i="42"/>
  <c r="AA106" i="42" s="1"/>
  <c r="X107" i="42"/>
  <c r="AA107" i="42" s="1"/>
  <c r="X108" i="42"/>
  <c r="X109" i="42"/>
  <c r="X110" i="42"/>
  <c r="AA110" i="42" s="1"/>
  <c r="X111" i="42"/>
  <c r="AA111" i="42" s="1"/>
  <c r="X112" i="42"/>
  <c r="X113" i="42"/>
  <c r="X5" i="42"/>
  <c r="AA6" i="42"/>
  <c r="AA8" i="42"/>
  <c r="AA10" i="42"/>
  <c r="AA12" i="42"/>
  <c r="AA14" i="42"/>
  <c r="AA16" i="42"/>
  <c r="AA17" i="42"/>
  <c r="AA18" i="42"/>
  <c r="AA20" i="42"/>
  <c r="AA22" i="42"/>
  <c r="AA24" i="42"/>
  <c r="AA26" i="42"/>
  <c r="AA28" i="42"/>
  <c r="AA30" i="42"/>
  <c r="AA32" i="42"/>
  <c r="AA33" i="42"/>
  <c r="AA34" i="42"/>
  <c r="AA36" i="42"/>
  <c r="AA38" i="42"/>
  <c r="AA40" i="42"/>
  <c r="AA42" i="42"/>
  <c r="AA44" i="42"/>
  <c r="AA46" i="42"/>
  <c r="AA48" i="42"/>
  <c r="AA49" i="42"/>
  <c r="AA52" i="42"/>
  <c r="AA56" i="42"/>
  <c r="AA57" i="42"/>
  <c r="AA64" i="42"/>
  <c r="AA68" i="42"/>
  <c r="AA72" i="42"/>
  <c r="AA76" i="42"/>
  <c r="AA80" i="42"/>
  <c r="AA84" i="42"/>
  <c r="AA88" i="42"/>
  <c r="AA92" i="42"/>
  <c r="AA93" i="42"/>
  <c r="AA96" i="42"/>
  <c r="AA100" i="42"/>
  <c r="AA104" i="42"/>
  <c r="AA108" i="42"/>
  <c r="AA112" i="42"/>
  <c r="Y6" i="41"/>
  <c r="Z6" i="41"/>
  <c r="Y7" i="41"/>
  <c r="Z7" i="41"/>
  <c r="Y8" i="41"/>
  <c r="Z8" i="41"/>
  <c r="Y9" i="41"/>
  <c r="Z9" i="41"/>
  <c r="Y10" i="41"/>
  <c r="Z10" i="41"/>
  <c r="Y11" i="41"/>
  <c r="Z11" i="41"/>
  <c r="Y12" i="41"/>
  <c r="Z12" i="41"/>
  <c r="Y13" i="41"/>
  <c r="AA13" i="41" s="1"/>
  <c r="Z13" i="41"/>
  <c r="Y14" i="41"/>
  <c r="Z14" i="41"/>
  <c r="Y15" i="41"/>
  <c r="Z15" i="41"/>
  <c r="Y16" i="41"/>
  <c r="Z16" i="41"/>
  <c r="Y17" i="41"/>
  <c r="AA17" i="41" s="1"/>
  <c r="Z17" i="41"/>
  <c r="Y18" i="41"/>
  <c r="Z18" i="41"/>
  <c r="Y19" i="41"/>
  <c r="Z19" i="41"/>
  <c r="Y20" i="41"/>
  <c r="Z20" i="41"/>
  <c r="Y21" i="41"/>
  <c r="AA21" i="41" s="1"/>
  <c r="Z21" i="41"/>
  <c r="Y22" i="41"/>
  <c r="Z22" i="41"/>
  <c r="Y23" i="41"/>
  <c r="Z23" i="41"/>
  <c r="Y24" i="41"/>
  <c r="Z24" i="41"/>
  <c r="Y25" i="41"/>
  <c r="Z25" i="41"/>
  <c r="Y26" i="41"/>
  <c r="Z26" i="41"/>
  <c r="Y27" i="41"/>
  <c r="Z27" i="41"/>
  <c r="Y28" i="41"/>
  <c r="Z28" i="41"/>
  <c r="Y29" i="41"/>
  <c r="AA29" i="41" s="1"/>
  <c r="Z29" i="41"/>
  <c r="Y30" i="41"/>
  <c r="Z30" i="41"/>
  <c r="Y31" i="41"/>
  <c r="Z31" i="41"/>
  <c r="Y32" i="41"/>
  <c r="Z32" i="41"/>
  <c r="Y33" i="41"/>
  <c r="AA33" i="41" s="1"/>
  <c r="Z33" i="41"/>
  <c r="Y34" i="41"/>
  <c r="Z34" i="41"/>
  <c r="Y35" i="41"/>
  <c r="Z35" i="41"/>
  <c r="Y36" i="41"/>
  <c r="Z36" i="41"/>
  <c r="Y37" i="41"/>
  <c r="AA37" i="41" s="1"/>
  <c r="Z37" i="41"/>
  <c r="Y38" i="41"/>
  <c r="Z38" i="41"/>
  <c r="Y39" i="41"/>
  <c r="Z39" i="41"/>
  <c r="Y40" i="41"/>
  <c r="Z40" i="41"/>
  <c r="Y41" i="41"/>
  <c r="Z41" i="41"/>
  <c r="Y42" i="41"/>
  <c r="Z42" i="41"/>
  <c r="Y43" i="41"/>
  <c r="Z43" i="41"/>
  <c r="Y44" i="41"/>
  <c r="Z44" i="41"/>
  <c r="Y45" i="41"/>
  <c r="AA45" i="41" s="1"/>
  <c r="Z45" i="41"/>
  <c r="Y46" i="41"/>
  <c r="Z46" i="41"/>
  <c r="Y47" i="41"/>
  <c r="Z47" i="41"/>
  <c r="Y48" i="41"/>
  <c r="Z48" i="41"/>
  <c r="Y49" i="41"/>
  <c r="AA49" i="41" s="1"/>
  <c r="Z49" i="41"/>
  <c r="Y50" i="41"/>
  <c r="Z50" i="41"/>
  <c r="Y51" i="41"/>
  <c r="Z51" i="41"/>
  <c r="Y52" i="41"/>
  <c r="Z52" i="41"/>
  <c r="Y53" i="41"/>
  <c r="AA53" i="41" s="1"/>
  <c r="Z53" i="41"/>
  <c r="Y54" i="41"/>
  <c r="Z54" i="41"/>
  <c r="Y55" i="41"/>
  <c r="Z55" i="41"/>
  <c r="Y56" i="41"/>
  <c r="Z56" i="41"/>
  <c r="Y57" i="41"/>
  <c r="Z57" i="41"/>
  <c r="Y58" i="41"/>
  <c r="Z58" i="41"/>
  <c r="Y59" i="41"/>
  <c r="Z59" i="41"/>
  <c r="Y60" i="41"/>
  <c r="Z60" i="41"/>
  <c r="Y61" i="41"/>
  <c r="AA61" i="41" s="1"/>
  <c r="Z61" i="41"/>
  <c r="Y62" i="41"/>
  <c r="Z62" i="41"/>
  <c r="Y63" i="41"/>
  <c r="Z63" i="41"/>
  <c r="Y64" i="41"/>
  <c r="Z64" i="41"/>
  <c r="Y65" i="41"/>
  <c r="AA65" i="41" s="1"/>
  <c r="Z65" i="41"/>
  <c r="Y66" i="41"/>
  <c r="Z66" i="41"/>
  <c r="Y67" i="41"/>
  <c r="Z67" i="41"/>
  <c r="Y68" i="41"/>
  <c r="Z68" i="41"/>
  <c r="Y69" i="41"/>
  <c r="AA69" i="41" s="1"/>
  <c r="Z69" i="41"/>
  <c r="Y70" i="41"/>
  <c r="Z70" i="41"/>
  <c r="Y71" i="41"/>
  <c r="Z71" i="41"/>
  <c r="Y72" i="41"/>
  <c r="Z72" i="41"/>
  <c r="Y73" i="41"/>
  <c r="Z73" i="41"/>
  <c r="Y74" i="41"/>
  <c r="Z74" i="41"/>
  <c r="Y75" i="41"/>
  <c r="Z75" i="41"/>
  <c r="Y76" i="41"/>
  <c r="Z76" i="41"/>
  <c r="Y77" i="41"/>
  <c r="AA77" i="41" s="1"/>
  <c r="Z77" i="41"/>
  <c r="Y78" i="41"/>
  <c r="Z78" i="41"/>
  <c r="Y79" i="41"/>
  <c r="Z79" i="41"/>
  <c r="Y80" i="41"/>
  <c r="Z80" i="41"/>
  <c r="Y81" i="41"/>
  <c r="AA81" i="41" s="1"/>
  <c r="Z81" i="41"/>
  <c r="Y82" i="41"/>
  <c r="Z82" i="41"/>
  <c r="Y83" i="41"/>
  <c r="Z83" i="41"/>
  <c r="Y84" i="41"/>
  <c r="Z84" i="41"/>
  <c r="Y85" i="41"/>
  <c r="AA85" i="41" s="1"/>
  <c r="Z85" i="41"/>
  <c r="Y86" i="41"/>
  <c r="Z86" i="41"/>
  <c r="Y87" i="41"/>
  <c r="Z87" i="41"/>
  <c r="Y88" i="41"/>
  <c r="Z88" i="41"/>
  <c r="Y89" i="41"/>
  <c r="Z89" i="41"/>
  <c r="Y90" i="41"/>
  <c r="Z90" i="41"/>
  <c r="Y91" i="41"/>
  <c r="Z91" i="41"/>
  <c r="Y92" i="41"/>
  <c r="Z92" i="41"/>
  <c r="Y93" i="41"/>
  <c r="AA93" i="41" s="1"/>
  <c r="Z93" i="41"/>
  <c r="Y94" i="41"/>
  <c r="Z94" i="41"/>
  <c r="Y95" i="41"/>
  <c r="Z95" i="41"/>
  <c r="Y96" i="41"/>
  <c r="Z96" i="41"/>
  <c r="Y97" i="41"/>
  <c r="Z97" i="41"/>
  <c r="Y98" i="41"/>
  <c r="Z98" i="41"/>
  <c r="Y99" i="41"/>
  <c r="Z99" i="41"/>
  <c r="Y100" i="41"/>
  <c r="Z100" i="41"/>
  <c r="Y101" i="41"/>
  <c r="AA101" i="41" s="1"/>
  <c r="Z101" i="41"/>
  <c r="Y102" i="41"/>
  <c r="Z102" i="41"/>
  <c r="Y103" i="41"/>
  <c r="Z103" i="41"/>
  <c r="Y104" i="41"/>
  <c r="Z104" i="41"/>
  <c r="Y105" i="41"/>
  <c r="AA105" i="41" s="1"/>
  <c r="Z105" i="41"/>
  <c r="Y106" i="41"/>
  <c r="Z106" i="41"/>
  <c r="Y107" i="41"/>
  <c r="Z107" i="41"/>
  <c r="Y108" i="41"/>
  <c r="Z108" i="41"/>
  <c r="Y109" i="41"/>
  <c r="AA109" i="41" s="1"/>
  <c r="Z109" i="41"/>
  <c r="Y110" i="41"/>
  <c r="Z110" i="41"/>
  <c r="Y111" i="41"/>
  <c r="Z111" i="41"/>
  <c r="Y112" i="41"/>
  <c r="Z112" i="41"/>
  <c r="Y113" i="41"/>
  <c r="AA113" i="41" s="1"/>
  <c r="Z113" i="41"/>
  <c r="X6" i="41"/>
  <c r="X7" i="41"/>
  <c r="X8" i="41"/>
  <c r="AA8" i="41" s="1"/>
  <c r="X9" i="41"/>
  <c r="X10" i="41"/>
  <c r="X11" i="41"/>
  <c r="X12" i="41"/>
  <c r="AA12" i="41" s="1"/>
  <c r="X13" i="41"/>
  <c r="X14" i="41"/>
  <c r="X15" i="41"/>
  <c r="X16" i="41"/>
  <c r="AA16" i="41" s="1"/>
  <c r="X17" i="41"/>
  <c r="X18" i="41"/>
  <c r="X19" i="41"/>
  <c r="X20" i="41"/>
  <c r="X21" i="41"/>
  <c r="X22" i="41"/>
  <c r="X23" i="41"/>
  <c r="X24" i="41"/>
  <c r="AA24" i="41" s="1"/>
  <c r="X25" i="41"/>
  <c r="X26" i="41"/>
  <c r="X27" i="41"/>
  <c r="X28" i="41"/>
  <c r="AA28" i="41" s="1"/>
  <c r="X29" i="41"/>
  <c r="X30" i="41"/>
  <c r="X31" i="41"/>
  <c r="X32" i="41"/>
  <c r="AA32" i="41" s="1"/>
  <c r="X33" i="41"/>
  <c r="X34" i="41"/>
  <c r="X35" i="41"/>
  <c r="X36" i="41"/>
  <c r="X37" i="41"/>
  <c r="X38" i="41"/>
  <c r="X39" i="41"/>
  <c r="X40" i="41"/>
  <c r="AA40" i="41" s="1"/>
  <c r="X41" i="41"/>
  <c r="X42" i="41"/>
  <c r="X43" i="41"/>
  <c r="X44" i="41"/>
  <c r="AA44" i="41" s="1"/>
  <c r="X45" i="41"/>
  <c r="X46" i="41"/>
  <c r="X47" i="41"/>
  <c r="X48" i="41"/>
  <c r="AA48" i="41" s="1"/>
  <c r="X49" i="41"/>
  <c r="X50" i="41"/>
  <c r="X51" i="41"/>
  <c r="X52" i="41"/>
  <c r="X53" i="41"/>
  <c r="X54" i="41"/>
  <c r="X55" i="41"/>
  <c r="X56" i="41"/>
  <c r="AA56" i="41" s="1"/>
  <c r="X57" i="41"/>
  <c r="X58" i="41"/>
  <c r="X59" i="41"/>
  <c r="X60" i="41"/>
  <c r="AA60" i="41" s="1"/>
  <c r="X61" i="41"/>
  <c r="X62" i="41"/>
  <c r="X63" i="41"/>
  <c r="X64" i="41"/>
  <c r="AA64" i="41" s="1"/>
  <c r="X65" i="41"/>
  <c r="X66" i="41"/>
  <c r="X67" i="41"/>
  <c r="X68" i="41"/>
  <c r="X69" i="41"/>
  <c r="X70" i="41"/>
  <c r="X71" i="41"/>
  <c r="X72" i="41"/>
  <c r="AA72" i="41" s="1"/>
  <c r="X73" i="41"/>
  <c r="X74" i="41"/>
  <c r="X75" i="41"/>
  <c r="X76" i="41"/>
  <c r="AA76" i="41" s="1"/>
  <c r="X77" i="41"/>
  <c r="X78" i="41"/>
  <c r="X79" i="41"/>
  <c r="X80" i="41"/>
  <c r="X81" i="41"/>
  <c r="X82" i="41"/>
  <c r="X83" i="41"/>
  <c r="X84" i="41"/>
  <c r="X85" i="41"/>
  <c r="X86" i="41"/>
  <c r="X87" i="41"/>
  <c r="X88" i="41"/>
  <c r="X89" i="41"/>
  <c r="X90" i="41"/>
  <c r="X91" i="41"/>
  <c r="X92" i="41"/>
  <c r="AA92" i="41" s="1"/>
  <c r="X93" i="41"/>
  <c r="X94" i="41"/>
  <c r="X95" i="41"/>
  <c r="X96" i="41"/>
  <c r="X97" i="41"/>
  <c r="X98" i="41"/>
  <c r="X99" i="41"/>
  <c r="X100" i="41"/>
  <c r="X101" i="41"/>
  <c r="X102" i="41"/>
  <c r="X103" i="41"/>
  <c r="X104" i="41"/>
  <c r="X105" i="41"/>
  <c r="X106" i="41"/>
  <c r="X107" i="41"/>
  <c r="X108" i="41"/>
  <c r="X109" i="41"/>
  <c r="X110" i="41"/>
  <c r="X111" i="41"/>
  <c r="X112" i="41"/>
  <c r="X113" i="41"/>
  <c r="AA6" i="41"/>
  <c r="AA9" i="41"/>
  <c r="AA10" i="41"/>
  <c r="AA14" i="41"/>
  <c r="AA18" i="41"/>
  <c r="AA20" i="41"/>
  <c r="AA22" i="41"/>
  <c r="AA25" i="41"/>
  <c r="AA26" i="41"/>
  <c r="AA30" i="41"/>
  <c r="AA34" i="41"/>
  <c r="AA36" i="41"/>
  <c r="AA38" i="41"/>
  <c r="AA41" i="41"/>
  <c r="AA42" i="41"/>
  <c r="AA46" i="41"/>
  <c r="AA50" i="41"/>
  <c r="AA52" i="41"/>
  <c r="AA54" i="41"/>
  <c r="AA57" i="41"/>
  <c r="AA58" i="41"/>
  <c r="AA62" i="41"/>
  <c r="AA66" i="41"/>
  <c r="AA68" i="41"/>
  <c r="AA70" i="41"/>
  <c r="AA73" i="41"/>
  <c r="AA74" i="41"/>
  <c r="AA80" i="41"/>
  <c r="AA86" i="41"/>
  <c r="AA89" i="41"/>
  <c r="AA90" i="41"/>
  <c r="AA97" i="41"/>
  <c r="AA102" i="41"/>
  <c r="AA108" i="41"/>
  <c r="Y5" i="41"/>
  <c r="AA5" i="41" s="1"/>
  <c r="Z5" i="41"/>
  <c r="X5" i="41"/>
  <c r="AA107" i="41" l="1"/>
  <c r="AA91" i="41"/>
  <c r="AA63" i="41"/>
  <c r="AA103" i="41"/>
  <c r="AA99" i="41"/>
  <c r="AA87" i="41"/>
  <c r="AA75" i="41"/>
  <c r="AA59" i="41"/>
  <c r="AA113" i="42"/>
  <c r="AA105" i="42"/>
  <c r="AA97" i="42"/>
  <c r="AA89" i="42"/>
  <c r="AA111" i="41"/>
  <c r="AA95" i="41"/>
  <c r="AA83" i="41"/>
  <c r="AA79" i="41"/>
  <c r="AA71" i="41"/>
  <c r="AA67" i="41"/>
  <c r="AA55" i="41"/>
  <c r="AA51" i="41"/>
  <c r="AA47" i="41"/>
  <c r="AA43" i="41"/>
  <c r="AA39" i="41"/>
  <c r="AA35" i="41"/>
  <c r="AA31" i="41"/>
  <c r="AA27" i="41"/>
  <c r="AA23" i="41"/>
  <c r="AA19" i="41"/>
  <c r="AA15" i="41"/>
  <c r="AA11" i="41"/>
  <c r="AA7" i="41"/>
  <c r="AA112" i="41"/>
  <c r="AA110" i="41"/>
  <c r="AA106" i="41"/>
  <c r="AA104" i="41"/>
  <c r="AA98" i="41"/>
  <c r="AA96" i="41"/>
  <c r="AA94" i="41"/>
  <c r="AA88" i="41"/>
  <c r="AA84" i="41"/>
  <c r="AA82" i="41"/>
  <c r="AA78" i="41"/>
  <c r="AA5" i="42"/>
  <c r="K5" i="50"/>
  <c r="AA100" i="41"/>
  <c r="N28" i="27"/>
  <c r="M19" i="27"/>
  <c r="P19" i="27" s="1"/>
  <c r="P6" i="27"/>
  <c r="P7" i="27"/>
  <c r="P8" i="27"/>
  <c r="P9" i="27"/>
  <c r="P10" i="27"/>
  <c r="P11" i="27"/>
  <c r="P12" i="27"/>
  <c r="P13" i="27"/>
  <c r="P14" i="27"/>
  <c r="P15" i="27"/>
  <c r="P16" i="27"/>
  <c r="P17" i="27"/>
  <c r="P18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5" i="27"/>
  <c r="E5" i="26" l="1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4" i="26"/>
  <c r="G113" i="52" l="1"/>
  <c r="H113" i="52"/>
  <c r="I113" i="52"/>
  <c r="J113" i="52"/>
  <c r="K113" i="52"/>
  <c r="L113" i="52"/>
  <c r="M113" i="52"/>
  <c r="N113" i="52"/>
  <c r="O113" i="52"/>
  <c r="F113" i="52"/>
  <c r="E113" i="52"/>
  <c r="D113" i="52"/>
  <c r="C113" i="52"/>
  <c r="D114" i="51"/>
  <c r="E114" i="51"/>
  <c r="F114" i="51"/>
  <c r="G114" i="51"/>
  <c r="H114" i="51"/>
  <c r="I114" i="51"/>
  <c r="J114" i="51"/>
  <c r="K114" i="51"/>
  <c r="C114" i="51"/>
  <c r="D114" i="50"/>
  <c r="F114" i="50"/>
  <c r="G114" i="50"/>
  <c r="C114" i="50"/>
  <c r="E5" i="49"/>
  <c r="E6" i="49"/>
  <c r="E7" i="49"/>
  <c r="E8" i="49"/>
  <c r="E9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9" i="49"/>
  <c r="E70" i="49"/>
  <c r="E71" i="49"/>
  <c r="E72" i="49"/>
  <c r="E74" i="49"/>
  <c r="E75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4" i="49"/>
  <c r="E105" i="49"/>
  <c r="E106" i="49"/>
  <c r="E107" i="49"/>
  <c r="E108" i="49"/>
  <c r="E4" i="49"/>
  <c r="C113" i="49"/>
  <c r="E113" i="49" s="1"/>
  <c r="I114" i="48"/>
  <c r="J114" i="48"/>
  <c r="H114" i="48"/>
  <c r="G114" i="48"/>
  <c r="F114" i="48"/>
  <c r="E114" i="48"/>
  <c r="D114" i="48"/>
  <c r="C114" i="48"/>
  <c r="D113" i="47"/>
  <c r="E113" i="47"/>
  <c r="F113" i="47"/>
  <c r="G113" i="47"/>
  <c r="H113" i="47"/>
  <c r="I113" i="47"/>
  <c r="J113" i="47"/>
  <c r="K113" i="47"/>
  <c r="L113" i="47"/>
  <c r="M113" i="47"/>
  <c r="N113" i="47"/>
  <c r="C113" i="47"/>
  <c r="S114" i="46"/>
  <c r="R114" i="46"/>
  <c r="D114" i="46"/>
  <c r="E114" i="46"/>
  <c r="F114" i="46"/>
  <c r="G114" i="46"/>
  <c r="H114" i="46"/>
  <c r="I114" i="46"/>
  <c r="J114" i="46"/>
  <c r="K114" i="46"/>
  <c r="L114" i="46"/>
  <c r="M114" i="46"/>
  <c r="N114" i="46"/>
  <c r="O114" i="46"/>
  <c r="P114" i="46"/>
  <c r="Q114" i="46"/>
  <c r="T114" i="46"/>
  <c r="U114" i="46"/>
  <c r="V114" i="46"/>
  <c r="C114" i="46"/>
  <c r="D114" i="45"/>
  <c r="E114" i="45"/>
  <c r="H114" i="45"/>
  <c r="J114" i="45" s="1"/>
  <c r="I114" i="45"/>
  <c r="C114" i="45"/>
  <c r="F114" i="45" s="1"/>
  <c r="D113" i="44"/>
  <c r="E113" i="44"/>
  <c r="F113" i="44"/>
  <c r="C113" i="44"/>
  <c r="G113" i="44" s="1"/>
  <c r="H114" i="50" l="1"/>
  <c r="I114" i="50"/>
  <c r="J114" i="50"/>
  <c r="E114" i="50"/>
  <c r="D114" i="43"/>
  <c r="E114" i="43"/>
  <c r="F114" i="43"/>
  <c r="G114" i="43"/>
  <c r="H114" i="43"/>
  <c r="I114" i="43"/>
  <c r="J114" i="43"/>
  <c r="K114" i="43"/>
  <c r="L114" i="43"/>
  <c r="M114" i="43"/>
  <c r="N114" i="43"/>
  <c r="O114" i="43"/>
  <c r="P114" i="43"/>
  <c r="Q114" i="43"/>
  <c r="R114" i="43"/>
  <c r="S114" i="43"/>
  <c r="T114" i="43"/>
  <c r="U114" i="43"/>
  <c r="V114" i="43"/>
  <c r="C114" i="43"/>
  <c r="D114" i="42"/>
  <c r="E114" i="42"/>
  <c r="F114" i="42"/>
  <c r="G114" i="42"/>
  <c r="H114" i="42"/>
  <c r="I114" i="42"/>
  <c r="J114" i="42"/>
  <c r="K114" i="42"/>
  <c r="L114" i="42"/>
  <c r="M114" i="42"/>
  <c r="N114" i="42"/>
  <c r="O114" i="42"/>
  <c r="P114" i="42"/>
  <c r="Q114" i="42"/>
  <c r="R114" i="42"/>
  <c r="S114" i="42"/>
  <c r="T114" i="42"/>
  <c r="U114" i="42"/>
  <c r="V114" i="42"/>
  <c r="W114" i="42"/>
  <c r="C114" i="42"/>
  <c r="D114" i="41"/>
  <c r="E114" i="41"/>
  <c r="F114" i="41"/>
  <c r="G114" i="41"/>
  <c r="H114" i="41"/>
  <c r="I114" i="41"/>
  <c r="J114" i="41"/>
  <c r="K114" i="41"/>
  <c r="L114" i="41"/>
  <c r="M114" i="41"/>
  <c r="N114" i="41"/>
  <c r="O114" i="41"/>
  <c r="P114" i="41"/>
  <c r="Q114" i="41"/>
  <c r="R114" i="41"/>
  <c r="S114" i="41"/>
  <c r="T114" i="41"/>
  <c r="U114" i="41"/>
  <c r="V114" i="41"/>
  <c r="W114" i="41"/>
  <c r="C114" i="41"/>
  <c r="X114" i="41" s="1"/>
  <c r="D114" i="40"/>
  <c r="E114" i="40"/>
  <c r="F114" i="40"/>
  <c r="C114" i="40"/>
  <c r="D113" i="39"/>
  <c r="E113" i="39"/>
  <c r="F113" i="39"/>
  <c r="G113" i="39"/>
  <c r="C113" i="39"/>
  <c r="D113" i="38"/>
  <c r="E113" i="38"/>
  <c r="F113" i="38"/>
  <c r="H113" i="38"/>
  <c r="I113" i="38"/>
  <c r="J113" i="38"/>
  <c r="K113" i="38"/>
  <c r="C113" i="38"/>
  <c r="G113" i="38" s="1"/>
  <c r="D114" i="37"/>
  <c r="E114" i="37"/>
  <c r="F114" i="37"/>
  <c r="G114" i="37"/>
  <c r="H114" i="37"/>
  <c r="C114" i="37"/>
  <c r="D113" i="36"/>
  <c r="E113" i="36"/>
  <c r="F113" i="36"/>
  <c r="G113" i="36"/>
  <c r="H113" i="36"/>
  <c r="I113" i="36"/>
  <c r="J113" i="36"/>
  <c r="K113" i="36"/>
  <c r="L113" i="36"/>
  <c r="M113" i="36"/>
  <c r="N113" i="36"/>
  <c r="C113" i="36"/>
  <c r="O113" i="36" s="1"/>
  <c r="D114" i="35"/>
  <c r="E114" i="35"/>
  <c r="F114" i="35"/>
  <c r="G114" i="35"/>
  <c r="H114" i="35"/>
  <c r="I114" i="35"/>
  <c r="J114" i="35"/>
  <c r="K114" i="35"/>
  <c r="L114" i="35"/>
  <c r="C114" i="35"/>
  <c r="D113" i="34"/>
  <c r="E113" i="34"/>
  <c r="F113" i="34"/>
  <c r="G113" i="34"/>
  <c r="H113" i="34"/>
  <c r="I113" i="34"/>
  <c r="J113" i="34"/>
  <c r="K113" i="34"/>
  <c r="L113" i="34"/>
  <c r="M113" i="34"/>
  <c r="N113" i="34"/>
  <c r="C113" i="34"/>
  <c r="D113" i="33"/>
  <c r="F113" i="33"/>
  <c r="G113" i="33"/>
  <c r="I113" i="33"/>
  <c r="J113" i="33"/>
  <c r="K113" i="33" s="1"/>
  <c r="L113" i="33"/>
  <c r="M113" i="33"/>
  <c r="N113" i="33" s="1"/>
  <c r="O113" i="33"/>
  <c r="P113" i="33"/>
  <c r="Q113" i="33" s="1"/>
  <c r="R113" i="33"/>
  <c r="S113" i="33"/>
  <c r="T113" i="33" s="1"/>
  <c r="C113" i="33"/>
  <c r="T114" i="32"/>
  <c r="U114" i="32"/>
  <c r="EO114" i="32" s="1"/>
  <c r="AD114" i="32"/>
  <c r="AE114" i="32"/>
  <c r="EP114" i="32" s="1"/>
  <c r="AN114" i="32"/>
  <c r="AO114" i="32"/>
  <c r="EQ114" i="32" s="1"/>
  <c r="AX114" i="32"/>
  <c r="AY114" i="32"/>
  <c r="ER114" i="32" s="1"/>
  <c r="BH114" i="32"/>
  <c r="BI114" i="32"/>
  <c r="ES114" i="32" s="1"/>
  <c r="BR114" i="32"/>
  <c r="BS114" i="32"/>
  <c r="ET114" i="32" s="1"/>
  <c r="CB114" i="32"/>
  <c r="CC114" i="32"/>
  <c r="EU114" i="32" s="1"/>
  <c r="CL114" i="32"/>
  <c r="CM114" i="32"/>
  <c r="EV114" i="32" s="1"/>
  <c r="CV114" i="32"/>
  <c r="CW114" i="32"/>
  <c r="EW114" i="32" s="1"/>
  <c r="DF114" i="32"/>
  <c r="DG114" i="32"/>
  <c r="EX114" i="32" s="1"/>
  <c r="DP114" i="32"/>
  <c r="DQ114" i="32"/>
  <c r="EY114" i="32" s="1"/>
  <c r="DZ114" i="32"/>
  <c r="EA114" i="32"/>
  <c r="EZ114" i="32" s="1"/>
  <c r="EJ114" i="32"/>
  <c r="EK114" i="32"/>
  <c r="FA114" i="32" s="1"/>
  <c r="K114" i="32"/>
  <c r="EN114" i="32" s="1"/>
  <c r="J114" i="32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R114" i="31"/>
  <c r="S114" i="31"/>
  <c r="T114" i="31"/>
  <c r="U114" i="31"/>
  <c r="V114" i="31"/>
  <c r="W114" i="31"/>
  <c r="X114" i="31"/>
  <c r="Y114" i="31"/>
  <c r="Z114" i="31"/>
  <c r="AA114" i="31"/>
  <c r="AB114" i="31"/>
  <c r="AC114" i="31"/>
  <c r="AD114" i="31"/>
  <c r="AE114" i="31"/>
  <c r="AF114" i="31"/>
  <c r="C114" i="31"/>
  <c r="AK114" i="30"/>
  <c r="AL114" i="30"/>
  <c r="AM114" i="30"/>
  <c r="AN114" i="30"/>
  <c r="AO114" i="30"/>
  <c r="AP114" i="30"/>
  <c r="AQ114" i="30"/>
  <c r="AR114" i="30"/>
  <c r="AS114" i="30"/>
  <c r="AT114" i="30"/>
  <c r="AU114" i="30"/>
  <c r="AV114" i="30"/>
  <c r="AW114" i="30"/>
  <c r="AJ114" i="30"/>
  <c r="D114" i="30"/>
  <c r="E114" i="30"/>
  <c r="F114" i="30"/>
  <c r="G114" i="30"/>
  <c r="H114" i="30"/>
  <c r="I114" i="30"/>
  <c r="J114" i="30"/>
  <c r="K114" i="30"/>
  <c r="L114" i="30"/>
  <c r="M114" i="30"/>
  <c r="N114" i="30"/>
  <c r="O114" i="30"/>
  <c r="P114" i="30"/>
  <c r="Q114" i="30"/>
  <c r="R114" i="30"/>
  <c r="S114" i="30"/>
  <c r="T114" i="30"/>
  <c r="U114" i="30"/>
  <c r="V114" i="30"/>
  <c r="W114" i="30"/>
  <c r="X114" i="30"/>
  <c r="Y114" i="30"/>
  <c r="Z114" i="30"/>
  <c r="AA114" i="30"/>
  <c r="AB114" i="30"/>
  <c r="AC114" i="30"/>
  <c r="AD114" i="30"/>
  <c r="C114" i="30"/>
  <c r="D113" i="29"/>
  <c r="E113" i="29"/>
  <c r="F113" i="29"/>
  <c r="G113" i="29"/>
  <c r="H113" i="29"/>
  <c r="I113" i="29"/>
  <c r="J113" i="29"/>
  <c r="K113" i="29"/>
  <c r="L113" i="29"/>
  <c r="M113" i="29"/>
  <c r="N113" i="29"/>
  <c r="C113" i="29"/>
  <c r="D113" i="28"/>
  <c r="F113" i="28"/>
  <c r="G113" i="28"/>
  <c r="H113" i="28"/>
  <c r="I113" i="28"/>
  <c r="J113" i="28"/>
  <c r="K113" i="28"/>
  <c r="L113" i="28"/>
  <c r="M113" i="28"/>
  <c r="N113" i="28"/>
  <c r="O113" i="28"/>
  <c r="C113" i="28"/>
  <c r="D114" i="27"/>
  <c r="F114" i="27"/>
  <c r="I114" i="27" s="1"/>
  <c r="G114" i="27"/>
  <c r="H114" i="27"/>
  <c r="J114" i="27"/>
  <c r="K114" i="27"/>
  <c r="L114" i="27"/>
  <c r="M114" i="27"/>
  <c r="N114" i="27"/>
  <c r="O114" i="27"/>
  <c r="C114" i="27"/>
  <c r="E114" i="27" l="1"/>
  <c r="E113" i="28"/>
  <c r="E113" i="33"/>
  <c r="O113" i="34"/>
  <c r="M114" i="35"/>
  <c r="L113" i="38"/>
  <c r="Z114" i="41"/>
  <c r="AA114" i="41" s="1"/>
  <c r="Y114" i="41"/>
  <c r="X114" i="42"/>
  <c r="Z114" i="42"/>
  <c r="Y114" i="42"/>
  <c r="O113" i="29"/>
  <c r="FB114" i="32"/>
  <c r="AA114" i="42"/>
  <c r="G114" i="40"/>
  <c r="K114" i="50"/>
  <c r="H113" i="33"/>
  <c r="P114" i="27"/>
  <c r="D113" i="26"/>
  <c r="C113" i="26"/>
  <c r="D113" i="25"/>
  <c r="E113" i="25"/>
  <c r="F113" i="25"/>
  <c r="G113" i="25"/>
  <c r="C113" i="25"/>
  <c r="D114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AG114" i="24"/>
  <c r="AH114" i="24"/>
  <c r="AI114" i="24"/>
  <c r="AJ114" i="24"/>
  <c r="AK114" i="24"/>
  <c r="AL114" i="24"/>
  <c r="AM114" i="24"/>
  <c r="AN114" i="24"/>
  <c r="AO114" i="24"/>
  <c r="AP114" i="24"/>
  <c r="C114" i="24"/>
  <c r="D114" i="23"/>
  <c r="E114" i="23"/>
  <c r="F114" i="23"/>
  <c r="G114" i="23"/>
  <c r="I114" i="23"/>
  <c r="J114" i="23"/>
  <c r="K114" i="23"/>
  <c r="L114" i="23"/>
  <c r="M114" i="23"/>
  <c r="C114" i="23"/>
  <c r="H114" i="23" s="1"/>
  <c r="E113" i="22"/>
  <c r="D113" i="22"/>
  <c r="C113" i="22"/>
  <c r="D115" i="21"/>
  <c r="E115" i="21"/>
  <c r="G115" i="21"/>
  <c r="H115" i="21"/>
  <c r="J115" i="21"/>
  <c r="K115" i="21"/>
  <c r="M115" i="21"/>
  <c r="N115" i="21"/>
  <c r="P115" i="21"/>
  <c r="Q115" i="21"/>
  <c r="S115" i="21"/>
  <c r="T115" i="21"/>
  <c r="V115" i="21"/>
  <c r="W115" i="21"/>
  <c r="Y115" i="21"/>
  <c r="Z115" i="21"/>
  <c r="AB115" i="21"/>
  <c r="AC115" i="21"/>
  <c r="AE115" i="21"/>
  <c r="AF115" i="21"/>
  <c r="AH115" i="21"/>
  <c r="AI115" i="21"/>
  <c r="AK115" i="21"/>
  <c r="AL115" i="21"/>
  <c r="AM115" i="21"/>
  <c r="AN115" i="21"/>
  <c r="AO115" i="21"/>
  <c r="AP115" i="21"/>
  <c r="AQ115" i="21"/>
  <c r="AR115" i="21"/>
  <c r="AT115" i="21" s="1"/>
  <c r="F113" i="20"/>
  <c r="G113" i="20" s="1"/>
  <c r="E113" i="20"/>
  <c r="D113" i="20"/>
  <c r="C113" i="20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9" i="19"/>
  <c r="E70" i="19"/>
  <c r="E71" i="19"/>
  <c r="E72" i="19"/>
  <c r="E74" i="19"/>
  <c r="E75" i="19"/>
  <c r="E77" i="19"/>
  <c r="E78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5" i="19"/>
  <c r="E106" i="19"/>
  <c r="E107" i="19"/>
  <c r="E108" i="19"/>
  <c r="E109" i="19"/>
  <c r="E110" i="19"/>
  <c r="E111" i="19"/>
  <c r="E112" i="19"/>
  <c r="E4" i="19"/>
  <c r="D113" i="19"/>
  <c r="C113" i="19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9" i="18"/>
  <c r="E70" i="18"/>
  <c r="E71" i="18"/>
  <c r="E72" i="18"/>
  <c r="E74" i="18"/>
  <c r="E75" i="18"/>
  <c r="E77" i="18"/>
  <c r="E78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5" i="18"/>
  <c r="E106" i="18"/>
  <c r="E107" i="18"/>
  <c r="E108" i="18"/>
  <c r="E4" i="18"/>
  <c r="D113" i="18"/>
  <c r="C113" i="18"/>
  <c r="D113" i="17"/>
  <c r="E113" i="17"/>
  <c r="F113" i="17"/>
  <c r="G113" i="17"/>
  <c r="H113" i="17"/>
  <c r="I113" i="17"/>
  <c r="J113" i="17"/>
  <c r="C113" i="17"/>
  <c r="K113" i="17" s="1"/>
  <c r="BI114" i="16"/>
  <c r="BH114" i="16"/>
  <c r="AN114" i="16"/>
  <c r="AM114" i="16"/>
  <c r="S114" i="16"/>
  <c r="R114" i="16"/>
  <c r="D114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Q114" i="16"/>
  <c r="T114" i="16"/>
  <c r="U114" i="16"/>
  <c r="V114" i="16"/>
  <c r="X114" i="16"/>
  <c r="Y114" i="16"/>
  <c r="Z114" i="16"/>
  <c r="AA114" i="16"/>
  <c r="AB114" i="16"/>
  <c r="AC114" i="16"/>
  <c r="AD114" i="16"/>
  <c r="AE114" i="16"/>
  <c r="AF114" i="16"/>
  <c r="AG114" i="16"/>
  <c r="AH114" i="16"/>
  <c r="AI114" i="16"/>
  <c r="AJ114" i="16"/>
  <c r="AK114" i="16"/>
  <c r="AL114" i="16"/>
  <c r="AO114" i="16"/>
  <c r="AP114" i="16"/>
  <c r="AQ114" i="16"/>
  <c r="AS114" i="16"/>
  <c r="AT114" i="16"/>
  <c r="AU114" i="16"/>
  <c r="AV114" i="16"/>
  <c r="AW114" i="16"/>
  <c r="AX114" i="16"/>
  <c r="AY114" i="16"/>
  <c r="AZ114" i="16"/>
  <c r="BA114" i="16"/>
  <c r="BB114" i="16"/>
  <c r="BC114" i="16"/>
  <c r="BD114" i="16"/>
  <c r="BE114" i="16"/>
  <c r="BF114" i="16"/>
  <c r="BG114" i="16"/>
  <c r="BJ114" i="16"/>
  <c r="BK114" i="16"/>
  <c r="BL114" i="16"/>
  <c r="C114" i="16"/>
  <c r="J114" i="15"/>
  <c r="I114" i="15"/>
  <c r="D114" i="15"/>
  <c r="E114" i="15"/>
  <c r="F114" i="15"/>
  <c r="C114" i="15"/>
  <c r="E113" i="14"/>
  <c r="F113" i="14"/>
  <c r="G113" i="14"/>
  <c r="H113" i="14"/>
  <c r="I113" i="14"/>
  <c r="J113" i="14"/>
  <c r="K113" i="14"/>
  <c r="L113" i="14"/>
  <c r="M113" i="14"/>
  <c r="N113" i="14"/>
  <c r="O113" i="14"/>
  <c r="P113" i="14"/>
  <c r="Q113" i="14"/>
  <c r="R113" i="14"/>
  <c r="D113" i="14"/>
  <c r="C113" i="14"/>
  <c r="D113" i="13"/>
  <c r="E113" i="13"/>
  <c r="F113" i="13"/>
  <c r="G113" i="13"/>
  <c r="H113" i="13"/>
  <c r="I113" i="13"/>
  <c r="J113" i="13"/>
  <c r="K113" i="13"/>
  <c r="N113" i="13"/>
  <c r="O113" i="13"/>
  <c r="P113" i="13"/>
  <c r="Q113" i="13"/>
  <c r="R113" i="13"/>
  <c r="S113" i="13"/>
  <c r="T113" i="13"/>
  <c r="U113" i="13"/>
  <c r="V113" i="13"/>
  <c r="X113" i="13"/>
  <c r="Y113" i="13"/>
  <c r="Z113" i="13"/>
  <c r="AA113" i="13"/>
  <c r="AB113" i="13"/>
  <c r="AC113" i="13"/>
  <c r="AD113" i="13"/>
  <c r="AE113" i="13"/>
  <c r="AF113" i="13"/>
  <c r="C113" i="13"/>
  <c r="L113" i="13" s="1"/>
  <c r="BI114" i="12"/>
  <c r="BH114" i="12"/>
  <c r="AT114" i="12"/>
  <c r="AU114" i="12"/>
  <c r="AV114" i="12"/>
  <c r="AW114" i="12"/>
  <c r="AX114" i="12"/>
  <c r="AY114" i="12"/>
  <c r="AZ114" i="12"/>
  <c r="BA114" i="12"/>
  <c r="BB114" i="12"/>
  <c r="BC114" i="12"/>
  <c r="BD114" i="12"/>
  <c r="BE114" i="12"/>
  <c r="BF114" i="12"/>
  <c r="BG114" i="12"/>
  <c r="BJ114" i="12"/>
  <c r="BK114" i="12"/>
  <c r="BL114" i="12"/>
  <c r="AS114" i="12"/>
  <c r="AN114" i="12"/>
  <c r="AM114" i="12"/>
  <c r="Y114" i="12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O114" i="12"/>
  <c r="AP114" i="12"/>
  <c r="AQ114" i="12"/>
  <c r="X114" i="12"/>
  <c r="U114" i="12"/>
  <c r="V114" i="12"/>
  <c r="T114" i="12"/>
  <c r="S114" i="12"/>
  <c r="R114" i="12"/>
  <c r="D114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C114" i="12"/>
  <c r="D114" i="11"/>
  <c r="F114" i="11"/>
  <c r="H114" i="11" s="1"/>
  <c r="I114" i="11"/>
  <c r="K114" i="11" s="1"/>
  <c r="J114" i="11"/>
  <c r="L114" i="11"/>
  <c r="N114" i="11" s="1"/>
  <c r="P114" i="11"/>
  <c r="Q114" i="11" s="1"/>
  <c r="R114" i="11"/>
  <c r="T114" i="11" s="1"/>
  <c r="C114" i="11"/>
  <c r="E114" i="11" s="1"/>
  <c r="D114" i="10"/>
  <c r="E114" i="10"/>
  <c r="H114" i="10"/>
  <c r="I114" i="10"/>
  <c r="J114" i="10"/>
  <c r="L114" i="10" s="1"/>
  <c r="M114" i="10"/>
  <c r="N114" i="10"/>
  <c r="O114" i="10"/>
  <c r="Y114" i="10"/>
  <c r="Z114" i="10"/>
  <c r="AA114" i="10"/>
  <c r="AB114" i="10"/>
  <c r="AC114" i="10"/>
  <c r="AE114" i="10" s="1"/>
  <c r="AD114" i="10"/>
  <c r="AG114" i="10"/>
  <c r="AH114" i="10"/>
  <c r="AI114" i="10"/>
  <c r="AK114" i="10" s="1"/>
  <c r="AL114" i="10"/>
  <c r="AM114" i="10"/>
  <c r="AN114" i="10"/>
  <c r="AQ114" i="10"/>
  <c r="AR114" i="10"/>
  <c r="AS114" i="10"/>
  <c r="AV114" i="10"/>
  <c r="AW114" i="10"/>
  <c r="AX114" i="10"/>
  <c r="AZ114" i="10" s="1"/>
  <c r="C114" i="10"/>
  <c r="T114" i="10" s="1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T114" i="9"/>
  <c r="AU114" i="9"/>
  <c r="AV114" i="9"/>
  <c r="AW114" i="9"/>
  <c r="AX114" i="9"/>
  <c r="AY114" i="9"/>
  <c r="AZ114" i="9"/>
  <c r="BA114" i="9"/>
  <c r="BB114" i="9"/>
  <c r="BC114" i="9"/>
  <c r="BD114" i="9"/>
  <c r="BE114" i="9"/>
  <c r="BF114" i="9"/>
  <c r="BG114" i="9"/>
  <c r="BH114" i="9"/>
  <c r="BI114" i="9"/>
  <c r="BJ114" i="9"/>
  <c r="BK114" i="9"/>
  <c r="BL114" i="9"/>
  <c r="BM114" i="9"/>
  <c r="BN114" i="9"/>
  <c r="BO114" i="9"/>
  <c r="BP114" i="9"/>
  <c r="BQ114" i="9"/>
  <c r="BR114" i="9"/>
  <c r="BS114" i="9"/>
  <c r="BT114" i="9"/>
  <c r="BU114" i="9"/>
  <c r="BV114" i="9"/>
  <c r="BW114" i="9"/>
  <c r="BX114" i="9"/>
  <c r="BY114" i="9"/>
  <c r="BZ114" i="9"/>
  <c r="CA114" i="9"/>
  <c r="CB114" i="9"/>
  <c r="CC114" i="9"/>
  <c r="CD114" i="9"/>
  <c r="CE114" i="9"/>
  <c r="CF114" i="9"/>
  <c r="CK114" i="9"/>
  <c r="CL114" i="9"/>
  <c r="CM114" i="9"/>
  <c r="CN114" i="9"/>
  <c r="CO114" i="9"/>
  <c r="CP114" i="9"/>
  <c r="CQ114" i="9"/>
  <c r="CR114" i="9"/>
  <c r="CS114" i="9"/>
  <c r="CT114" i="9"/>
  <c r="CU114" i="9"/>
  <c r="CV114" i="9"/>
  <c r="CW114" i="9"/>
  <c r="CX114" i="9"/>
  <c r="CY114" i="9"/>
  <c r="CZ114" i="9"/>
  <c r="DA114" i="9"/>
  <c r="DB114" i="9"/>
  <c r="DC114" i="9"/>
  <c r="DD114" i="9"/>
  <c r="DE114" i="9"/>
  <c r="DF114" i="9"/>
  <c r="DG114" i="9"/>
  <c r="DH114" i="9"/>
  <c r="DI114" i="9"/>
  <c r="DJ114" i="9"/>
  <c r="DK114" i="9"/>
  <c r="DL114" i="9"/>
  <c r="DM114" i="9"/>
  <c r="DN114" i="9"/>
  <c r="DO114" i="9"/>
  <c r="DP114" i="9"/>
  <c r="DQ114" i="9"/>
  <c r="DR114" i="9"/>
  <c r="DS114" i="9"/>
  <c r="DT114" i="9"/>
  <c r="DU114" i="9"/>
  <c r="DV114" i="9"/>
  <c r="DW114" i="9"/>
  <c r="C114" i="9"/>
  <c r="D113" i="8"/>
  <c r="F113" i="8"/>
  <c r="G113" i="8"/>
  <c r="I113" i="8"/>
  <c r="J113" i="8"/>
  <c r="M113" i="8"/>
  <c r="N113" i="8"/>
  <c r="P113" i="8"/>
  <c r="Q113" i="8"/>
  <c r="S113" i="8"/>
  <c r="T113" i="8"/>
  <c r="W113" i="8"/>
  <c r="X113" i="8"/>
  <c r="Z113" i="8"/>
  <c r="AA113" i="8"/>
  <c r="AC113" i="8"/>
  <c r="AD113" i="8"/>
  <c r="C113" i="8"/>
  <c r="F113" i="7"/>
  <c r="G113" i="7"/>
  <c r="I113" i="7"/>
  <c r="J113" i="7"/>
  <c r="M113" i="7"/>
  <c r="N113" i="7"/>
  <c r="P113" i="7"/>
  <c r="Q113" i="7"/>
  <c r="S113" i="7"/>
  <c r="T113" i="7"/>
  <c r="W113" i="7"/>
  <c r="Y113" i="7" s="1"/>
  <c r="X113" i="7"/>
  <c r="Z113" i="7"/>
  <c r="AB113" i="7" s="1"/>
  <c r="AA113" i="7"/>
  <c r="AC113" i="7"/>
  <c r="AE113" i="7" s="1"/>
  <c r="AD113" i="7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5" i="3"/>
  <c r="D113" i="7"/>
  <c r="C113" i="7"/>
  <c r="D113" i="6"/>
  <c r="E113" i="6"/>
  <c r="G113" i="6"/>
  <c r="H113" i="6"/>
  <c r="I113" i="6"/>
  <c r="K113" i="6"/>
  <c r="L113" i="6"/>
  <c r="M113" i="6"/>
  <c r="C113" i="6"/>
  <c r="E89" i="5"/>
  <c r="F89" i="5" s="1"/>
  <c r="E112" i="5"/>
  <c r="F112" i="5" s="1"/>
  <c r="E111" i="5"/>
  <c r="F111" i="5" s="1"/>
  <c r="E110" i="5"/>
  <c r="F110" i="5" s="1"/>
  <c r="E109" i="5"/>
  <c r="F109" i="5" s="1"/>
  <c r="E106" i="5"/>
  <c r="F106" i="5" s="1"/>
  <c r="E104" i="5"/>
  <c r="F104" i="5" s="1"/>
  <c r="E103" i="5"/>
  <c r="F103" i="5" s="1"/>
  <c r="E102" i="5"/>
  <c r="F102" i="5" s="1"/>
  <c r="E98" i="5"/>
  <c r="F98" i="5" s="1"/>
  <c r="E97" i="5"/>
  <c r="F97" i="5" s="1"/>
  <c r="E96" i="5"/>
  <c r="F96" i="5" s="1"/>
  <c r="E92" i="5"/>
  <c r="F92" i="5" s="1"/>
  <c r="E83" i="5"/>
  <c r="F83" i="5" s="1"/>
  <c r="E79" i="5"/>
  <c r="F79" i="5" s="1"/>
  <c r="E76" i="5"/>
  <c r="F76" i="5" s="1"/>
  <c r="E75" i="5"/>
  <c r="F75" i="5" s="1"/>
  <c r="E73" i="5"/>
  <c r="F73" i="5" s="1"/>
  <c r="E68" i="5"/>
  <c r="F68" i="5" s="1"/>
  <c r="E67" i="5"/>
  <c r="F67" i="5" s="1"/>
  <c r="E65" i="5"/>
  <c r="F65" i="5" s="1"/>
  <c r="E57" i="5"/>
  <c r="F57" i="5" s="1"/>
  <c r="E50" i="5"/>
  <c r="F50" i="5" s="1"/>
  <c r="E9" i="5"/>
  <c r="F9" i="5" s="1"/>
  <c r="G113" i="5"/>
  <c r="I113" i="5"/>
  <c r="K113" i="5"/>
  <c r="M113" i="5"/>
  <c r="N113" i="5"/>
  <c r="C113" i="5"/>
  <c r="D114" i="2"/>
  <c r="E114" i="2"/>
  <c r="F114" i="2"/>
  <c r="C114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5" i="2"/>
  <c r="G114" i="2" s="1"/>
  <c r="C114" i="4"/>
  <c r="D114" i="3"/>
  <c r="E114" i="3"/>
  <c r="F114" i="3"/>
  <c r="C114" i="3"/>
  <c r="D113" i="5" l="1"/>
  <c r="E113" i="7"/>
  <c r="AF113" i="7"/>
  <c r="J113" i="5"/>
  <c r="AQ113" i="7"/>
  <c r="AS113" i="8"/>
  <c r="AQ118" i="21"/>
  <c r="AS115" i="21"/>
  <c r="AU115" i="21" s="1"/>
  <c r="H113" i="5"/>
  <c r="U113" i="7"/>
  <c r="H113" i="7"/>
  <c r="AP113" i="7"/>
  <c r="AQ113" i="8"/>
  <c r="AG113" i="13"/>
  <c r="G114" i="15"/>
  <c r="N114" i="23"/>
  <c r="O114" i="23" s="1"/>
  <c r="AT113" i="7"/>
  <c r="H113" i="8"/>
  <c r="AP113" i="8"/>
  <c r="M117" i="21"/>
  <c r="L113" i="5"/>
  <c r="R113" i="7"/>
  <c r="K113" i="7"/>
  <c r="AS113" i="7"/>
  <c r="AT113" i="8"/>
  <c r="E113" i="8"/>
  <c r="AV115" i="21"/>
  <c r="AW115" i="21" s="1"/>
  <c r="E113" i="26"/>
  <c r="E113" i="19"/>
  <c r="J114" i="40"/>
  <c r="I114" i="40"/>
  <c r="H114" i="40"/>
  <c r="E113" i="18"/>
  <c r="AT114" i="10"/>
  <c r="AU114" i="10"/>
  <c r="U114" i="10"/>
  <c r="W114" i="10" s="1"/>
  <c r="Q114" i="10"/>
  <c r="P114" i="10"/>
  <c r="V114" i="10"/>
  <c r="X114" i="10" s="1"/>
  <c r="G114" i="3"/>
  <c r="AY114" i="10"/>
  <c r="AE113" i="8"/>
  <c r="AB113" i="8"/>
  <c r="Y113" i="8"/>
  <c r="U113" i="8"/>
  <c r="O113" i="8"/>
  <c r="R113" i="8"/>
  <c r="K113" i="8"/>
  <c r="O113" i="7"/>
  <c r="V113" i="7" s="1"/>
  <c r="AJ114" i="10"/>
  <c r="K114" i="10"/>
  <c r="AP114" i="10"/>
  <c r="AO114" i="10"/>
  <c r="AF114" i="10"/>
  <c r="G114" i="10"/>
  <c r="F114" i="10"/>
  <c r="J113" i="6"/>
  <c r="P113" i="6" s="1"/>
  <c r="N113" i="6"/>
  <c r="Q113" i="6" s="1"/>
  <c r="F113" i="6"/>
  <c r="O113" i="6" s="1"/>
  <c r="E113" i="5"/>
  <c r="F113" i="5" s="1"/>
  <c r="AR113" i="8" l="1"/>
  <c r="AV113" i="8" s="1"/>
  <c r="AU113" i="7"/>
  <c r="L113" i="7"/>
  <c r="AK113" i="7" s="1"/>
  <c r="AU113" i="8"/>
  <c r="R113" i="6"/>
  <c r="AR113" i="7"/>
  <c r="AV113" i="7" s="1"/>
  <c r="AM115" i="7"/>
  <c r="K114" i="40"/>
</calcChain>
</file>

<file path=xl/comments1.xml><?xml version="1.0" encoding="utf-8"?>
<comments xmlns="http://schemas.openxmlformats.org/spreadsheetml/2006/main">
  <authors>
    <author>MARISA CERVANTES</author>
  </authors>
  <commentList>
    <comment ref="C58" authorId="0" shapeId="0">
      <text>
        <r>
          <rPr>
            <b/>
            <sz val="9"/>
            <color indexed="81"/>
            <rFont val="Tahoma"/>
            <family val="2"/>
          </rPr>
          <t>correccion cgut:
4650912162</t>
        </r>
        <r>
          <rPr>
            <sz val="9"/>
            <color indexed="81"/>
            <rFont val="Tahoma"/>
            <family val="2"/>
          </rPr>
          <t xml:space="preserve">
a
46509121
</t>
        </r>
      </text>
    </comment>
  </commentList>
</comments>
</file>

<file path=xl/sharedStrings.xml><?xml version="1.0" encoding="utf-8"?>
<sst xmlns="http://schemas.openxmlformats.org/spreadsheetml/2006/main" count="34573" uniqueCount="877">
  <si>
    <t>NO</t>
  </si>
  <si>
    <t>UNIVERSIDAD</t>
  </si>
  <si>
    <t>1</t>
  </si>
  <si>
    <t>UNIVERSIDAD TECNOLÓGICA AGUASCALIENTES</t>
  </si>
  <si>
    <t>2</t>
  </si>
  <si>
    <t>UNIVERSIDAD TECNOLÓGICA NEZAHUALCOYOTL</t>
  </si>
  <si>
    <t>3</t>
  </si>
  <si>
    <t>UNIVERSIDAD TECNOLÓGICA TULA - TEPEJI</t>
  </si>
  <si>
    <t>4</t>
  </si>
  <si>
    <t>UNIVERSIDAD TECNOLÓGICA FIDEL VELÁZQUEZ</t>
  </si>
  <si>
    <t>5</t>
  </si>
  <si>
    <t>UNIVERSIDAD TECNOLÓGICA NORTE DE GUANAJUATO</t>
  </si>
  <si>
    <t>6</t>
  </si>
  <si>
    <t>UNIVERSIDAD TECNOLÓGICA PUEBLA</t>
  </si>
  <si>
    <t>7</t>
  </si>
  <si>
    <t>UNIVERSIDAD TECNOLÓGICA QUERÉTARO</t>
  </si>
  <si>
    <t>8</t>
  </si>
  <si>
    <t>UNIVERSIDAD TECNOLÓGICA COAHUILA</t>
  </si>
  <si>
    <t>9</t>
  </si>
  <si>
    <t>UNIVERSIDAD TECNOLÓGICA LEÓN</t>
  </si>
  <si>
    <t>10</t>
  </si>
  <si>
    <t>UNIVERSIDAD TECNOLÓGICA TULANCINGO</t>
  </si>
  <si>
    <t>11</t>
  </si>
  <si>
    <t>UNIVERSIDAD TECNOLÓGICA HUASTECA HIDALGUENSE</t>
  </si>
  <si>
    <t>12</t>
  </si>
  <si>
    <t>UNIVERSIDAD TECNOLÓGICA TABASCO</t>
  </si>
  <si>
    <t>13</t>
  </si>
  <si>
    <t>UNIVERSIDAD TECNOLÓGICA TECÁMAC</t>
  </si>
  <si>
    <t>14</t>
  </si>
  <si>
    <t>UNIVERSIDAD TECNOLÓGICA TECAMACHALCO</t>
  </si>
  <si>
    <t>15</t>
  </si>
  <si>
    <t>UNIVERSIDAD TECNOLÓGICA TLAXCALA</t>
  </si>
  <si>
    <t>16</t>
  </si>
  <si>
    <t>UNIVERSIDAD TECNOLÓGICA VALLE DEL MEZQUITAL</t>
  </si>
  <si>
    <t>17</t>
  </si>
  <si>
    <t>UNIVERSIDAD TECNOLÓGICA CAMPECHE</t>
  </si>
  <si>
    <t>18</t>
  </si>
  <si>
    <t>UNIVERSIDAD TECNOLÓGICA CANCÚN</t>
  </si>
  <si>
    <t>19</t>
  </si>
  <si>
    <t>UNIVERSIDAD TECNOLÓGICA COSTA GRANDE DE GUERRERO</t>
  </si>
  <si>
    <t>20</t>
  </si>
  <si>
    <t>UNIVERSIDAD TECNOLÓGICA IZÚCAR DE MATAMOROS</t>
  </si>
  <si>
    <t>21</t>
  </si>
  <si>
    <t>UNIVERSIDAD TECNOLÓGICA SAN LUIS POTOSÍ</t>
  </si>
  <si>
    <t>22</t>
  </si>
  <si>
    <t>UNIVERSIDAD TECNOLÓGICA SELVA</t>
  </si>
  <si>
    <t>23</t>
  </si>
  <si>
    <t>UNIVERSIDAD TECNOLÓGICA SIERRA HIDALGUENSE</t>
  </si>
  <si>
    <t>24</t>
  </si>
  <si>
    <t>UNIVERSIDAD TECNOLÓGICA SUR DEL ESTADO DE MÉXICO</t>
  </si>
  <si>
    <t>25</t>
  </si>
  <si>
    <t>UNIVERSIDAD TECNOLÓGICA ESTADO DE ZACATECAS</t>
  </si>
  <si>
    <t>26</t>
  </si>
  <si>
    <t>UNIVERSIDAD TECNOLÓGICA GRAL. MARIANO ESCOBEDO</t>
  </si>
  <si>
    <t>27</t>
  </si>
  <si>
    <t>UNIVERSIDAD TECNOLÓGICA HERMOSILLO, SONORA</t>
  </si>
  <si>
    <t>28</t>
  </si>
  <si>
    <t>UNIVERSIDAD TECNOLÓGICA HUEJOTZINGO</t>
  </si>
  <si>
    <t>29</t>
  </si>
  <si>
    <t>UNIVERSIDAD TECNOLÓGICA JALISCO</t>
  </si>
  <si>
    <t>30</t>
  </si>
  <si>
    <t>UNIVERSIDAD TECNOLÓGICA NOGALES, SONORA</t>
  </si>
  <si>
    <t>31</t>
  </si>
  <si>
    <t>UNIVERSIDAD TECNOLÓGICA NORTE DE COAHUILA</t>
  </si>
  <si>
    <t>32</t>
  </si>
  <si>
    <t>UNIVERSIDAD TECNOLÓGICA SAN JUAN DEL RÍO, QRO.</t>
  </si>
  <si>
    <t>33</t>
  </si>
  <si>
    <t>UNIVERSIDAD TECNOLÓGICA SANTA CATARINA</t>
  </si>
  <si>
    <t>34</t>
  </si>
  <si>
    <t>UNIVERSIDAD TECNOLÓGICA SUROESTE DE GUANAJUATO</t>
  </si>
  <si>
    <t>35</t>
  </si>
  <si>
    <t>UNIVERSIDAD TECNOLÓGICA TIJUANA</t>
  </si>
  <si>
    <t>36</t>
  </si>
  <si>
    <t>UNIVERSIDAD TECNOLÓGICA TORREÓN</t>
  </si>
  <si>
    <t>37</t>
  </si>
  <si>
    <t>UNIVERSIDAD TECNOLÓGICA CIUDAD JUÁREZ</t>
  </si>
  <si>
    <t>38</t>
  </si>
  <si>
    <t>UNIVERSIDAD TECNOLÓGICA METROPOLITANA</t>
  </si>
  <si>
    <t>39</t>
  </si>
  <si>
    <t>UNIVERSIDAD TECNOLÓGICA CHIHUAHUA</t>
  </si>
  <si>
    <t>40</t>
  </si>
  <si>
    <t>UNIVERSIDAD TECNOLÓGICA "EMILIANO ZAPATA" DEL ESTADO DE MORELOS</t>
  </si>
  <si>
    <t>41</t>
  </si>
  <si>
    <t>UNIVERSIDAD TECNOLÓGICA MORELIA</t>
  </si>
  <si>
    <t>42</t>
  </si>
  <si>
    <t>UNIVERSIDAD TECNOLÓGICA NORTE DE AGUASCALIENTES</t>
  </si>
  <si>
    <t>43</t>
  </si>
  <si>
    <t>UNIVERSIDAD TECNOLÓGICA REGIONAL DEL SUR</t>
  </si>
  <si>
    <t>44</t>
  </si>
  <si>
    <t>UNIVERSIDAD TECNOLÓGICA TAMAULIPAS NORTE</t>
  </si>
  <si>
    <t>45</t>
  </si>
  <si>
    <t>UNIVERSIDAD TECNOLÓGICA MATAMOROS</t>
  </si>
  <si>
    <t>46</t>
  </si>
  <si>
    <t>UNIVERSIDAD TECNOLÓGICA NAYARIT</t>
  </si>
  <si>
    <t>47</t>
  </si>
  <si>
    <t>UNIVERSIDAD TECNOLÓGICA REGIÓN CENTRO DE COAHUILA</t>
  </si>
  <si>
    <t>48</t>
  </si>
  <si>
    <t>UNIVERSIDAD TECNOLÓGICA VALLE DE TOLUCA</t>
  </si>
  <si>
    <t>49</t>
  </si>
  <si>
    <t>UNIVERSIDAD TECNOLÓGICA ALTAMIRA, TAMAULIPAS</t>
  </si>
  <si>
    <t>50</t>
  </si>
  <si>
    <t>UNIVERSIDAD TECNOLÓGICA COSTA DE NAYARIT</t>
  </si>
  <si>
    <t>51</t>
  </si>
  <si>
    <t>UNIVERSIDAD TECNOLÓGICA NUEVO LAREDO</t>
  </si>
  <si>
    <t>52</t>
  </si>
  <si>
    <t>UNIVERSIDAD TECNOLÓGICA SUR DE SONORA</t>
  </si>
  <si>
    <t>53</t>
  </si>
  <si>
    <t>UNIVERSIDAD TECNOLÓGICA XICOTEPEC DE JUÁREZ</t>
  </si>
  <si>
    <t>54</t>
  </si>
  <si>
    <t>UNIVERSIDAD TECNOLÓGICA ZONA METROPOLITANA DE GUADALAJARA</t>
  </si>
  <si>
    <t>55</t>
  </si>
  <si>
    <t>UNIVERSIDAD TECNOLÓGICA REGIÓN NORTE DE GUERRERO</t>
  </si>
  <si>
    <t>56</t>
  </si>
  <si>
    <t>UNIVERSIDAD TECNOLÓGICA SURESTE DE VERACRUZ</t>
  </si>
  <si>
    <t>57</t>
  </si>
  <si>
    <t>UNIVERSIDAD TECNOLÓGICA USUMACINTA</t>
  </si>
  <si>
    <t>58</t>
  </si>
  <si>
    <t>UNIVERSIDAD TECNOLÓGICA BAHÍA DE BANDERAS</t>
  </si>
  <si>
    <t>59</t>
  </si>
  <si>
    <t>UNIVERSIDAD TECNOLÓGICA CENTRO DE VERACRUZ</t>
  </si>
  <si>
    <t>60</t>
  </si>
  <si>
    <t>UNIVERSIDAD TECNOLÓGICA RIVIERA MAYA</t>
  </si>
  <si>
    <t>61</t>
  </si>
  <si>
    <t>UNIVERSIDAD TECNOLÓGICA GUTIERREZ ZAMORA, VER.</t>
  </si>
  <si>
    <t>62</t>
  </si>
  <si>
    <t>UNIVERSIDAD TECNOLÓGICA ORIENTAL</t>
  </si>
  <si>
    <t>63</t>
  </si>
  <si>
    <t>UNIVERSIDAD TECNOLÓGICA CADEREYTA</t>
  </si>
  <si>
    <t>64</t>
  </si>
  <si>
    <t>UNIVERSIDAD TECNOLÓGICA LINARES</t>
  </si>
  <si>
    <t>65</t>
  </si>
  <si>
    <t>UNIVERSIDAD TECNOLÓGICA MANZANILLO</t>
  </si>
  <si>
    <t>66</t>
  </si>
  <si>
    <t>UNIVERSIDAD TECNOLÓGICA SAN MIGUEL ALLENDE</t>
  </si>
  <si>
    <t>67</t>
  </si>
  <si>
    <t>UNIVERSIDAD TECNOLÓGICA AERONÁUTICA DE QUERÉTARO</t>
  </si>
  <si>
    <t>68</t>
  </si>
  <si>
    <t>UNIVERSIDAD TECNOLÓGICA DURANGO</t>
  </si>
  <si>
    <t>69</t>
  </si>
  <si>
    <t>UNIVERSIDAD TECNOLÓGICA LAGUNA</t>
  </si>
  <si>
    <t>70</t>
  </si>
  <si>
    <t>UNIVERSIDAD TECNOLÓGICA MEZQUITAL</t>
  </si>
  <si>
    <t>71</t>
  </si>
  <si>
    <t>UNIVERSIDAD TECNOLÓGICA SALAMANCA</t>
  </si>
  <si>
    <t>72</t>
  </si>
  <si>
    <t>UNIVERSIDAD TECNOLÓGICA TARAHUMARA</t>
  </si>
  <si>
    <t>73</t>
  </si>
  <si>
    <t>UNIVERSIDAD TECNOLÓGICA TEHUACÁN</t>
  </si>
  <si>
    <t>74</t>
  </si>
  <si>
    <t>UNIVERSIDAD TECNOLÓGICA VALLES CENTRALES DE OAXACA</t>
  </si>
  <si>
    <t>75</t>
  </si>
  <si>
    <t>UNIVERSIDAD TECNOLÓGICA ETCHOJOA</t>
  </si>
  <si>
    <t>76</t>
  </si>
  <si>
    <t>UNIVERSIDAD TECNOLÓGICA MAR DE TAMAULIPAS BICENTENARIO</t>
  </si>
  <si>
    <t>77</t>
  </si>
  <si>
    <t>UNIVERSIDAD TECNOLÓGICA PUERTO PEÑASCO</t>
  </si>
  <si>
    <t>78</t>
  </si>
  <si>
    <t>UNIVERSIDAD TECNOLÓGICA SAN LUIS RÍO COLORADO</t>
  </si>
  <si>
    <t>79</t>
  </si>
  <si>
    <t>UNIVERSIDAD TECNOLÓGICA SIERRA</t>
  </si>
  <si>
    <t>80</t>
  </si>
  <si>
    <t>UNIVERSIDAD TECNOLÓGICA EL RETOÑO</t>
  </si>
  <si>
    <t>81</t>
  </si>
  <si>
    <t>UNIVERSIDAD TECNOLÓGICA CANDELARIA</t>
  </si>
  <si>
    <t>82</t>
  </si>
  <si>
    <t>UNIVERSIDAD TECNOLÓGICA PARRAL</t>
  </si>
  <si>
    <t>83</t>
  </si>
  <si>
    <t>UNIVERSIDAD TECNOLÓGICA BABICORA</t>
  </si>
  <si>
    <t>84</t>
  </si>
  <si>
    <t>UNIVERSIDAD TECNOLÓGICA POANAS</t>
  </si>
  <si>
    <t>85</t>
  </si>
  <si>
    <t>UNIVERSIDAD TECNOLÓGICA CHETUMAL</t>
  </si>
  <si>
    <t>86</t>
  </si>
  <si>
    <t>UNIVERSIDAD TECNOLÓGICA SIERRA SUR DE OAXACA</t>
  </si>
  <si>
    <t>87</t>
  </si>
  <si>
    <t>UNIVERSIDAD TECNOLÓGICA CORREGIDORA</t>
  </si>
  <si>
    <t>88</t>
  </si>
  <si>
    <t>UNIVERSIDAD TECNOLÓGICA DEL CENTRO</t>
  </si>
  <si>
    <t>89</t>
  </si>
  <si>
    <t>UNIVERSIDAD TECNOLÓGICA REGIÓN DEL PONIENTE</t>
  </si>
  <si>
    <t>90</t>
  </si>
  <si>
    <t>UNIVERSIDAD TECNOLÓGICA CALVILLO</t>
  </si>
  <si>
    <t>91</t>
  </si>
  <si>
    <t>UNIVERSIDAD TECNOLÓGICA LA PAZ</t>
  </si>
  <si>
    <t>92</t>
  </si>
  <si>
    <t>UNIVERSIDAD TECNOLÓGICA REGIÓN CARBONÍFERA</t>
  </si>
  <si>
    <t>93</t>
  </si>
  <si>
    <t>UNIVERSIDAD TECNOLÓGICA PASO DEL NORTE</t>
  </si>
  <si>
    <t>94</t>
  </si>
  <si>
    <t>UNIVERSIDAD TECNOLÓGICA PAQUIMÉ</t>
  </si>
  <si>
    <t>95</t>
  </si>
  <si>
    <t>UNIVERSIDAD TECNOLÓGICA CAMARGO</t>
  </si>
  <si>
    <t>96</t>
  </si>
  <si>
    <t>UNIVERSIDAD TECNOLÓGICA JUNTA DE RIOS</t>
  </si>
  <si>
    <t>97</t>
  </si>
  <si>
    <t>UNIVERSIDAD TECNOLÓGICA RODEO</t>
  </si>
  <si>
    <t>98</t>
  </si>
  <si>
    <t>UNIVERSIDAD TECNOLÓGICA ACAPULCO</t>
  </si>
  <si>
    <t>99</t>
  </si>
  <si>
    <t>UNIVERSIDAD TECNOLÓGICA ZONA METROPOLITANA DEL VALLE DE MÉXICO</t>
  </si>
  <si>
    <t>100</t>
  </si>
  <si>
    <t>UNIVERSIDAD TECNOLÓGICA SUR DEL ESTADO DE MORELOS</t>
  </si>
  <si>
    <t>101</t>
  </si>
  <si>
    <t>UNIVERSIDAD TECNOLÓGICA CULIACAN</t>
  </si>
  <si>
    <t>102</t>
  </si>
  <si>
    <t>UNIVERSIDAD TECNOLÓGICA ESCUINAPA</t>
  </si>
  <si>
    <t>103</t>
  </si>
  <si>
    <t>UNIVERSIDAD TECNOLÓGICA GUAYMAS</t>
  </si>
  <si>
    <t>104</t>
  </si>
  <si>
    <t>UNIVERSIDAD TECNOLÓGICA DEL MAYAB</t>
  </si>
  <si>
    <t>105</t>
  </si>
  <si>
    <t>UNIVERSIDAD TECNOLÓGICA SALTILLO</t>
  </si>
  <si>
    <t>106</t>
  </si>
  <si>
    <t>UNIVERSIDAD TECNOLÓGICA TIERRA CALIENTE</t>
  </si>
  <si>
    <t>107</t>
  </si>
  <si>
    <t>UNIVERSIDAD TECNOLÓGICA MAR DEL ESTADO DE GUERRERO</t>
  </si>
  <si>
    <t>108</t>
  </si>
  <si>
    <t>UNIVERSIDAD TECNOLÓGICA MINERA DE ZIMAPÁN</t>
  </si>
  <si>
    <t>109</t>
  </si>
  <si>
    <t>UNIVERSIDAD TECNOLÓGICA ZINACANTEPEC</t>
  </si>
  <si>
    <t>PROCESOS INDUSTRIALES AREA ARTES GRÁFICAS(TSU)</t>
  </si>
  <si>
    <t>SIN DATOS</t>
  </si>
  <si>
    <t>ENERGÍAS RENOVABLES AREA ENERGíA SOLAR(TSU)</t>
  </si>
  <si>
    <t>ADMINISTRACIÓN AREA ADMINISTRACIÓN Y EVALUACIÓN DE PROYECTOS(TSU)</t>
  </si>
  <si>
    <t>OPERACIONES COMERCIALES INTERNACIONALES  AREA NEGOCIOS INTERNACIONALES(TSU)</t>
  </si>
  <si>
    <t>QUÍMICA AREA FLUIDOS DE CONTROL DE POZOS(TSU)</t>
  </si>
  <si>
    <t>PARAMÉDICO AREA PARAMÉDICO(TSU)</t>
  </si>
  <si>
    <t>RECURSOS NATURALES AREA PROTECCIÓN Y CONSERVACIÓN DEL MEDIO AMBIENTE (TSU)</t>
  </si>
  <si>
    <t>DISEÑO DIGITAL AREA ANIMACIÓN(TSU)</t>
  </si>
  <si>
    <t>AGROBIOTECNOLOGÍA(TSU)</t>
  </si>
  <si>
    <t>MANTENIMIENTO AREA PETRÓLEO(TSU)</t>
  </si>
  <si>
    <t>MANTENIMIENTO AREA REFRIGERACIÓN(TSU)</t>
  </si>
  <si>
    <t>PROCESOS INDUSTRIALES AREA GESTIÓN Y PRODUCTIVIDAD DEL CALZADO (TSU)</t>
  </si>
  <si>
    <t>NANOTECNOLOGÍA AREA MATERIALES (TSU)</t>
  </si>
  <si>
    <t>DESARROLLO DE NEGOCIOS AREA MERCADOTECNIA(TSU)</t>
  </si>
  <si>
    <t>QUÍMICA AREA TECNOLOGÍA AMBIENTAL(TSU)</t>
  </si>
  <si>
    <t>TURISMO AREA HOTELERIA(TSU)</t>
  </si>
  <si>
    <t>TERAPIA FÍSICA AREA TURISMO DE SALUD Y BIENESTAR (TSU)</t>
  </si>
  <si>
    <t>FOTÓNICA AREA MANUFACTURA(TSU)</t>
  </si>
  <si>
    <t>AGRICULTURA SUSTENTABLE Y PROTEGIDA(TSU)</t>
  </si>
  <si>
    <t>ADMINISTRACIÓN ÁREA GESTIÓN DE INSTITUCIONES DE LA SALUD (TSU)</t>
  </si>
  <si>
    <t>MECATRÓNICA AREA SISTEMAS DE MANUFACTURA FLEXIBLE(TSU)</t>
  </si>
  <si>
    <t>PROCESOS INDUSTRIALES AREA CERÁMICOS(TSU)</t>
  </si>
  <si>
    <t>MECÁNICA AREA AUTOMOTRIZ(TSU)</t>
  </si>
  <si>
    <t>TECNOLOGÍAS DE LA INFORMACIÓN Y COMUNICACIÓN AREA MULTIMEDIA Y COMERCIO ELECTRÓN(TSU)</t>
  </si>
  <si>
    <t>DESARROLLO DE NEGOCIOS AREA SERVICIOS POSVENTA AUTOMOTRIZ(TSU)</t>
  </si>
  <si>
    <t>QUÍMICA AREA TECNOLOGÍA FARMACEÚTICA(TSU)</t>
  </si>
  <si>
    <t>SEGURIDAD PÚBLICA AREA PROTECCIÓN CIVIL (TSU)</t>
  </si>
  <si>
    <t>RECURSOS NATURALES AREA MANEJO FORESTAL SUSTENTABLE(TSU)</t>
  </si>
  <si>
    <t>CONSTRUCCIÓN AREA CONSTRUCCIÓN(TSU)</t>
  </si>
  <si>
    <t>MANTENIMIENTO DE AERONAVES(TSU)</t>
  </si>
  <si>
    <t>MECATRÓNICA AREA ROBÓTICA(TSU)</t>
  </si>
  <si>
    <t>PROCESOS INDUSTRIALES AREA SISTEMAS DE GESTIÓN DE LA CALIDAD(TSU)</t>
  </si>
  <si>
    <t>ENERGÍAS RENOVABLES AREA TURBOENERGíA(TSU)</t>
  </si>
  <si>
    <t>ADMINISTRACIÓN AREA GESTIÓN DE PROYECTOS DE INCLUSIÓN DE DISCAPACITADOS(TSU)</t>
  </si>
  <si>
    <t>CONTADURÍA AREA CONTADURÍA(TSU)</t>
  </si>
  <si>
    <t>AGROBIOTECNOLOGÍA AREA VEGETAL (TSU)</t>
  </si>
  <si>
    <t>SALUD PÚBLICA AREA SALUD PÚBLICA(TSU)</t>
  </si>
  <si>
    <t>AGRICULTURA SUSTENTABLE Y PROTEGIDA AREA AGRICULTURA SUSTENTABLE Y PROTEGIDA(TSU)</t>
  </si>
  <si>
    <t>CONSTRUCCIÓN Y MONTAJE DE PLANTAS INDUSTRALES PARA HIDROCARBUROS AREA CONSTRUCCI(TSU)</t>
  </si>
  <si>
    <t>MANUFACTURA AERONÁUTICA ÁREA MAQUINADOS DE PRECISION(TSU)</t>
  </si>
  <si>
    <t>MANTENIMIENTO AREA INSTALACIONES(TSU)</t>
  </si>
  <si>
    <t>PROCESOS INDUSTRIALES AREA MANUFACTURA(TSU)</t>
  </si>
  <si>
    <t>PROCESOS INDUSTRIALES AREA MAQUINADOS DE PRECISIÓN (TSU)</t>
  </si>
  <si>
    <t>TECNOLOGÍAS DE LA INFORMACIÓN Y COMUNICACIÓN AREA SISTEMAS INFORMÁTICOS(TSU)</t>
  </si>
  <si>
    <t>DESARROLLO DE NEGOCIOS AREA LOGÍSTICA Y TRANSPORTE(TSU)</t>
  </si>
  <si>
    <t>QUÍMICA AREA INDUSTRIAL(TSU)</t>
  </si>
  <si>
    <t>TURISMO AREA DESARROLLO DE PRODUCTOS ALTERNATIVOS(TSU)</t>
  </si>
  <si>
    <t>EDUCACIÓN AREA INGLÉS(TSU)</t>
  </si>
  <si>
    <t>FOTÓNICA AREA TELECOMUNICACIONES(TSU)</t>
  </si>
  <si>
    <t>GESTIÓN DE PROYECTOS DE INCLUSIÓN A PERSONAS CON DISCAPACIDAD(TSU)</t>
  </si>
  <si>
    <t>MECATRÓNICA AREA INSTALACIONES ELÉCTRICAS EFICIENTES(TSU)</t>
  </si>
  <si>
    <t>PROCESOS INDUSTRIALES AREA AUTOMOTRIZ(TSU)</t>
  </si>
  <si>
    <t>ENERGÍAS RENOVABLES AREA CALIDAD Y AHORRO DE ENERGíA(TSU)</t>
  </si>
  <si>
    <t>ADMINISTRACIÓN AREA RECURSOS HUMANOS(TSU)</t>
  </si>
  <si>
    <t>OPERACIONES COMERCIALES INTERNACIONALES  AREA CLASIFICACIÓN ARANCELARIA Y DESPAC(TSU)</t>
  </si>
  <si>
    <t>QUÍMICA AREA PREVENCIÓN DE CORROSIÓN (TSU)</t>
  </si>
  <si>
    <t>CONTROL DE TRÁNSITO AÉREO AREA CONTROL DE TRÁNSITO AÉREO(TSU)</t>
  </si>
  <si>
    <t>RECURSOS NATURALES AREA CONSERVACIÓN Y MANEJO DE FAUNA SILVESTRE(TSU)</t>
  </si>
  <si>
    <t>GERICULTURA AREA GERICULTURA(TSU)</t>
  </si>
  <si>
    <t>MANUFACTURA DE AERONAVES(TSU)</t>
  </si>
  <si>
    <t>MANTENIMIENTO AREA INDUSTRIAL(TSU)</t>
  </si>
  <si>
    <t>PROCESOS INDUSTRIALES AREA PRODUCCCIÓN DE MODA(TSU)</t>
  </si>
  <si>
    <t>ENERGÍAS RENOVABLES AREA BIOENERGíA(TSU)</t>
  </si>
  <si>
    <t>ADMINISTRACIÓN AREA ADMINISTRACIÓN DE SERVICIOS DE SALUD(TSU)</t>
  </si>
  <si>
    <t>DISEÑO Y MODA INDUSTRIAL AREA PRODUCCIÓN(TSU)</t>
  </si>
  <si>
    <t>PROCESOS ALIMENTARIOS AREA PROCESOS ALIMENTARIOS(TSU)</t>
  </si>
  <si>
    <t>TERAPIA FÍSICA AREA REHABILITACIÓN(TSU)</t>
  </si>
  <si>
    <t>FOTÓNICA AREA FOTÓNICA(TSU)</t>
  </si>
  <si>
    <t>DISEÑO Y ANIMACIÓN DIGITAL(TSU)</t>
  </si>
  <si>
    <t>QUÍMICA ÁREA FLUIDOS DE PERFORACIÓN(TSU)</t>
  </si>
  <si>
    <t>MANTENIMIENTO AREA MAQUINARIA PESADA(TSU)</t>
  </si>
  <si>
    <t>PROCESOS INDUSTRIALES AREA PLÁSTICOS(TSU)</t>
  </si>
  <si>
    <t>MECÁNICA AREA INDUSTRIAL(TSU)</t>
  </si>
  <si>
    <t>TECNOLOGÍAS DE LA INFORMACIÓN Y COMUNICACIÓN AREA REDES Y TELECOMUNICACIONES(TSU)</t>
  </si>
  <si>
    <t>DESARROLLO DE NEGOCIOS AREA ADMINISTRACIÓN DE SISTEMAS DE TRANSPORTE TERRESTRE(TSU)</t>
  </si>
  <si>
    <t>QUÍMICA AREA BIOTECNOLOGÍA(TSU)</t>
  </si>
  <si>
    <t>GASTRONOMÍA AREA GASTRONOMÍA (TSU)</t>
  </si>
  <si>
    <t>ACUICULTURA AREA PROYECTOS(TSU)</t>
  </si>
  <si>
    <t>MINERÍA AREA BENEFICIO MINERO(TSU)</t>
  </si>
  <si>
    <t>AVIÓNICA(TSU)</t>
  </si>
  <si>
    <t>MECATRÓNICA AREA AUTOMATIZACIÓN(TSU)</t>
  </si>
  <si>
    <t>MAQUINADOS DE PRECISIÓN(LP)</t>
  </si>
  <si>
    <t>SEGURIDAD EN REDES Y SOFTWARE LIBRE(LP)</t>
  </si>
  <si>
    <t>PROCESOS DE MANUFACTURA DE ARNESES PARA AERONÁUTICA(LP)</t>
  </si>
  <si>
    <t>ADMINISTRACIÓN Y SERVICIO DEL VINO(LP)</t>
  </si>
  <si>
    <t>DESARROLLO DE SOFTWARE PARA APLICACIONES WEB(LP)</t>
  </si>
  <si>
    <t>REDES INALÁMBRICAS Y VIRTUALIZACIÓN DE SERVIDORES(LP)</t>
  </si>
  <si>
    <t>TURISMO DE AVENTURA (LP)</t>
  </si>
  <si>
    <t>MANTENIMIENTO Y SOPORTE A TÉLEFONO MÓVILES(LP)</t>
  </si>
  <si>
    <t>TRÁFICO Y ALMACENAJE(LP)</t>
  </si>
  <si>
    <t>CULTIVOS CELULARES VEGETALES(LP)</t>
  </si>
  <si>
    <t>PROCESOS DE TRANSFORMACIÓN DE POLÍMEROS EN INGENIERÍA.(LP)</t>
  </si>
  <si>
    <t>COMERCIO INTERNACIONAL DE PRODUCTOS AGROINDUSTRIALES(LP)</t>
  </si>
  <si>
    <t>ENERGÍAS RENOVABLES ÁREA SOLAR(LP)</t>
  </si>
  <si>
    <t>SEGURIDAD E INOCUIDAD ALIMENTARIA(LP)</t>
  </si>
  <si>
    <t>COMERCIALIZACIÓN DE PRODUCTOS GASTRONÓMICOS(LP)</t>
  </si>
  <si>
    <t>PROCESOS AVANZADOS DE FABRICACIÓN(LP)</t>
  </si>
  <si>
    <t>TECNOLOGÍA Y CALIDAD EN LA PRODUCCIÓN DE QUESOS(LP)</t>
  </si>
  <si>
    <t>DESARROLLO DE APLICACIONES PARA DISPOSITIVOS MÓVILES(LP)</t>
  </si>
  <si>
    <t>ROBÓTICA INDUSTRIAL(LP)</t>
  </si>
  <si>
    <t>PROMOCIÓN Y DESARROLLO DEL TURISMO SUSTENTABLE(LP)</t>
  </si>
  <si>
    <t>PROCESOS BIOALIMENTARIOS(L)</t>
  </si>
  <si>
    <t>DESARROLLO E INNOVACIÓN EMPRESARIAL (L)</t>
  </si>
  <si>
    <t>INNOVACIÓN Y DESARROLLO EMPRESARIAL(L)</t>
  </si>
  <si>
    <t>LOGÍSTICA INTERNACIONAL(L)</t>
  </si>
  <si>
    <t>TECNOLOGÍAS DE AUTOMATIZACIÓN (L)</t>
  </si>
  <si>
    <t>QUÍMICA(L)</t>
  </si>
  <si>
    <t>SEGURIDAD AMBIENTAL SUSTENTABLE(L)</t>
  </si>
  <si>
    <t>PROTECCIÓN CIVIL Y EMERGENCIAS(L)</t>
  </si>
  <si>
    <t>EVALUACIÓN DE PROYECTOS ÁREA GENERACIÓN Y PREPARACIÓN DE INVERSIONES(L)</t>
  </si>
  <si>
    <t>DESARROLLO EMPRESARIAL Y DIRECCIÓN DE PROYECTOS(L)</t>
  </si>
  <si>
    <t>ACUICULTURA(L)</t>
  </si>
  <si>
    <t>DESARROLLO EMPRESARIAL(L)</t>
  </si>
  <si>
    <t>FINANCIERA Y FISCAL(L)</t>
  </si>
  <si>
    <t>METAL MECÁNICA(L)</t>
  </si>
  <si>
    <t>ELECTROMECÁNICA INDUSTRIAL(L)</t>
  </si>
  <si>
    <t>PROCESOS Y OPERACIONES INDUSTRIALES(L)</t>
  </si>
  <si>
    <t>TECNOLOGÍAS DE LA INFORMACIÓN(L)</t>
  </si>
  <si>
    <t>TURISMO(L)</t>
  </si>
  <si>
    <t>INGENIERÍA EN PRODUCCIÓN INDUSTRIAL ÁREA LOGÍSTICA DE ALMACENES(L)</t>
  </si>
  <si>
    <t>PROCESOS BIOTECNOLÓGICOS(L)</t>
  </si>
  <si>
    <t>DESARROLLO DE NEGOCIOS E INNOVACIÓN EMPRESARIAL(L)</t>
  </si>
  <si>
    <t>PROYECTOS PRODUCTIVOS Y SOSTENIBLES(L)</t>
  </si>
  <si>
    <t>TECNOTRÓNICA(L)</t>
  </si>
  <si>
    <t>TECNOLOGÍAS AVANZADAS EN QUÍMICA(L)</t>
  </si>
  <si>
    <t>INDUSTRIAL(L)</t>
  </si>
  <si>
    <t>GASTRONOMÍA(L)</t>
  </si>
  <si>
    <t>MAESTRÍA EN INGENIERÍA AEROESPACIAL(L)</t>
  </si>
  <si>
    <t>INGENIERÍA AERONÁUTICA EN MANUFACTURA(L)</t>
  </si>
  <si>
    <t>TECNOLOGÍAS BIOALIMENTARIAS(L)</t>
  </si>
  <si>
    <t>DESARROLLO Y COMPETITIVIDAD(L)</t>
  </si>
  <si>
    <t>DISEÑO TEXTIL Y MODA(L)</t>
  </si>
  <si>
    <t>LOGÍSTICA GLOBAL(L)</t>
  </si>
  <si>
    <t>MANTENIMIENTO INDUSTRIAL(L)</t>
  </si>
  <si>
    <t>SISTEMAS PRODUCTIVOS(L)</t>
  </si>
  <si>
    <t>TECNOLOGÍAS PARA EL DESARROLLO SUSTENTABLE(L)</t>
  </si>
  <si>
    <t>SEGURIDAD PÚBLICA Y CIENCIAS FORENSES(L)</t>
  </si>
  <si>
    <t>PRODUCCIÓN INDUSTRIAL ÁREA DISEÑO DE PRODUCTOS Y EMPAQUES(L)</t>
  </si>
  <si>
    <t>AGRICULTURA SUSTENTABLE Y PROTEGIDA(L)</t>
  </si>
  <si>
    <t>NEGOCIOS E INNOVACIÓN EMPRESARIAL (L)</t>
  </si>
  <si>
    <t>FINACIERA, FISCAL Y CONTADOR PÚBLICO (L)</t>
  </si>
  <si>
    <t>MANEJO DE RECURSOS NATURALES(L)</t>
  </si>
  <si>
    <t>NANOTECNOLOGÍA(L)</t>
  </si>
  <si>
    <t>PROCESOS Y OPERACIONES (L)</t>
  </si>
  <si>
    <t>TECNOLOGÍAS DE LA INFORMACIÓN Y COMUNICACIÓN(L)</t>
  </si>
  <si>
    <t>GESTIÓN Y DESARROLLO TURÍSTICO (L)</t>
  </si>
  <si>
    <t>INGENIERÍA EN DESARROLLO DE SOFTWARE ÁREA APLICACIONES MÓVILES(L)</t>
  </si>
  <si>
    <t>BIOTECNOLOGÍA AGRICOLA (L)</t>
  </si>
  <si>
    <t>DESARROLLO EMPRESARIAL DE PROYECTOS SUSTENTABLES(L)</t>
  </si>
  <si>
    <t>PROYECTOS PRODUCTIVOS SOSTENIBLES (L)</t>
  </si>
  <si>
    <t>TECNOLOGÍAS PARA LA AUTOMATIZACIÓN(L)</t>
  </si>
  <si>
    <t>QUÍMICA DE PROCESOS INDUSTRIALES(L)</t>
  </si>
  <si>
    <t>TECNOLOGÍA AMBIENTAL(L)</t>
  </si>
  <si>
    <t>ENFERMERÍA(L)</t>
  </si>
  <si>
    <t>EVALUACIÓN DE PROYECTOS ÁREA COMERCIALIZACIÓN ESTRATÉGICA(L)</t>
  </si>
  <si>
    <t>MANTENIMIENTO PETROLERO(L)</t>
  </si>
  <si>
    <t>PROCESOS ALIMENTARIOS(L)</t>
  </si>
  <si>
    <t>NEGOCIOS Y GESTIÓN EMPRESARIAL(L)</t>
  </si>
  <si>
    <t>ENERGÍAS RENOVABLES(L)</t>
  </si>
  <si>
    <t>LOGÍSTICA COMERCIAL GLOBAL(L)</t>
  </si>
  <si>
    <t>CONFIABILIDAD DE PLANTA(L)</t>
  </si>
  <si>
    <t>TECNOLOGÍAS DE LA PRODUCCIÓN(L)</t>
  </si>
  <si>
    <t>AMBIENTAL (L)</t>
  </si>
  <si>
    <t>TERAPIA FISICA (L)</t>
  </si>
  <si>
    <t>INGENIERÍA EN PRODUCCIÓN INDUSTRIAL ÁREA CALIDAD Y SUSTENTABILIDAD(L)</t>
  </si>
  <si>
    <t>BIOTECNOLOGÍA(L)</t>
  </si>
  <si>
    <t>DESARROLLO DE NEGOCIOS(L)</t>
  </si>
  <si>
    <t>GESTIÓN DE PROYECTOS(L)</t>
  </si>
  <si>
    <t>MECATRÓNICA(L)</t>
  </si>
  <si>
    <t>PROCESOS QUÍMICOS(L)</t>
  </si>
  <si>
    <t>TECNOLOGÍAS PARA LA PRODUCCIÓN(L)</t>
  </si>
  <si>
    <t>ARQUITECTURA DE SOFWARE (L)</t>
  </si>
  <si>
    <t>DESARROLLO TURÍSTICO SUSTENTABLE (L)</t>
  </si>
  <si>
    <t>INGENIERÍA EN DESARROLLO DE SOFTWARE ÁREA APLICACIONES DE COMPUTO EN LA NUBE(L)</t>
  </si>
  <si>
    <t xml:space="preserve">PROGRMAS EDUCATIVOS </t>
  </si>
  <si>
    <t>5B</t>
  </si>
  <si>
    <t>5B3</t>
  </si>
  <si>
    <t>5A</t>
  </si>
  <si>
    <t>5C</t>
  </si>
  <si>
    <t xml:space="preserve">MATRÍCULA TOTAL </t>
  </si>
  <si>
    <t>NUEVO INGRESO</t>
  </si>
  <si>
    <t>1. ALUMNOS DE NUEVO INGRESO CON EXANI II</t>
  </si>
  <si>
    <t>sep-dic</t>
  </si>
  <si>
    <t>ene-abr</t>
  </si>
  <si>
    <t>may-ago</t>
  </si>
  <si>
    <t>2. APROVECHAMIENTO ACADÉMICO DEL NIVEL 5B</t>
  </si>
  <si>
    <t>2. APROVECHAMIENTO ACADÉMICO DEL NIVEL 5B3</t>
  </si>
  <si>
    <t>2. APROVECHAMIENTO ACADÉMICO DEL NIVEL 5A</t>
  </si>
  <si>
    <t>3. REPROBACIÓN CUATRIMESTRAL 5B</t>
  </si>
  <si>
    <t xml:space="preserve">Número de alumnos reprobados por primer examen extraordinario del cuatrimestre Sep-Dic </t>
  </si>
  <si>
    <t>Matrícula inicial atendida cuatrimestre Sep-Dic</t>
  </si>
  <si>
    <t xml:space="preserve">Número de alumnos reprobados por primer examen extraordinario del cuatrimestre Ene-Abr </t>
  </si>
  <si>
    <t>Matrícula inicial atendida cuatrimestre Ene-Abr</t>
  </si>
  <si>
    <t xml:space="preserve">Número de alumnos reprobados por primer examen extraordinario del cuatrimestre May-Ago </t>
  </si>
  <si>
    <t>Matrícula inicial atendida cuatrimestre May-Ago</t>
  </si>
  <si>
    <t>3. REPROBACIÓN CUATRIMESTRAL 5B3</t>
  </si>
  <si>
    <t>3. REPROBACIÓN CUATRIMESTRAL 5A</t>
  </si>
  <si>
    <t>4. DESERCIÓN CUATRIMESTRAL 5B</t>
  </si>
  <si>
    <t>Alumnos desertores definitivos del cuatrimestre Sep-Dic</t>
  </si>
  <si>
    <t xml:space="preserve">Alumnos desertores definitivos del cuatrimestre Ene-Abr </t>
  </si>
  <si>
    <t>Alumnos desertores definitivos del cuatrimestre May-Ago</t>
  </si>
  <si>
    <t>4. DESERCIÓN CUATRIMESTRAL 5B3</t>
  </si>
  <si>
    <t>4. DESERCIÓN CUATRIMESTRAL 5A</t>
  </si>
  <si>
    <t>4. PRINCIPALES CAUSAS DE DESERCIÓN NIVEL 5B</t>
  </si>
  <si>
    <t>SIN CAUSA CONOCIDA</t>
  </si>
  <si>
    <t>sep</t>
  </si>
  <si>
    <t>ene</t>
  </si>
  <si>
    <t>may</t>
  </si>
  <si>
    <t>INCUMPLIMIENTO DE EXPECTATIVAS</t>
  </si>
  <si>
    <t>REPROBACION</t>
  </si>
  <si>
    <t>PROBLEMAS ECONóMICOS</t>
  </si>
  <si>
    <t>MOTIVOS PERSONALES</t>
  </si>
  <si>
    <t>DISTANCIA DE LA UT</t>
  </si>
  <si>
    <t>PROBLEMAS DE TRABAJO</t>
  </si>
  <si>
    <t>CAMBIO DE UT</t>
  </si>
  <si>
    <t>CAMBIO DE CARRERA</t>
  </si>
  <si>
    <t>FALTAS AL REGLAMENTO ESCOLAR</t>
  </si>
  <si>
    <t>DEFUNCION</t>
  </si>
  <si>
    <t>INCOMPATIBILIDAD DE HORARIOS</t>
  </si>
  <si>
    <t>OTRAS CAUSAS</t>
  </si>
  <si>
    <t>4. PRINCIPALES CAUSAS DE DESERCIÓN NIVEL 5B3</t>
  </si>
  <si>
    <t>4. PRINCIPALES CAUSAS DE DESERCIÓN NIVEL 5A</t>
  </si>
  <si>
    <t>5. TASA DE EGRESO Y TITULACIÓN TECNICO SUPERIOR UNIVERSITARIO (2014)</t>
  </si>
  <si>
    <t>2X3</t>
  </si>
  <si>
    <t>INGRESO</t>
  </si>
  <si>
    <t>EGRESO</t>
  </si>
  <si>
    <t>TITULADOS</t>
  </si>
  <si>
    <t>REGULAR</t>
  </si>
  <si>
    <t>DESPRESURIZADO</t>
  </si>
  <si>
    <t>5. TASA DE EGRESO Y TITULACIÓN TECNICO SUPERIOR UNIVERSITARIO (2013)</t>
  </si>
  <si>
    <t>5. TASA DE EGRESO Y TITULACIÓN LICENCIA PROFESIONAL (2014)</t>
  </si>
  <si>
    <t>5. TASA DE EGRESO Y TITULACIÓN LICENCIA PROFESIONAL (2013)</t>
  </si>
  <si>
    <t>5. TASA DE EGRESO Y TITULACIÓN LICENCIATURA (2014)</t>
  </si>
  <si>
    <t>6. EGRESADOS EN EL MARCADO LABORAL Y TRABAJANDO EN ÁREA AFÍN</t>
  </si>
  <si>
    <t>Egresados del nivel 5B en el mercado laboral</t>
  </si>
  <si>
    <t>Egresados de agosto 2013 trabajando a seis meses de su egreso</t>
  </si>
  <si>
    <t>Total de egresados de agosto 2013</t>
  </si>
  <si>
    <t>Egresados agosto 2013 cuya actividad laboral es acorde a su formación académica por programa educativo</t>
  </si>
  <si>
    <t>Egresados del nivel 5B3 en el mercado laboral</t>
  </si>
  <si>
    <t>Egresados del nivel 5A en el mercado laboral</t>
  </si>
  <si>
    <t>Egresados de abril 2014 trabajando a seis meses de su egreso</t>
  </si>
  <si>
    <t>Total de egresados de 2014</t>
  </si>
  <si>
    <t>Egresados abril 2014 cuya actividad laboral es acorde a su formación académica por programa educativo</t>
  </si>
  <si>
    <t>7. TASA DE EGRESADOS SATISFECHOS DEL NIVEL TECNICO SUPERIOR UNIVERSITARIO</t>
  </si>
  <si>
    <t>RESPUESTAS</t>
  </si>
  <si>
    <t>MS</t>
  </si>
  <si>
    <t>S</t>
  </si>
  <si>
    <t>RS</t>
  </si>
  <si>
    <t>PS</t>
  </si>
  <si>
    <t>NS</t>
  </si>
  <si>
    <t>NA</t>
  </si>
  <si>
    <t>NE</t>
  </si>
  <si>
    <t>TOTAL</t>
  </si>
  <si>
    <t>GRADO DE APLICACIÓN</t>
  </si>
  <si>
    <t>MS * 5</t>
  </si>
  <si>
    <t>S * 4</t>
  </si>
  <si>
    <t>RS * 3</t>
  </si>
  <si>
    <t>PS * 2</t>
  </si>
  <si>
    <t>NS * 1</t>
  </si>
  <si>
    <t>MS+S+RS+PS+NS</t>
  </si>
  <si>
    <t>CALIFICACIÓN ESCALA 5</t>
  </si>
  <si>
    <t>CALIFICACIÓN ESCALA 10</t>
  </si>
  <si>
    <t>TOTAL MS+S</t>
  </si>
  <si>
    <t>MUY SATISFECHOS Y SATISFECHOS</t>
  </si>
  <si>
    <t>TOTAL DE EGRESADOS ENCUESTADOS</t>
  </si>
  <si>
    <t>7. TASA DE EGRESADOS SATISFECHOS DEL NIVEL LICENCIA PROFESIONAL</t>
  </si>
  <si>
    <t>7. TASA DE EGRESADOS SATISFECHOS DEL NIVEL LICENCIATURA</t>
  </si>
  <si>
    <t>7. TASA DE EGRESADOS SATISFECHOS DEL NIVEL MAESTRÍA</t>
  </si>
  <si>
    <t>7 b. TASA DE EGRESADOS SATISFECHOS DEL NIVEL TECNICO SUPERIOR UNIVERSITARIO</t>
  </si>
  <si>
    <t>INFRAESTRUCTURA</t>
  </si>
  <si>
    <t>S/PE</t>
  </si>
  <si>
    <t>EQUIPAMIENTO</t>
  </si>
  <si>
    <t>BOLSA DE TRABAJO</t>
  </si>
  <si>
    <t>PROFESORES: CONOCIMIENTOS</t>
  </si>
  <si>
    <t>PROFESORES: HABILIDADES</t>
  </si>
  <si>
    <t>EXPERIENCIA PRÁCTICA ADQUIRIDA</t>
  </si>
  <si>
    <t>PREPARACIÓN ACADÉMICA</t>
  </si>
  <si>
    <t>ESTADIA</t>
  </si>
  <si>
    <t>MODELO DE TSU</t>
  </si>
  <si>
    <t>7 b. TASA DE EGRESADOS SATISFECHOS DEL NIVEL LICENCIA PROFESIONAL</t>
  </si>
  <si>
    <t>MODELO DE LICENCIA PROFESIONAL</t>
  </si>
  <si>
    <t>7 b. TASA DE EGRESADOS SATISFECHOS DEL NIVEL LICENCIATURA</t>
  </si>
  <si>
    <t>MODELO DE 5A(LICENCIATURAS E INGENIERIAS)</t>
  </si>
  <si>
    <t>8. EGRESADOS DE TECNICO SUPERIOR UNIVERSITARIO QUE PRESENTARON EGETSU</t>
  </si>
  <si>
    <t>Egresados de agosto 2013 con testimonio de desempeño sobresaliente del EGETSU</t>
  </si>
  <si>
    <t>Egresados de agosto 2013 con testimonio de desempeño satisfactorio del EGETSU</t>
  </si>
  <si>
    <t>Egresados de agosto 2013 sin testimonio del EGETSU</t>
  </si>
  <si>
    <t>Egresados en el mes de agosto 2013</t>
  </si>
  <si>
    <t>8. EGRESADOS DE LICENCIA PROFESIONAL QUE PRESENTARON EGETSU</t>
  </si>
  <si>
    <t>8. EGRESADOS DE LICENCIATURA QUE PRESENTARON EGETSU</t>
  </si>
  <si>
    <t>Egresados de abril 2014 con testimonio de desempeño sobresaliente del EGETSU</t>
  </si>
  <si>
    <t>Egresados de abril 2014 con testimonio de desempeño satisfactorio del EGETSU</t>
  </si>
  <si>
    <t>Egresados de abril 2014 sin testimonio del EGETSU</t>
  </si>
  <si>
    <t>Egresados en el mes de abril 2014</t>
  </si>
  <si>
    <t>8. EGRESADOS DE MAESTRÍA QUE PRESENTARON EGETSU</t>
  </si>
  <si>
    <t>9. EGRESADOS EN ESTUDIOS SUPERIORES A SEIS MESES DE SU EGRESO DE TECNICO SUPERIOR UNIVERSITARIO</t>
  </si>
  <si>
    <t>Egresados de agosto 2013 que siguen estudios de licencia profesional o licenciatura</t>
  </si>
  <si>
    <t>Egresados de Agosto 2013 que continuan estudios superiores de Licencia Profesional en una UT</t>
  </si>
  <si>
    <t>Egresados de Agosto 2013 que continuan estudios superiores de Licenciatura en una UT</t>
  </si>
  <si>
    <t>Egresados de Agosto 2013</t>
  </si>
  <si>
    <t>9. EGRESADOS EN ESTUDIOS SUPERIORES A SEIS MESES DE SU EGRESO DE LICENCIA PROFESIONAL</t>
  </si>
  <si>
    <t>Egresados de Agosto 2013 que continuan estudios superiores</t>
  </si>
  <si>
    <t>9. EGRESADOS EN ESTUDIOS SUPERIORES A SEIS MESES DE SU EGRESO DE LICENCIATURA</t>
  </si>
  <si>
    <t>Egresados de Abril 2014 que continuan estudios superiores</t>
  </si>
  <si>
    <t>Egresados de Abril 2014</t>
  </si>
  <si>
    <t>NO CONLCUIDO</t>
  </si>
  <si>
    <t>9. EGRESADOS EN ESTUDIOS SUPERIORES A SEIS MESES DE SU EGRESO DE MAESTRÍA</t>
  </si>
  <si>
    <t>10. TASA DE EMPLEADORES SATISFECHOS DEL NIVEL TECNICO SUPERIOR UNIVERSITARIO</t>
  </si>
  <si>
    <t>TOTAL DE EMPLEADORES ENCUESTADOS</t>
  </si>
  <si>
    <t>10. TASA DE EMPLEADORES SATISFECHOS DEL NIVEL LICENCIA PROFESIONAL</t>
  </si>
  <si>
    <t>10. TASA DE EMPLEADORES SATISFECHOS DEL NIVEL LICENCIATURA</t>
  </si>
  <si>
    <t>10. TASA DE EMPLEADORES SATISFECHOS DEL NIVEL MAESTRÍA</t>
  </si>
  <si>
    <t>10 b. TASA DE EMPLEADORES SATISFECHOS DEL NIVEL TECNICO SUPERIOR UNIVERSITARIO</t>
  </si>
  <si>
    <t>CONOCIMIENTOS</t>
  </si>
  <si>
    <t>HABILIDADES</t>
  </si>
  <si>
    <t>CALIDAD Y RAPIDEZ</t>
  </si>
  <si>
    <t>CREATIVIDAD E INNOVACIÓN</t>
  </si>
  <si>
    <t>CAPACIDAD Y DISPOSICIÓN</t>
  </si>
  <si>
    <t>CAPACIDAD PARA MEJORAR PUESTO</t>
  </si>
  <si>
    <t>CUMPLIMIENTO EN EL SECTOR PRODUCTIVO Y SOCIAL</t>
  </si>
  <si>
    <t>CALIFICACION DEL TSU</t>
  </si>
  <si>
    <t>10 b. TASA DE EMPLEADORES SATISFECHOS DEL NIVEL LICENCIA PROFESIONAL</t>
  </si>
  <si>
    <t>CALIFICACION DEL ALUMNO</t>
  </si>
  <si>
    <t>10 b. TASA DE EMPLEADORES SATISFECHOS DEL NIVEL LICENCIATURA</t>
  </si>
  <si>
    <t>11. PRESUPUESTO EJERCIDO</t>
  </si>
  <si>
    <t>Presupuesto ejercido</t>
  </si>
  <si>
    <t>Presupuesto total autorizado Federal y Estatal</t>
  </si>
  <si>
    <t>12. COSTO POR ALUMNO</t>
  </si>
  <si>
    <t>Matrícula inicial atendida en el ciclo escolar</t>
  </si>
  <si>
    <t>13. CAPACIDAD INSTALADA EN LAS UNIVERSIDADES</t>
  </si>
  <si>
    <t>Número de unidades, laboratorios y talleres</t>
  </si>
  <si>
    <t>Total de espacios docentes</t>
  </si>
  <si>
    <t>Total del espacio académico ocupado por otras áreas de trabajo</t>
  </si>
  <si>
    <t>13. UTILIZACIÓN DE ESPACIOS EN LAS UNIVERSIDADES</t>
  </si>
  <si>
    <t>Unidad de Docencia Tipo 1 nivel</t>
  </si>
  <si>
    <t>Capacidad</t>
  </si>
  <si>
    <t>Número</t>
  </si>
  <si>
    <t>Total</t>
  </si>
  <si>
    <t>Unidad de Docencia Tipo 2 niveles</t>
  </si>
  <si>
    <t>Edificio 3 Niveles</t>
  </si>
  <si>
    <t>Laboratorio pesado de 7 entre ejes</t>
  </si>
  <si>
    <t>Laboratorio pesado de 4 entre ejes</t>
  </si>
  <si>
    <t>Laboratorio de concreto de 6 entre ejes</t>
  </si>
  <si>
    <t>Edificio Atípico 50</t>
  </si>
  <si>
    <t>Edificio Atípico 100</t>
  </si>
  <si>
    <t>Edificio Atípico 150</t>
  </si>
  <si>
    <t>Edificio Atípico 200</t>
  </si>
  <si>
    <t>Edificio Atípico 250</t>
  </si>
  <si>
    <t>Edificio Atípico 300</t>
  </si>
  <si>
    <t>NÚMERO TOTAL DE UNIDADES, LABORATORIOS Y TALLERES</t>
  </si>
  <si>
    <t>TOTAL DE ESPACIOS DOCENTES</t>
  </si>
  <si>
    <t>CAPACIDAD OCUPADA POR OTRAS ÁREAS DE TRABAJO</t>
  </si>
  <si>
    <t>MATRICULA TOTAL</t>
  </si>
  <si>
    <t>CAPACIDAD INSTALADA</t>
  </si>
  <si>
    <t>TURNO MATUTINO</t>
  </si>
  <si>
    <t>TURNO VESPERTINO</t>
  </si>
  <si>
    <t>13 b. DISTRIBUCIÓN DE LA MATRÍCULA INICIAL DEL CICLO ESCOLAR</t>
  </si>
  <si>
    <t>Turno matutino</t>
  </si>
  <si>
    <t>Turno vespertino</t>
  </si>
  <si>
    <t>14. UTILIZACIÓN DEL EQUIPO DE CÓMPUTO</t>
  </si>
  <si>
    <t>Distribución del Equipo de Cómputo</t>
  </si>
  <si>
    <t>Distribución del Equipo de Cómputo con Internet</t>
  </si>
  <si>
    <t>Docente de tiempo completo</t>
  </si>
  <si>
    <t>Docente de Asignatura</t>
  </si>
  <si>
    <t>Alumnos</t>
  </si>
  <si>
    <t>Personal Administrativo</t>
  </si>
  <si>
    <t>Mandos Medios y Superiores</t>
  </si>
  <si>
    <t>15. SITUCACIÓN DE CERTIFICACIONES</t>
  </si>
  <si>
    <t>Certificado ISO 9001</t>
  </si>
  <si>
    <t>Sin certificado</t>
  </si>
  <si>
    <t>En proceso de certificación</t>
  </si>
  <si>
    <t>Con certificación</t>
  </si>
  <si>
    <t>En proceso de recertificación</t>
  </si>
  <si>
    <t>Con recertificado</t>
  </si>
  <si>
    <t>Certificado ISO 27000</t>
  </si>
  <si>
    <t>Certificado Seguridad e higiene laboral</t>
  </si>
  <si>
    <t>Certificado Equidad de Genero</t>
  </si>
  <si>
    <t>Certificado académico y educación continua</t>
  </si>
  <si>
    <t>Certificado CMMI Nivel 2</t>
  </si>
  <si>
    <t>Certificado ISO 14001:2004</t>
  </si>
  <si>
    <t>Certificado RENIECYT</t>
  </si>
  <si>
    <t>16. DISTRIBUCIÓN DE LIBROS Y TÍTULOS POR ALUMNOS</t>
  </si>
  <si>
    <t>Número de libros</t>
  </si>
  <si>
    <t>Número de títulos</t>
  </si>
  <si>
    <t>Número de subscripciones a revistas físicamente o electrónicas vigentes al ciclo evaluado</t>
  </si>
  <si>
    <t>Número de subscripciones a bibliotecas virtuales vigentes al ciclo escolar evaluado para ser consultadas por los alumnos</t>
  </si>
  <si>
    <t>17. RELACIÓN ALUMNO / DOCENTE</t>
  </si>
  <si>
    <t>Matrícula total al inicio del ciclo escolar</t>
  </si>
  <si>
    <t>Profesores de tiempo completo al iniciar el ciclo escolar</t>
  </si>
  <si>
    <t>18. PROGRAMAS CON EVALUACIÓN DIAGNOSTICA</t>
  </si>
  <si>
    <t>TOTAL DE PROGRAMAS EDUCATIVOS EVALUADOS</t>
  </si>
  <si>
    <t>PROGRAMAS EDUCATIVOS EVALUABLES</t>
  </si>
  <si>
    <t>EVALUACÓN DIAGNOSTICA</t>
  </si>
  <si>
    <t>NIVEL 1</t>
  </si>
  <si>
    <t>NIVEL 2</t>
  </si>
  <si>
    <t>NIVEL 3</t>
  </si>
  <si>
    <t>MATRÍCULA INICIAL TOTAL</t>
  </si>
  <si>
    <t>MATRÍCULA SIN EVALUACIÓN</t>
  </si>
  <si>
    <t>MATRÍCULA CON EVALUACIÓN</t>
  </si>
  <si>
    <t>MATRÍCULA EVALUABLE</t>
  </si>
  <si>
    <t>19. RELACIÓN DE PROGRAMAS EDUCATIVOS ACREDITADOS DEL NIVEL 5B</t>
  </si>
  <si>
    <t>Matrícula inicial atendida</t>
  </si>
  <si>
    <t>Matrícula acreditada</t>
  </si>
  <si>
    <t>Acreditado</t>
  </si>
  <si>
    <t>19. RELACIÓN DE PROGRAMAS EDUCATIVOS ACREDITADOS DEL NIVEL 5B3</t>
  </si>
  <si>
    <t>19. RELACIÓN DE PROGRAMAS EDUCATIVOS ACREDITADOS DEL NIVEL 5A</t>
  </si>
  <si>
    <t>19. RELACIÓN DE PROGRAMAS EDUCATIVOS ACREDITADOS DEL NIVEL 5C</t>
  </si>
  <si>
    <t>19. RELACIÓN DE PROGRAMAS EDUCATIVOS ACREDITADOS INTERNACIONALMENTE DEL NIVEL 5B</t>
  </si>
  <si>
    <t>19. RELACIÓN DE PROGRAMAS EDUCATIVOS ACREDITADOS INTERNACIONALMENTE DEL NIVEL 5B3</t>
  </si>
  <si>
    <t>19. RELACIÓN DE PROGRAMAS EDUCATIVOS ACREDITADOS INTERNACIONALMENTE DEL NIVEL 5A</t>
  </si>
  <si>
    <t>19. RELACIÓN DE PROGRAMAS EDUCATIVOS ACREDITADOS INTERNACIONALMENTE DEL NIVEL 5C</t>
  </si>
  <si>
    <t>19. RELACIÓN DE PROGRAMAS EDUCATIVOS ACREDITADOS NACIONALMENTE</t>
  </si>
  <si>
    <t>ACCECISO</t>
  </si>
  <si>
    <t>Cantidad</t>
  </si>
  <si>
    <t>Matricula acreditada</t>
  </si>
  <si>
    <t>ANPROMAR</t>
  </si>
  <si>
    <t>CACECA</t>
  </si>
  <si>
    <t>CACEI</t>
  </si>
  <si>
    <t>CNEIP</t>
  </si>
  <si>
    <t>COMACE</t>
  </si>
  <si>
    <t>COMAEA</t>
  </si>
  <si>
    <t>COMAEN</t>
  </si>
  <si>
    <t>COMEAA</t>
  </si>
  <si>
    <t>CONAEDO</t>
  </si>
  <si>
    <t>CONAIC</t>
  </si>
  <si>
    <t>CONEVET</t>
  </si>
  <si>
    <t>CONAET</t>
  </si>
  <si>
    <t>COMAPROD</t>
  </si>
  <si>
    <t>19. RELACIÓN DE PROGRAMAS EDUCATIVOS ACREDITADOS INTERNACIONALMENTE</t>
  </si>
  <si>
    <t>CHEA</t>
  </si>
  <si>
    <t>ECA</t>
  </si>
  <si>
    <t>HRK</t>
  </si>
  <si>
    <t>OCDE</t>
  </si>
  <si>
    <t>N/A</t>
  </si>
  <si>
    <t>CISCO</t>
  </si>
  <si>
    <t>iCarnegie</t>
  </si>
  <si>
    <t>1. Cantidad de Acciones que ha realizado la institución durante el periodo a evaluar.</t>
  </si>
  <si>
    <t>CURSOS</t>
  </si>
  <si>
    <t>TALLERES</t>
  </si>
  <si>
    <t>OTRO</t>
  </si>
  <si>
    <t>INTERNOS</t>
  </si>
  <si>
    <t>EXTERNOS</t>
  </si>
  <si>
    <t>2. Cantidad de  Profesores de Tiempo Completo (PTC) que han participado en las acciones durante el período a evaluar</t>
  </si>
  <si>
    <t>3. Cantidad de Profesores de Asignatura (PA) que han participado en las acciones durante el periodo a evaluar</t>
  </si>
  <si>
    <t>4. Cantidad de material de los Enfoque Centrados en el Aprendizaje</t>
  </si>
  <si>
    <t>DIFUSIÓN</t>
  </si>
  <si>
    <t>CAP.</t>
  </si>
  <si>
    <t>5. Usuarios a quien va dirigido el material</t>
  </si>
  <si>
    <t>PTC</t>
  </si>
  <si>
    <t>PA</t>
  </si>
  <si>
    <t>ALUMNOS</t>
  </si>
  <si>
    <t>6. Cantidad de PTC según situación en los enfoques</t>
  </si>
  <si>
    <t>Terminaron la capacitacion</t>
  </si>
  <si>
    <t>Están en proceso de capacitación</t>
  </si>
  <si>
    <t>No tienen capacitación</t>
  </si>
  <si>
    <t>PTC que estan aplicando estos enfoques</t>
  </si>
  <si>
    <t>7. Cantidad de profesores de asignatura según situaciones en los enfoques</t>
  </si>
  <si>
    <t xml:space="preserve">21. ENCUESTA DEL SERVICIO APOYO PSICOPEDAGÓGICO </t>
  </si>
  <si>
    <t xml:space="preserve">21. ENCUESTA DEL SERVICIO ACTIVIDADES CULTURALES </t>
  </si>
  <si>
    <t>21. ENCUESTA DEL SERVICIO SERVICIO MÉDICO</t>
  </si>
  <si>
    <t>21. ENCUESTA DEL SERVICIO DEPORTES</t>
  </si>
  <si>
    <t>21. ENCUESTA DEL SERVICIO TUTORÍAS</t>
  </si>
  <si>
    <t>21. ENCUESTA DEL SERVICIO ASESORÍA ACADÉMICA</t>
  </si>
  <si>
    <t>21. ENCUESTA DEL SERVICIO CAFETERÍA</t>
  </si>
  <si>
    <t>21. ENCUESTA DEL SERVICIO ACTIVIDADES EXTRACLASE PARA EL DESARROLLO HUMANO</t>
  </si>
  <si>
    <t>21. ENCUESTA DEL SERVICIO BIBLIOTECA</t>
  </si>
  <si>
    <t>21. ENCUESTA DEL SERVICIO INFRAESTRUCTURA</t>
  </si>
  <si>
    <t xml:space="preserve">21. ENCUESTA DEL SERVICIO TRANSPORTE </t>
  </si>
  <si>
    <t>21. ENCUESTA DEL SERVICIO MEDIOS DE EXPRESIÓN DE LOS ALUMNOS</t>
  </si>
  <si>
    <t>21. ENCUESTA DEL SERVICIO BECAS</t>
  </si>
  <si>
    <t>21. ENCUESTA DEL SERVICIO BOLSA DE TRABAJO</t>
  </si>
  <si>
    <t>22. PROGRAMAS EDUCATIVOS PERTINENTES NIVEL 5B</t>
  </si>
  <si>
    <t>Programas Educativos</t>
  </si>
  <si>
    <t>Matrícula inicial</t>
  </si>
  <si>
    <t>Matrícula Pertinente</t>
  </si>
  <si>
    <t>22. PROGRAMAS EDUCATIVOS PERTINENTES NIVEL 5B3</t>
  </si>
  <si>
    <t>22. PROGRAMAS EDUCATIVOS PERTINENTES NIVEL 5A</t>
  </si>
  <si>
    <t>23. NIVEL DE ESTUDIOS DE LOS PROFESORES DE TIEMPO COMPLETO</t>
  </si>
  <si>
    <t>Media superior sin certificado</t>
  </si>
  <si>
    <t>Media superior con certificado</t>
  </si>
  <si>
    <t>Técnico superior universitario sin título</t>
  </si>
  <si>
    <t>Técnico superior universitario con título</t>
  </si>
  <si>
    <t>Licenciatura sin título</t>
  </si>
  <si>
    <t>Licenciatura con título</t>
  </si>
  <si>
    <t>Especialidad sin grado</t>
  </si>
  <si>
    <t>Maestría sin grado</t>
  </si>
  <si>
    <t>Especialidad con grado</t>
  </si>
  <si>
    <t>Maestría con grado</t>
  </si>
  <si>
    <t>Doctorado sin grado</t>
  </si>
  <si>
    <t>Doctorado con grado</t>
  </si>
  <si>
    <t>23. PERFIL ACADÉMICO DE LOS PROFESORES DE TIEMPO COMPLETO</t>
  </si>
  <si>
    <t>Capacitados en:</t>
  </si>
  <si>
    <t>Competencias Profesionales</t>
  </si>
  <si>
    <t>Impartición de tutorías</t>
  </si>
  <si>
    <t>Que aplican</t>
  </si>
  <si>
    <t>Cuentan con perfil PROMEP</t>
  </si>
  <si>
    <t>Becados por otra fuente para estudios de posgrado</t>
  </si>
  <si>
    <t>Participan en cuerpos académicos</t>
  </si>
  <si>
    <t>CUERPOS ACADÉMICOS</t>
  </si>
  <si>
    <t>Formación</t>
  </si>
  <si>
    <t>Consolidación</t>
  </si>
  <si>
    <t>Consolidados</t>
  </si>
  <si>
    <t>24. NIVEL DE ESTUDIOS DE LOS PROFESORES DE ASIGNATURA Y EXPERIENCIA LABORAL EN LA MATERIA</t>
  </si>
  <si>
    <t>Licenciatura título</t>
  </si>
  <si>
    <t>24. SITUACIÓN EN EL TRABAJO DE LOS PROFESORES DE ASIGNATURA</t>
  </si>
  <si>
    <t>Situación en el trabajo relacionado con su ejercicio profesional</t>
  </si>
  <si>
    <t>Situación en el trabajo no relacionado con su ejercicio profesional</t>
  </si>
  <si>
    <t>Con trabajo actual</t>
  </si>
  <si>
    <t>Sin trabajo en los ultimos tres años</t>
  </si>
  <si>
    <t>Sin trabajo más de tres años</t>
  </si>
  <si>
    <t>25. CAPACITACIÓN DEL PERSONAL</t>
  </si>
  <si>
    <t>Mandos medios y superiores</t>
  </si>
  <si>
    <t>Personal administrativo y secretarial</t>
  </si>
  <si>
    <t>Profesores de tiempo completo</t>
  </si>
  <si>
    <t>Profesores de asignatura</t>
  </si>
  <si>
    <t>Mandos medios y superiores con capacitación</t>
  </si>
  <si>
    <t>Personal administrativo y secretarial con capacitación</t>
  </si>
  <si>
    <t>Profesores de tiempo completo con capacitación</t>
  </si>
  <si>
    <t>Profesores de asignatura con capacitación</t>
  </si>
  <si>
    <t>26. ORGANISMOS VINCULADOS</t>
  </si>
  <si>
    <t>Organismos Públicos</t>
  </si>
  <si>
    <t>Organismos Privados</t>
  </si>
  <si>
    <t>Organismos Sociales</t>
  </si>
  <si>
    <t>Número de convenios firmados acumulados al ciclo escolar</t>
  </si>
  <si>
    <t>Número de convenidos firmados acumulados con instituciones de educación superior en el ciclo escolar</t>
  </si>
  <si>
    <t>27. ORGANISMOS VINCULADOS POR TIPO DE ORGANISMO</t>
  </si>
  <si>
    <t>Presupuesto total autorizado federal y Estatal</t>
  </si>
  <si>
    <t>Recursos captados por servicios y estudios tecnológicos</t>
  </si>
  <si>
    <t>Recursos captados por colegiaturas y servicios escolares</t>
  </si>
  <si>
    <t>Recursos captados por otros servicios proporcionados por la UT diferentes a los anteriores</t>
  </si>
  <si>
    <t>28. SERVICIOS Y ESTUDIOS TEGNOLÓGICOS SEGÚN TIPO Y SECTOR</t>
  </si>
  <si>
    <t>CAPACITACIÓN</t>
  </si>
  <si>
    <t>Públicos</t>
  </si>
  <si>
    <t>Privados</t>
  </si>
  <si>
    <t>Sociales</t>
  </si>
  <si>
    <t>ADIESTRAMIENTO</t>
  </si>
  <si>
    <t>EDUCACIÓN CONTINUA</t>
  </si>
  <si>
    <t>EVALUACIÓN DE COMPETENCIAS LABORALES</t>
  </si>
  <si>
    <t>TRANSFERENCIA DE TECNOLOGÍA</t>
  </si>
  <si>
    <t>ASISTENCIA TÉCNICA</t>
  </si>
  <si>
    <t>OTROS</t>
  </si>
  <si>
    <t>28. INGRESOS PROPIOS POR SERVICIOS Y ESTUDIOS TEGNOLÓGICOS SEGÚN TIPO Y SECTOR</t>
  </si>
  <si>
    <t>29. EGRESADOS QUE ASISTEN A CURSOS SEGÚN TIPO</t>
  </si>
  <si>
    <t>Otros tipos</t>
  </si>
  <si>
    <t>Capacitación</t>
  </si>
  <si>
    <t>Actualización</t>
  </si>
  <si>
    <t>Desarrollo Profesional</t>
  </si>
  <si>
    <t>Total Egresados</t>
  </si>
  <si>
    <t>TECNICO SUPERIOR UNIVERSITARIO</t>
  </si>
  <si>
    <t>LICENCIA PROFESIONAL</t>
  </si>
  <si>
    <t>LICENCIATURA</t>
  </si>
  <si>
    <t>MAESTRÍA</t>
  </si>
  <si>
    <t>29. EGRESADOS ACUMULADOS</t>
  </si>
  <si>
    <t>30. CURSOS EN EDUCACIÓN CONTINUA POR DEMANDA SEGÚN TIPO</t>
  </si>
  <si>
    <t>CURSOS POR DEMANDA</t>
  </si>
  <si>
    <t>CURSOS POR OFERTA DE LA UT</t>
  </si>
  <si>
    <t>31. TASA DE ALUMNOS SATISFECHOS DE EDUCACIÓN CONTINUA</t>
  </si>
  <si>
    <t xml:space="preserve">31. TASA DE ALUMNOS SATISFECHOS DE EDUCACIÓN CONTINUA </t>
  </si>
  <si>
    <t>DIFUSIÓN DE CURSOS</t>
  </si>
  <si>
    <t>NECESIDADES DE ACTUALIZACIÓN</t>
  </si>
  <si>
    <t>ACTUALIZACIÓN</t>
  </si>
  <si>
    <t>MATERIALES Y HERRAMIENTAS</t>
  </si>
  <si>
    <t>DIVERSIDAD DE OFERTA Y HORARIOS</t>
  </si>
  <si>
    <t>PREPARACIÓN DEL INSTRUCTOR</t>
  </si>
  <si>
    <t>HABILIDAD PARA TRANSMITIR CONOCIMIENTOS</t>
  </si>
  <si>
    <t>INSTALACIONES</t>
  </si>
  <si>
    <t>COSTO</t>
  </si>
  <si>
    <t>CONTENIDO</t>
  </si>
  <si>
    <t>EXPECTATIVAS</t>
  </si>
  <si>
    <t>32. EGRESADOS COLOCADOS</t>
  </si>
  <si>
    <t>Egresados Colocados en plazas contactadas por el área de bolsa de trabajo de la UT</t>
  </si>
  <si>
    <t>Plazas contactadas por el área de bolsa de trabajo de la UT</t>
  </si>
  <si>
    <t>33. COBERTURA</t>
  </si>
  <si>
    <t>Alumnos de nuevo ingreso en la UT</t>
  </si>
  <si>
    <t>Egresados de bachillerato en el estado</t>
  </si>
  <si>
    <t xml:space="preserve">34. INGRESO Y REINGRESO SEGÚN SEXO </t>
  </si>
  <si>
    <t>REINGRESO</t>
  </si>
  <si>
    <t>Hombres</t>
  </si>
  <si>
    <t>Mujeres</t>
  </si>
  <si>
    <t xml:space="preserve">33. PROMOCIÓN DEPORTIVA, CULTURAL Y COMUNITARIA </t>
  </si>
  <si>
    <t>Eventos deportivos</t>
  </si>
  <si>
    <t>Realizados</t>
  </si>
  <si>
    <t>Programados</t>
  </si>
  <si>
    <t>Personas Atendidas</t>
  </si>
  <si>
    <t>Eventos culturales</t>
  </si>
  <si>
    <t>Eventos Comunitarios</t>
  </si>
  <si>
    <t>36. ALUMNOS DE LA UNIVERSIDAD CON BECA</t>
  </si>
  <si>
    <t>MATRÍCULA TOTAL</t>
  </si>
  <si>
    <t>PRONABES</t>
  </si>
  <si>
    <t>BECALOS</t>
  </si>
  <si>
    <t>Titulación</t>
  </si>
  <si>
    <t>Estatales</t>
  </si>
  <si>
    <t>Municipales</t>
  </si>
  <si>
    <t>Descuento en Colegiaturas</t>
  </si>
  <si>
    <t>Alimentación</t>
  </si>
  <si>
    <t>Transporte</t>
  </si>
  <si>
    <t>Deportivas</t>
  </si>
  <si>
    <t>Labolares</t>
  </si>
  <si>
    <t>Académicas</t>
  </si>
  <si>
    <t>Otras</t>
  </si>
  <si>
    <t>%</t>
  </si>
  <si>
    <t>$</t>
  </si>
  <si>
    <t>Las celdas en rojo corresponden a UT´s que no respondieron el Indicador.</t>
  </si>
  <si>
    <t>Nota:</t>
  </si>
  <si>
    <t>TOTAL DE PROGRAMAS EDUCATIVOS</t>
  </si>
  <si>
    <t>PROGRAMAS EDUCATIVOS EVALUADOS</t>
  </si>
  <si>
    <t>Programas Educativos Pertinentes</t>
  </si>
  <si>
    <t xml:space="preserve">Programas Educativos Pertinentes </t>
  </si>
  <si>
    <t>8057</t>
  </si>
  <si>
    <t>16338</t>
  </si>
  <si>
    <t>17087</t>
  </si>
  <si>
    <t>31069</t>
  </si>
  <si>
    <t>26931</t>
  </si>
  <si>
    <t>PROMEDIO</t>
  </si>
  <si>
    <t>TOTAL PROMEDIO</t>
  </si>
  <si>
    <t>2. Alumnos de nuevo ingreso a la UT</t>
  </si>
  <si>
    <t>3. Alumnos de nuevo ingreso que presentaron el EXANI - II y lograron 1,101 a 1,300 puntos de calificación</t>
  </si>
  <si>
    <t>4. Alumnos de nuevo ingreso que presentaron el EXANI - II y lograron 901 a 1,100 puntos de calificación</t>
  </si>
  <si>
    <t>5. Alumnos de nuevo ingreso que presentaron el EXANI - II y lograron 700 a 900 puntos de calificación</t>
  </si>
  <si>
    <t>6. Alumnos de nuevo ingreso inscritos a la UT que presentaron el EXANI II en el ciclo escolar</t>
  </si>
  <si>
    <t>7. Alumnos de nuevo ingreso inscritos a la UT que no presentaron EXANI - II</t>
  </si>
  <si>
    <t>1. Egresados de bachillerato que presentaron el EXANI - II en la UT</t>
  </si>
  <si>
    <t>% EGRESO</t>
  </si>
  <si>
    <t>% TITULADOS</t>
  </si>
  <si>
    <t>19. TOTAL DE PROGRAMAS EDUCATIVOS ACREDITADOS</t>
  </si>
  <si>
    <t>TOT</t>
  </si>
  <si>
    <t>TOTAL TSU</t>
  </si>
  <si>
    <t>Total de Recursos Captados</t>
  </si>
  <si>
    <t>Distribución Porcentual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</si>
  <si>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</si>
  <si>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</si>
  <si>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Porcentaje Egresados de Agosto 2013 que continuan estudios superiores de Licenciatura en una UT</t>
  </si>
  <si>
    <t>0</t>
  </si>
  <si>
    <t>NOTA: No se incluyen cifras de las universidades que no respondieron el MECASUT</t>
  </si>
  <si>
    <t>MATRICULA POR PROGRAMA EDUCATIVO</t>
  </si>
  <si>
    <t>NUMERO DE PROGRAMAS EDUCATIVOS POR NIVEL</t>
  </si>
  <si>
    <t>MATRICULA TOTAL POR NIVEL</t>
  </si>
  <si>
    <t>MATRICULA DE NUEVO INGRESO</t>
  </si>
  <si>
    <t>I. EFICACIA</t>
  </si>
  <si>
    <t xml:space="preserve">CAPACIDAD INSTALADA </t>
  </si>
  <si>
    <t>Total con capacitación</t>
  </si>
  <si>
    <t>TOTAL LICENCIATURA</t>
  </si>
  <si>
    <t>TOTAL TOTAL</t>
  </si>
  <si>
    <t>TOTAL LICENCIA PROFESIONAL</t>
  </si>
  <si>
    <t>PROMEDIO DE EGRESO</t>
  </si>
  <si>
    <t>PROMEDIO DE TITULACIÓN</t>
  </si>
  <si>
    <t>COMENTAR CON LA UT DE TECÁMAC</t>
  </si>
  <si>
    <t>Pomedio de Reprobación 5B</t>
  </si>
  <si>
    <t>PROMEDIO UT</t>
  </si>
  <si>
    <t>Pomedio de Reprobación 5A</t>
  </si>
  <si>
    <t>Pomedio de Reprobación 5B3</t>
  </si>
  <si>
    <t>Promedio total</t>
  </si>
  <si>
    <t>TOTAL POR NIVEL</t>
  </si>
  <si>
    <t>TOTAL POR CUATRIMESTRE</t>
  </si>
  <si>
    <t>Promedio</t>
  </si>
  <si>
    <t>Promedio por niveles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</si>
</sst>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0.0"/>
    <numFmt numFmtId="165" formatCode="#,##0.0"/>
  </numFmts>
  <fonts count="23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7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</borders>
  <cellStyleXfs count="3">
    <xf numFmtId="0" fontId="0" fillId="0" borderId="0"/>
    <xf numFmtId="0" fontId="3" fillId="0" borderId="0"/>
    <xf numFmtId="44" fontId="6" fillId="0" borderId="0" applyFont="0" applyFill="0" applyBorder="0" applyAlignment="0" applyProtection="0"/>
  </cellStyleXfs>
  <cellXfs count="375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4" fillId="3" borderId="2" xfId="1" applyNumberFormat="1" applyFont="1" applyFill="1" applyBorder="1" applyAlignment="1" applyProtection="1">
      <alignment horizontal="center" vertical="center"/>
      <protection locked="0"/>
    </xf>
    <xf numFmtId="2" fontId="5" fillId="0" borderId="2" xfId="0" applyNumberFormat="1" applyFont="1" applyBorder="1" applyAlignment="1">
      <alignment horizontal="center" vertical="center"/>
    </xf>
    <xf numFmtId="4" fontId="4" fillId="3" borderId="2" xfId="1" applyNumberFormat="1" applyFont="1" applyFill="1" applyBorder="1" applyAlignment="1" applyProtection="1">
      <alignment horizontal="center" vertical="center"/>
      <protection locked="0"/>
    </xf>
    <xf numFmtId="49" fontId="4" fillId="4" borderId="2" xfId="1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/>
    <xf numFmtId="3" fontId="0" fillId="0" borderId="2" xfId="0" applyNumberFormat="1" applyBorder="1"/>
    <xf numFmtId="2" fontId="5" fillId="0" borderId="2" xfId="0" applyNumberFormat="1" applyFont="1" applyFill="1" applyBorder="1" applyAlignment="1">
      <alignment horizontal="center" vertical="center"/>
    </xf>
    <xf numFmtId="3" fontId="7" fillId="0" borderId="2" xfId="0" applyNumberFormat="1" applyFont="1" applyBorder="1"/>
    <xf numFmtId="49" fontId="4" fillId="4" borderId="6" xfId="1" applyNumberFormat="1" applyFont="1" applyFill="1" applyBorder="1" applyAlignment="1" applyProtection="1">
      <alignment horizontal="center" vertical="center"/>
      <protection locked="0"/>
    </xf>
    <xf numFmtId="3" fontId="4" fillId="3" borderId="6" xfId="1" applyNumberFormat="1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0" fontId="0" fillId="0" borderId="2" xfId="0" applyBorder="1"/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4" fontId="4" fillId="3" borderId="6" xfId="1" applyNumberFormat="1" applyFont="1" applyFill="1" applyBorder="1" applyAlignment="1" applyProtection="1">
      <alignment horizontal="center" vertical="center"/>
      <protection locked="0"/>
    </xf>
    <xf numFmtId="3" fontId="4" fillId="7" borderId="2" xfId="1" applyNumberFormat="1" applyFont="1" applyFill="1" applyBorder="1" applyAlignment="1" applyProtection="1">
      <alignment horizontal="center" vertical="center"/>
      <protection locked="0"/>
    </xf>
    <xf numFmtId="0" fontId="0" fillId="7" borderId="0" xfId="0" applyFill="1"/>
    <xf numFmtId="2" fontId="5" fillId="0" borderId="0" xfId="0" applyNumberFormat="1" applyFont="1" applyFill="1" applyBorder="1" applyAlignment="1">
      <alignment horizontal="left" vertical="center"/>
    </xf>
    <xf numFmtId="3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4" fontId="0" fillId="0" borderId="0" xfId="0" applyNumberFormat="1"/>
    <xf numFmtId="4" fontId="7" fillId="0" borderId="2" xfId="0" applyNumberFormat="1" applyFont="1" applyBorder="1" applyAlignment="1">
      <alignment horizontal="center" vertical="center"/>
    </xf>
    <xf numFmtId="2" fontId="5" fillId="0" borderId="6" xfId="0" applyNumberFormat="1" applyFont="1" applyBorder="1" applyAlignment="1">
      <alignment horizontal="center" vertical="center"/>
    </xf>
    <xf numFmtId="2" fontId="5" fillId="0" borderId="6" xfId="0" applyNumberFormat="1" applyFont="1" applyFill="1" applyBorder="1" applyAlignment="1">
      <alignment horizontal="center" vertical="center"/>
    </xf>
    <xf numFmtId="3" fontId="4" fillId="3" borderId="15" xfId="1" applyNumberFormat="1" applyFont="1" applyFill="1" applyBorder="1" applyAlignment="1" applyProtection="1">
      <alignment horizontal="center" vertical="center"/>
      <protection locked="0"/>
    </xf>
    <xf numFmtId="49" fontId="4" fillId="4" borderId="16" xfId="1" applyNumberFormat="1" applyFont="1" applyFill="1" applyBorder="1" applyAlignment="1" applyProtection="1">
      <alignment horizontal="center" vertical="center"/>
      <protection locked="0"/>
    </xf>
    <xf numFmtId="49" fontId="4" fillId="4" borderId="15" xfId="1" applyNumberFormat="1" applyFont="1" applyFill="1" applyBorder="1" applyAlignment="1" applyProtection="1">
      <alignment horizontal="center" vertical="center"/>
      <protection locked="0"/>
    </xf>
    <xf numFmtId="3" fontId="4" fillId="3" borderId="20" xfId="1" applyNumberFormat="1" applyFont="1" applyFill="1" applyBorder="1" applyAlignment="1" applyProtection="1">
      <alignment horizontal="center" vertical="center"/>
      <protection locked="0"/>
    </xf>
    <xf numFmtId="3" fontId="7" fillId="0" borderId="1" xfId="0" applyNumberFormat="1" applyFont="1" applyBorder="1" applyAlignment="1">
      <alignment horizontal="center" vertical="center"/>
    </xf>
    <xf numFmtId="2" fontId="5" fillId="0" borderId="20" xfId="0" applyNumberFormat="1" applyFont="1" applyBorder="1" applyAlignment="1">
      <alignment horizontal="center" vertical="center"/>
    </xf>
    <xf numFmtId="4" fontId="4" fillId="3" borderId="20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2" fontId="5" fillId="0" borderId="1" xfId="0" applyNumberFormat="1" applyFont="1" applyFill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4" fontId="7" fillId="0" borderId="10" xfId="0" applyNumberFormat="1" applyFont="1" applyBorder="1" applyAlignment="1">
      <alignment horizontal="center"/>
    </xf>
    <xf numFmtId="3" fontId="4" fillId="3" borderId="22" xfId="1" applyNumberFormat="1" applyFont="1" applyFill="1" applyBorder="1" applyAlignment="1" applyProtection="1">
      <alignment horizontal="center" vertical="center"/>
      <protection locked="0"/>
    </xf>
    <xf numFmtId="164" fontId="7" fillId="0" borderId="21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0" fillId="0" borderId="6" xfId="0" applyBorder="1"/>
    <xf numFmtId="49" fontId="4" fillId="4" borderId="20" xfId="1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center" vertical="center"/>
    </xf>
    <xf numFmtId="0" fontId="0" fillId="0" borderId="24" xfId="0" applyBorder="1"/>
    <xf numFmtId="2" fontId="5" fillId="0" borderId="26" xfId="0" applyNumberFormat="1" applyFont="1" applyFill="1" applyBorder="1" applyAlignment="1">
      <alignment horizontal="center" vertical="center"/>
    </xf>
    <xf numFmtId="3" fontId="7" fillId="0" borderId="26" xfId="0" applyNumberFormat="1" applyFont="1" applyBorder="1" applyAlignment="1">
      <alignment horizontal="center" vertical="center"/>
    </xf>
    <xf numFmtId="3" fontId="7" fillId="0" borderId="27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/>
    </xf>
    <xf numFmtId="1" fontId="7" fillId="0" borderId="7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1" fontId="7" fillId="0" borderId="25" xfId="0" applyNumberFormat="1" applyFont="1" applyBorder="1" applyAlignment="1">
      <alignment horizontal="center"/>
    </xf>
    <xf numFmtId="49" fontId="4" fillId="4" borderId="22" xfId="1" applyNumberFormat="1" applyFont="1" applyFill="1" applyBorder="1" applyAlignment="1" applyProtection="1">
      <alignment horizontal="center" vertical="center"/>
      <protection locked="0"/>
    </xf>
    <xf numFmtId="3" fontId="7" fillId="0" borderId="6" xfId="0" applyNumberFormat="1" applyFont="1" applyBorder="1" applyAlignment="1">
      <alignment horizontal="center" vertical="center"/>
    </xf>
    <xf numFmtId="3" fontId="4" fillId="3" borderId="3" xfId="1" applyNumberFormat="1" applyFont="1" applyFill="1" applyBorder="1" applyAlignment="1" applyProtection="1">
      <alignment horizontal="center" vertical="center"/>
      <protection locked="0"/>
    </xf>
    <xf numFmtId="3" fontId="7" fillId="0" borderId="3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2" fontId="7" fillId="0" borderId="24" xfId="0" applyNumberFormat="1" applyFont="1" applyBorder="1" applyAlignment="1">
      <alignment horizontal="center" vertical="center"/>
    </xf>
    <xf numFmtId="2" fontId="7" fillId="0" borderId="26" xfId="0" applyNumberFormat="1" applyFont="1" applyBorder="1" applyAlignment="1">
      <alignment horizontal="center" vertical="center"/>
    </xf>
    <xf numFmtId="2" fontId="7" fillId="0" borderId="30" xfId="0" applyNumberFormat="1" applyFont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1" fontId="0" fillId="0" borderId="31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3" fontId="14" fillId="3" borderId="2" xfId="1" applyNumberFormat="1" applyFont="1" applyFill="1" applyBorder="1" applyAlignment="1" applyProtection="1">
      <alignment horizontal="center" vertical="center"/>
      <protection locked="0"/>
    </xf>
    <xf numFmtId="3" fontId="14" fillId="3" borderId="15" xfId="1" applyNumberFormat="1" applyFont="1" applyFill="1" applyBorder="1" applyAlignment="1" applyProtection="1">
      <alignment horizontal="center" vertical="center"/>
      <protection locked="0"/>
    </xf>
    <xf numFmtId="3" fontId="14" fillId="3" borderId="33" xfId="1" applyNumberFormat="1" applyFont="1" applyFill="1" applyBorder="1" applyAlignment="1" applyProtection="1">
      <alignment horizontal="center" vertical="center"/>
      <protection locked="0"/>
    </xf>
    <xf numFmtId="3" fontId="14" fillId="3" borderId="3" xfId="1" applyNumberFormat="1" applyFont="1" applyFill="1" applyBorder="1" applyAlignment="1" applyProtection="1">
      <alignment horizontal="center" vertical="center"/>
      <protection locked="0"/>
    </xf>
    <xf numFmtId="3" fontId="7" fillId="0" borderId="21" xfId="0" applyNumberFormat="1" applyFont="1" applyBorder="1" applyAlignment="1">
      <alignment horizontal="center"/>
    </xf>
    <xf numFmtId="3" fontId="7" fillId="0" borderId="16" xfId="0" applyNumberFormat="1" applyFont="1" applyBorder="1" applyAlignment="1">
      <alignment horizontal="center"/>
    </xf>
    <xf numFmtId="3" fontId="14" fillId="3" borderId="34" xfId="1" applyNumberFormat="1" applyFont="1" applyFill="1" applyBorder="1" applyAlignment="1" applyProtection="1">
      <alignment horizontal="center" vertical="center"/>
      <protection locked="0"/>
    </xf>
    <xf numFmtId="3" fontId="14" fillId="3" borderId="20" xfId="1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>
      <alignment horizontal="center"/>
    </xf>
    <xf numFmtId="3" fontId="14" fillId="3" borderId="24" xfId="1" applyNumberFormat="1" applyFont="1" applyFill="1" applyBorder="1" applyAlignment="1" applyProtection="1">
      <alignment horizontal="center" vertical="center"/>
      <protection locked="0"/>
    </xf>
    <xf numFmtId="3" fontId="14" fillId="3" borderId="26" xfId="1" applyNumberFormat="1" applyFont="1" applyFill="1" applyBorder="1" applyAlignment="1" applyProtection="1">
      <alignment horizontal="center" vertical="center"/>
      <protection locked="0"/>
    </xf>
    <xf numFmtId="3" fontId="7" fillId="0" borderId="30" xfId="0" applyNumberFormat="1" applyFont="1" applyBorder="1" applyAlignment="1">
      <alignment horizontal="center"/>
    </xf>
    <xf numFmtId="4" fontId="7" fillId="0" borderId="6" xfId="0" applyNumberFormat="1" applyFont="1" applyBorder="1" applyAlignment="1">
      <alignment horizontal="center" vertical="center"/>
    </xf>
    <xf numFmtId="4" fontId="4" fillId="3" borderId="13" xfId="1" applyNumberFormat="1" applyFont="1" applyFill="1" applyBorder="1" applyAlignment="1" applyProtection="1">
      <alignment horizontal="center" vertical="center"/>
      <protection locked="0"/>
    </xf>
    <xf numFmtId="4" fontId="4" fillId="3" borderId="12" xfId="1" applyNumberFormat="1" applyFont="1" applyFill="1" applyBorder="1" applyAlignment="1" applyProtection="1">
      <alignment horizontal="center" vertical="center"/>
      <protection locked="0"/>
    </xf>
    <xf numFmtId="4" fontId="4" fillId="3" borderId="15" xfId="1" applyNumberFormat="1" applyFont="1" applyFill="1" applyBorder="1" applyAlignment="1" applyProtection="1">
      <alignment horizontal="center" vertical="center"/>
      <protection locked="0"/>
    </xf>
    <xf numFmtId="4" fontId="14" fillId="3" borderId="17" xfId="1" applyNumberFormat="1" applyFont="1" applyFill="1" applyBorder="1" applyAlignment="1" applyProtection="1">
      <alignment horizontal="center" vertical="center"/>
      <protection locked="0"/>
    </xf>
    <xf numFmtId="4" fontId="14" fillId="3" borderId="18" xfId="1" applyNumberFormat="1" applyFont="1" applyFill="1" applyBorder="1" applyAlignment="1" applyProtection="1">
      <alignment horizontal="center" vertical="center"/>
      <protection locked="0"/>
    </xf>
    <xf numFmtId="4" fontId="7" fillId="0" borderId="14" xfId="0" applyNumberFormat="1" applyFont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4" fontId="7" fillId="0" borderId="19" xfId="0" applyNumberFormat="1" applyFont="1" applyBorder="1" applyAlignment="1">
      <alignment horizontal="center" vertical="center"/>
    </xf>
    <xf numFmtId="3" fontId="4" fillId="3" borderId="33" xfId="1" applyNumberFormat="1" applyFont="1" applyFill="1" applyBorder="1" applyAlignment="1" applyProtection="1">
      <alignment horizontal="center" vertical="center"/>
      <protection locked="0"/>
    </xf>
    <xf numFmtId="49" fontId="4" fillId="4" borderId="21" xfId="1" applyNumberFormat="1" applyFont="1" applyFill="1" applyBorder="1" applyAlignment="1" applyProtection="1">
      <alignment horizontal="center" vertical="center"/>
      <protection locked="0"/>
    </xf>
    <xf numFmtId="3" fontId="7" fillId="0" borderId="7" xfId="0" applyNumberFormat="1" applyFont="1" applyBorder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49" fontId="4" fillId="4" borderId="34" xfId="1" applyNumberFormat="1" applyFont="1" applyFill="1" applyBorder="1" applyAlignment="1" applyProtection="1">
      <alignment horizontal="center" vertical="center"/>
      <protection locked="0"/>
    </xf>
    <xf numFmtId="49" fontId="4" fillId="4" borderId="23" xfId="1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/>
    </xf>
    <xf numFmtId="3" fontId="7" fillId="0" borderId="26" xfId="0" applyNumberFormat="1" applyFont="1" applyBorder="1" applyAlignment="1">
      <alignment horizontal="center"/>
    </xf>
    <xf numFmtId="3" fontId="4" fillId="3" borderId="35" xfId="1" applyNumberFormat="1" applyFont="1" applyFill="1" applyBorder="1" applyAlignment="1" applyProtection="1">
      <alignment horizontal="center" vertical="center"/>
      <protection locked="0"/>
    </xf>
    <xf numFmtId="2" fontId="5" fillId="0" borderId="10" xfId="0" applyNumberFormat="1" applyFont="1" applyFill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 vertical="center"/>
    </xf>
    <xf numFmtId="3" fontId="7" fillId="0" borderId="30" xfId="0" applyNumberFormat="1" applyFont="1" applyBorder="1" applyAlignment="1">
      <alignment horizontal="center" vertical="center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4" fontId="14" fillId="3" borderId="2" xfId="1" applyNumberFormat="1" applyFont="1" applyFill="1" applyBorder="1" applyAlignment="1" applyProtection="1">
      <alignment horizontal="center" vertical="center"/>
      <protection locked="0"/>
    </xf>
    <xf numFmtId="4" fontId="14" fillId="3" borderId="6" xfId="1" applyNumberFormat="1" applyFont="1" applyFill="1" applyBorder="1" applyAlignment="1" applyProtection="1">
      <alignment horizontal="center" vertical="center"/>
      <protection locked="0"/>
    </xf>
    <xf numFmtId="4" fontId="7" fillId="0" borderId="2" xfId="0" applyNumberFormat="1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2" fontId="7" fillId="0" borderId="3" xfId="0" applyNumberFormat="1" applyFont="1" applyBorder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165" fontId="14" fillId="3" borderId="2" xfId="1" applyNumberFormat="1" applyFont="1" applyFill="1" applyBorder="1" applyAlignment="1" applyProtection="1">
      <alignment horizontal="center" vertical="center"/>
      <protection locked="0"/>
    </xf>
    <xf numFmtId="3" fontId="16" fillId="0" borderId="2" xfId="0" applyNumberFormat="1" applyFont="1" applyBorder="1" applyAlignment="1">
      <alignment horizontal="center"/>
    </xf>
    <xf numFmtId="3" fontId="16" fillId="0" borderId="2" xfId="0" applyNumberFormat="1" applyFont="1" applyFill="1" applyBorder="1" applyAlignment="1">
      <alignment horizontal="center"/>
    </xf>
    <xf numFmtId="165" fontId="16" fillId="0" borderId="2" xfId="0" applyNumberFormat="1" applyFont="1" applyFill="1" applyBorder="1" applyAlignment="1">
      <alignment horizontal="center"/>
    </xf>
    <xf numFmtId="165" fontId="15" fillId="0" borderId="2" xfId="1" applyNumberFormat="1" applyFont="1" applyFill="1" applyBorder="1" applyAlignment="1" applyProtection="1">
      <alignment horizontal="center" vertical="center"/>
      <protection locked="0"/>
    </xf>
    <xf numFmtId="3" fontId="15" fillId="0" borderId="2" xfId="1" applyNumberFormat="1" applyFont="1" applyFill="1" applyBorder="1" applyAlignment="1" applyProtection="1">
      <alignment horizontal="center" vertical="center"/>
      <protection locked="0"/>
    </xf>
    <xf numFmtId="2" fontId="7" fillId="0" borderId="2" xfId="0" applyNumberFormat="1" applyFont="1" applyFill="1" applyBorder="1" applyAlignment="1">
      <alignment horizontal="center" vertical="center"/>
    </xf>
    <xf numFmtId="4" fontId="14" fillId="0" borderId="2" xfId="1" applyNumberFormat="1" applyFont="1" applyFill="1" applyBorder="1" applyAlignment="1" applyProtection="1">
      <alignment horizontal="center" vertical="center"/>
      <protection locked="0"/>
    </xf>
    <xf numFmtId="4" fontId="14" fillId="0" borderId="6" xfId="1" applyNumberFormat="1" applyFont="1" applyFill="1" applyBorder="1" applyAlignment="1" applyProtection="1">
      <alignment horizontal="center" vertical="center"/>
      <protection locked="0"/>
    </xf>
    <xf numFmtId="4" fontId="7" fillId="0" borderId="2" xfId="0" applyNumberFormat="1" applyFont="1" applyFill="1" applyBorder="1" applyAlignment="1">
      <alignment horizontal="center"/>
    </xf>
    <xf numFmtId="2" fontId="7" fillId="0" borderId="2" xfId="0" applyNumberFormat="1" applyFont="1" applyFill="1" applyBorder="1" applyAlignment="1">
      <alignment horizontal="center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165" fontId="4" fillId="3" borderId="2" xfId="1" applyNumberFormat="1" applyFont="1" applyFill="1" applyBorder="1" applyAlignment="1" applyProtection="1">
      <alignment horizontal="center" vertical="center"/>
      <protection locked="0"/>
    </xf>
    <xf numFmtId="165" fontId="15" fillId="3" borderId="2" xfId="1" applyNumberFormat="1" applyFont="1" applyFill="1" applyBorder="1" applyAlignment="1" applyProtection="1">
      <alignment horizontal="center" vertical="center"/>
      <protection locked="0"/>
    </xf>
    <xf numFmtId="3" fontId="0" fillId="5" borderId="7" xfId="0" applyNumberFormat="1" applyFill="1" applyBorder="1" applyAlignment="1">
      <alignment horizontal="center"/>
    </xf>
    <xf numFmtId="3" fontId="0" fillId="5" borderId="8" xfId="0" applyNumberFormat="1" applyFill="1" applyBorder="1" applyAlignment="1">
      <alignment horizontal="center"/>
    </xf>
    <xf numFmtId="3" fontId="7" fillId="5" borderId="9" xfId="0" applyNumberFormat="1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3" fontId="7" fillId="0" borderId="9" xfId="0" applyNumberFormat="1" applyFont="1" applyBorder="1" applyAlignment="1">
      <alignment horizontal="center"/>
    </xf>
    <xf numFmtId="3" fontId="7" fillId="8" borderId="7" xfId="0" applyNumberFormat="1" applyFont="1" applyFill="1" applyBorder="1" applyAlignment="1">
      <alignment horizontal="center"/>
    </xf>
    <xf numFmtId="3" fontId="7" fillId="8" borderId="8" xfId="0" applyNumberFormat="1" applyFont="1" applyFill="1" applyBorder="1" applyAlignment="1">
      <alignment horizontal="center"/>
    </xf>
    <xf numFmtId="165" fontId="4" fillId="3" borderId="20" xfId="1" applyNumberFormat="1" applyFont="1" applyFill="1" applyBorder="1" applyAlignment="1" applyProtection="1">
      <alignment horizontal="center" vertical="center"/>
      <protection locked="0"/>
    </xf>
    <xf numFmtId="165" fontId="14" fillId="3" borderId="1" xfId="1" applyNumberFormat="1" applyFont="1" applyFill="1" applyBorder="1" applyAlignment="1" applyProtection="1">
      <alignment horizontal="center" vertical="center"/>
      <protection locked="0"/>
    </xf>
    <xf numFmtId="3" fontId="14" fillId="3" borderId="1" xfId="1" applyNumberFormat="1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3" fontId="7" fillId="0" borderId="12" xfId="0" applyNumberFormat="1" applyFont="1" applyBorder="1"/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3" fontId="4" fillId="0" borderId="13" xfId="1" applyNumberFormat="1" applyFont="1" applyFill="1" applyBorder="1" applyAlignment="1" applyProtection="1">
      <alignment horizontal="center" vertical="center"/>
      <protection locked="0"/>
    </xf>
    <xf numFmtId="3" fontId="4" fillId="0" borderId="14" xfId="1" applyNumberFormat="1" applyFont="1" applyFill="1" applyBorder="1" applyAlignment="1" applyProtection="1">
      <alignment horizontal="center" vertical="center"/>
      <protection locked="0"/>
    </xf>
    <xf numFmtId="3" fontId="4" fillId="0" borderId="15" xfId="1" applyNumberFormat="1" applyFont="1" applyFill="1" applyBorder="1" applyAlignment="1" applyProtection="1">
      <alignment horizontal="center" vertical="center"/>
      <protection locked="0"/>
    </xf>
    <xf numFmtId="3" fontId="4" fillId="0" borderId="16" xfId="1" applyNumberFormat="1" applyFont="1" applyFill="1" applyBorder="1" applyAlignment="1" applyProtection="1">
      <alignment horizontal="center" vertical="center"/>
      <protection locked="0"/>
    </xf>
    <xf numFmtId="3" fontId="7" fillId="0" borderId="17" xfId="0" applyNumberFormat="1" applyFont="1" applyFill="1" applyBorder="1" applyAlignment="1">
      <alignment horizontal="center" vertical="center"/>
    </xf>
    <xf numFmtId="3" fontId="7" fillId="0" borderId="19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3" fontId="4" fillId="3" borderId="11" xfId="1" applyNumberFormat="1" applyFont="1" applyFill="1" applyBorder="1" applyAlignment="1" applyProtection="1">
      <alignment horizontal="center" vertical="center"/>
      <protection locked="0"/>
    </xf>
    <xf numFmtId="4" fontId="4" fillId="3" borderId="14" xfId="1" applyNumberFormat="1" applyFont="1" applyFill="1" applyBorder="1" applyAlignment="1" applyProtection="1">
      <alignment horizontal="center" vertical="center"/>
      <protection locked="0"/>
    </xf>
    <xf numFmtId="4" fontId="4" fillId="3" borderId="16" xfId="1" applyNumberFormat="1" applyFont="1" applyFill="1" applyBorder="1" applyAlignment="1" applyProtection="1">
      <alignment horizontal="center" vertical="center"/>
      <protection locked="0"/>
    </xf>
    <xf numFmtId="4" fontId="14" fillId="3" borderId="16" xfId="1" applyNumberFormat="1" applyFont="1" applyFill="1" applyBorder="1" applyAlignment="1" applyProtection="1">
      <alignment horizontal="center" vertical="center"/>
      <protection locked="0"/>
    </xf>
    <xf numFmtId="0" fontId="2" fillId="2" borderId="38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3" fontId="0" fillId="0" borderId="13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165" fontId="7" fillId="0" borderId="18" xfId="0" applyNumberFormat="1" applyFont="1" applyBorder="1" applyAlignment="1">
      <alignment horizontal="center" vertical="center"/>
    </xf>
    <xf numFmtId="165" fontId="7" fillId="0" borderId="19" xfId="0" applyNumberFormat="1" applyFont="1" applyBorder="1" applyAlignment="1">
      <alignment horizontal="center" vertical="center"/>
    </xf>
    <xf numFmtId="165" fontId="7" fillId="0" borderId="9" xfId="0" applyNumberFormat="1" applyFont="1" applyBorder="1" applyAlignment="1">
      <alignment horizontal="center" vertical="center"/>
    </xf>
    <xf numFmtId="165" fontId="7" fillId="0" borderId="7" xfId="0" applyNumberFormat="1" applyFont="1" applyBorder="1" applyAlignment="1">
      <alignment horizontal="center" vertical="center"/>
    </xf>
    <xf numFmtId="165" fontId="7" fillId="0" borderId="8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164" fontId="7" fillId="0" borderId="25" xfId="0" applyNumberFormat="1" applyFont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3" fontId="14" fillId="3" borderId="16" xfId="1" applyNumberFormat="1" applyFont="1" applyFill="1" applyBorder="1" applyAlignment="1" applyProtection="1">
      <alignment horizontal="center" vertical="center"/>
      <protection locked="0"/>
    </xf>
    <xf numFmtId="3" fontId="4" fillId="3" borderId="31" xfId="1" applyNumberFormat="1" applyFont="1" applyFill="1" applyBorder="1" applyAlignment="1" applyProtection="1">
      <alignment horizontal="center" vertical="center"/>
      <protection locked="0"/>
    </xf>
    <xf numFmtId="3" fontId="4" fillId="4" borderId="6" xfId="1" applyNumberFormat="1" applyFont="1" applyFill="1" applyBorder="1" applyAlignment="1" applyProtection="1">
      <alignment horizontal="center" vertical="center"/>
      <protection locked="0"/>
    </xf>
    <xf numFmtId="3" fontId="7" fillId="0" borderId="0" xfId="0" applyNumberFormat="1" applyFont="1"/>
    <xf numFmtId="3" fontId="4" fillId="3" borderId="12" xfId="1" applyNumberFormat="1" applyFont="1" applyFill="1" applyBorder="1" applyAlignment="1" applyProtection="1">
      <alignment horizontal="center" vertical="center"/>
      <protection locked="0"/>
    </xf>
    <xf numFmtId="3" fontId="4" fillId="3" borderId="32" xfId="1" applyNumberFormat="1" applyFont="1" applyFill="1" applyBorder="1" applyAlignment="1" applyProtection="1">
      <alignment horizontal="center" vertical="center"/>
      <protection locked="0"/>
    </xf>
    <xf numFmtId="3" fontId="1" fillId="3" borderId="24" xfId="1" applyNumberFormat="1" applyFont="1" applyFill="1" applyBorder="1" applyAlignment="1" applyProtection="1">
      <alignment horizontal="center" vertical="center"/>
      <protection locked="0"/>
    </xf>
    <xf numFmtId="3" fontId="4" fillId="3" borderId="26" xfId="1" applyNumberFormat="1" applyFont="1" applyFill="1" applyBorder="1" applyAlignment="1" applyProtection="1">
      <alignment horizontal="center" vertical="center"/>
      <protection locked="0"/>
    </xf>
    <xf numFmtId="3" fontId="4" fillId="4" borderId="2" xfId="1" applyNumberFormat="1" applyFont="1" applyFill="1" applyBorder="1" applyAlignment="1" applyProtection="1">
      <alignment horizontal="center" vertical="center"/>
      <protection locked="0"/>
    </xf>
    <xf numFmtId="0" fontId="5" fillId="0" borderId="2" xfId="0" applyNumberFormat="1" applyFont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3" fontId="7" fillId="0" borderId="7" xfId="0" applyNumberFormat="1" applyFont="1" applyBorder="1" applyAlignment="1">
      <alignment horizontal="center"/>
    </xf>
    <xf numFmtId="3" fontId="7" fillId="0" borderId="8" xfId="0" applyNumberFormat="1" applyFont="1" applyBorder="1" applyAlignment="1">
      <alignment horizontal="center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7" fillId="0" borderId="25" xfId="0" applyNumberFormat="1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10" fillId="2" borderId="5" xfId="0" applyFont="1" applyFill="1" applyBorder="1" applyAlignment="1" applyProtection="1">
      <alignment horizontal="center" vertical="center" wrapText="1"/>
      <protection locked="0"/>
    </xf>
    <xf numFmtId="4" fontId="7" fillId="0" borderId="44" xfId="0" applyNumberFormat="1" applyFont="1" applyBorder="1" applyAlignment="1">
      <alignment horizontal="center"/>
    </xf>
    <xf numFmtId="4" fontId="7" fillId="0" borderId="8" xfId="0" applyNumberFormat="1" applyFont="1" applyBorder="1" applyAlignment="1">
      <alignment horizontal="center"/>
    </xf>
    <xf numFmtId="4" fontId="7" fillId="0" borderId="9" xfId="0" applyNumberFormat="1" applyFont="1" applyBorder="1" applyAlignment="1">
      <alignment horizontal="center"/>
    </xf>
    <xf numFmtId="165" fontId="7" fillId="0" borderId="1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7" fillId="0" borderId="14" xfId="0" applyNumberFormat="1" applyFont="1" applyBorder="1" applyAlignment="1">
      <alignment horizontal="center" vertical="center"/>
    </xf>
    <xf numFmtId="165" fontId="7" fillId="0" borderId="16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" fontId="4" fillId="3" borderId="3" xfId="1" applyNumberFormat="1" applyFont="1" applyFill="1" applyBorder="1" applyAlignment="1" applyProtection="1">
      <alignment horizontal="center" vertical="center"/>
      <protection locked="0"/>
    </xf>
    <xf numFmtId="4" fontId="4" fillId="3" borderId="35" xfId="1" applyNumberFormat="1" applyFont="1" applyFill="1" applyBorder="1" applyAlignment="1" applyProtection="1">
      <alignment horizontal="center" vertical="center"/>
      <protection locked="0"/>
    </xf>
    <xf numFmtId="164" fontId="0" fillId="0" borderId="7" xfId="0" applyNumberFormat="1" applyFont="1" applyBorder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7" fillId="0" borderId="11" xfId="0" applyNumberFormat="1" applyFont="1" applyBorder="1" applyAlignment="1">
      <alignment horizontal="center" vertical="center"/>
    </xf>
    <xf numFmtId="3" fontId="7" fillId="0" borderId="15" xfId="0" applyNumberFormat="1" applyFont="1" applyBorder="1" applyAlignment="1">
      <alignment horizontal="center" vertical="center"/>
    </xf>
    <xf numFmtId="4" fontId="14" fillId="3" borderId="19" xfId="1" applyNumberFormat="1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165" fontId="0" fillId="0" borderId="0" xfId="0" applyNumberFormat="1"/>
    <xf numFmtId="165" fontId="4" fillId="7" borderId="2" xfId="1" applyNumberFormat="1" applyFont="1" applyFill="1" applyBorder="1" applyAlignment="1" applyProtection="1">
      <alignment horizontal="center" vertical="center"/>
      <protection locked="0"/>
    </xf>
    <xf numFmtId="2" fontId="5" fillId="0" borderId="24" xfId="0" applyNumberFormat="1" applyFont="1" applyFill="1" applyBorder="1" applyAlignment="1">
      <alignment horizontal="center"/>
    </xf>
    <xf numFmtId="2" fontId="7" fillId="0" borderId="3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4" fontId="4" fillId="3" borderId="0" xfId="1" applyNumberFormat="1" applyFont="1" applyFill="1" applyBorder="1" applyAlignment="1" applyProtection="1">
      <alignment horizontal="center" vertical="center"/>
      <protection locked="0"/>
    </xf>
    <xf numFmtId="2" fontId="7" fillId="0" borderId="27" xfId="0" applyNumberFormat="1" applyFont="1" applyBorder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/>
    </xf>
    <xf numFmtId="2" fontId="7" fillId="0" borderId="8" xfId="0" applyNumberFormat="1" applyFont="1" applyBorder="1" applyAlignment="1">
      <alignment horizontal="center" vertical="center"/>
    </xf>
    <xf numFmtId="2" fontId="7" fillId="0" borderId="9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4" fontId="0" fillId="0" borderId="2" xfId="0" applyNumberFormat="1" applyFont="1" applyBorder="1" applyAlignment="1">
      <alignment horizontal="center" vertical="center"/>
    </xf>
    <xf numFmtId="4" fontId="0" fillId="0" borderId="16" xfId="0" applyNumberFormat="1" applyFont="1" applyBorder="1" applyAlignment="1">
      <alignment horizontal="center" vertical="center"/>
    </xf>
    <xf numFmtId="4" fontId="0" fillId="0" borderId="3" xfId="0" applyNumberFormat="1" applyFont="1" applyBorder="1" applyAlignment="1">
      <alignment horizontal="center" vertical="center"/>
    </xf>
    <xf numFmtId="4" fontId="0" fillId="0" borderId="21" xfId="0" applyNumberFormat="1" applyFont="1" applyBorder="1" applyAlignment="1">
      <alignment horizontal="center" vertical="center"/>
    </xf>
    <xf numFmtId="4" fontId="7" fillId="0" borderId="17" xfId="0" applyNumberFormat="1" applyFont="1" applyBorder="1" applyAlignment="1">
      <alignment horizontal="center" vertical="center"/>
    </xf>
    <xf numFmtId="4" fontId="7" fillId="0" borderId="18" xfId="0" applyNumberFormat="1" applyFont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7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3" fontId="14" fillId="3" borderId="0" xfId="1" applyNumberFormat="1" applyFont="1" applyFill="1" applyBorder="1" applyAlignment="1" applyProtection="1">
      <alignment horizontal="center" vertical="center"/>
      <protection locked="0"/>
    </xf>
    <xf numFmtId="2" fontId="5" fillId="0" borderId="45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2" fontId="5" fillId="0" borderId="9" xfId="0" applyNumberFormat="1" applyFont="1" applyFill="1" applyBorder="1" applyAlignment="1">
      <alignment horizontal="center" vertical="center"/>
    </xf>
    <xf numFmtId="2" fontId="5" fillId="0" borderId="44" xfId="0" applyNumberFormat="1" applyFont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/>
    </xf>
    <xf numFmtId="3" fontId="7" fillId="0" borderId="18" xfId="0" applyNumberFormat="1" applyFont="1" applyBorder="1" applyAlignment="1">
      <alignment horizontal="center"/>
    </xf>
    <xf numFmtId="3" fontId="7" fillId="0" borderId="19" xfId="0" applyNumberFormat="1" applyFont="1" applyBorder="1" applyAlignment="1">
      <alignment horizontal="center"/>
    </xf>
    <xf numFmtId="3" fontId="7" fillId="0" borderId="46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0" fontId="10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/>
    <xf numFmtId="3" fontId="4" fillId="3" borderId="13" xfId="1" applyNumberFormat="1" applyFont="1" applyFill="1" applyBorder="1" applyAlignment="1" applyProtection="1">
      <alignment horizontal="center" vertical="center"/>
      <protection locked="0"/>
    </xf>
    <xf numFmtId="3" fontId="7" fillId="2" borderId="2" xfId="0" applyNumberFormat="1" applyFont="1" applyFill="1" applyBorder="1" applyAlignment="1">
      <alignment horizontal="center"/>
    </xf>
    <xf numFmtId="4" fontId="14" fillId="3" borderId="3" xfId="1" applyNumberFormat="1" applyFont="1" applyFill="1" applyBorder="1" applyAlignment="1" applyProtection="1">
      <alignment horizontal="center" vertical="center"/>
      <protection locked="0"/>
    </xf>
    <xf numFmtId="2" fontId="7" fillId="0" borderId="31" xfId="0" applyNumberFormat="1" applyFont="1" applyBorder="1" applyAlignment="1">
      <alignment horizontal="center" vertical="center"/>
    </xf>
    <xf numFmtId="0" fontId="20" fillId="0" borderId="0" xfId="0" applyFont="1"/>
    <xf numFmtId="0" fontId="21" fillId="0" borderId="0" xfId="0" applyFont="1"/>
    <xf numFmtId="3" fontId="7" fillId="0" borderId="0" xfId="0" applyNumberFormat="1" applyFont="1" applyBorder="1" applyAlignment="1">
      <alignment horizontal="center"/>
    </xf>
    <xf numFmtId="4" fontId="0" fillId="0" borderId="33" xfId="0" applyNumberFormat="1" applyFont="1" applyFill="1" applyBorder="1" applyAlignment="1">
      <alignment horizontal="center" vertical="center"/>
    </xf>
    <xf numFmtId="4" fontId="0" fillId="0" borderId="3" xfId="0" applyNumberFormat="1" applyFont="1" applyFill="1" applyBorder="1" applyAlignment="1">
      <alignment horizontal="center" vertical="center"/>
    </xf>
    <xf numFmtId="4" fontId="0" fillId="0" borderId="15" xfId="0" applyNumberFormat="1" applyFont="1" applyFill="1" applyBorder="1" applyAlignment="1">
      <alignment horizontal="center" vertical="center"/>
    </xf>
    <xf numFmtId="4" fontId="0" fillId="0" borderId="2" xfId="0" applyNumberFormat="1" applyFont="1" applyFill="1" applyBorder="1" applyAlignment="1">
      <alignment horizontal="center" vertical="center"/>
    </xf>
    <xf numFmtId="3" fontId="14" fillId="0" borderId="1" xfId="1" applyNumberFormat="1" applyFont="1" applyFill="1" applyBorder="1" applyAlignment="1" applyProtection="1">
      <alignment horizontal="center" vertical="center"/>
      <protection locked="0"/>
    </xf>
    <xf numFmtId="3" fontId="7" fillId="0" borderId="10" xfId="0" applyNumberFormat="1" applyFont="1" applyBorder="1" applyAlignment="1">
      <alignment horizontal="center" vertical="center"/>
    </xf>
    <xf numFmtId="3" fontId="4" fillId="3" borderId="7" xfId="1" applyNumberFormat="1" applyFont="1" applyFill="1" applyBorder="1" applyAlignment="1" applyProtection="1">
      <alignment horizontal="center" vertical="center"/>
      <protection locked="0"/>
    </xf>
    <xf numFmtId="3" fontId="4" fillId="3" borderId="8" xfId="1" applyNumberFormat="1" applyFont="1" applyFill="1" applyBorder="1" applyAlignment="1" applyProtection="1">
      <alignment horizontal="center" vertical="center"/>
      <protection locked="0"/>
    </xf>
    <xf numFmtId="3" fontId="7" fillId="0" borderId="28" xfId="0" applyNumberFormat="1" applyFont="1" applyBorder="1" applyAlignment="1">
      <alignment horizontal="center"/>
    </xf>
    <xf numFmtId="3" fontId="7" fillId="0" borderId="29" xfId="0" applyNumberFormat="1" applyFont="1" applyBorder="1" applyAlignment="1">
      <alignment horizontal="center"/>
    </xf>
    <xf numFmtId="3" fontId="7" fillId="0" borderId="47" xfId="0" applyNumberFormat="1" applyFont="1" applyBorder="1" applyAlignment="1">
      <alignment horizontal="center"/>
    </xf>
    <xf numFmtId="0" fontId="1" fillId="2" borderId="39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8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165" fontId="4" fillId="9" borderId="2" xfId="1" applyNumberFormat="1" applyFont="1" applyFill="1" applyBorder="1" applyAlignment="1" applyProtection="1">
      <alignment horizontal="center" vertical="center"/>
      <protection locked="0"/>
    </xf>
    <xf numFmtId="165" fontId="14" fillId="9" borderId="2" xfId="1" applyNumberFormat="1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>
      <alignment horizontal="center" vertical="center"/>
    </xf>
    <xf numFmtId="0" fontId="10" fillId="2" borderId="4" xfId="0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0" fillId="10" borderId="0" xfId="0" applyFill="1"/>
    <xf numFmtId="0" fontId="1" fillId="10" borderId="0" xfId="0" applyFont="1" applyFill="1" applyBorder="1" applyAlignment="1" applyProtection="1">
      <alignment horizontal="center" vertical="center" wrapText="1"/>
      <protection locked="0"/>
    </xf>
    <xf numFmtId="0" fontId="10" fillId="10" borderId="0" xfId="0" applyFont="1" applyFill="1" applyBorder="1" applyAlignment="1" applyProtection="1">
      <alignment horizontal="center" vertical="center" wrapText="1"/>
      <protection locked="0"/>
    </xf>
    <xf numFmtId="165" fontId="14" fillId="10" borderId="0" xfId="1" applyNumberFormat="1" applyFont="1" applyFill="1" applyBorder="1" applyAlignment="1" applyProtection="1">
      <alignment horizontal="center" vertical="center"/>
      <protection locked="0"/>
    </xf>
    <xf numFmtId="165" fontId="1" fillId="3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/>
    </xf>
    <xf numFmtId="0" fontId="2" fillId="10" borderId="0" xfId="0" applyFont="1" applyFill="1" applyBorder="1" applyAlignment="1" applyProtection="1">
      <alignment horizontal="center" vertical="center" wrapText="1"/>
      <protection locked="0"/>
    </xf>
    <xf numFmtId="3" fontId="14" fillId="10" borderId="0" xfId="1" applyNumberFormat="1" applyFont="1" applyFill="1" applyBorder="1" applyAlignment="1" applyProtection="1">
      <alignment horizontal="center" vertical="center"/>
      <protection locked="0"/>
    </xf>
    <xf numFmtId="3" fontId="7" fillId="10" borderId="0" xfId="0" applyNumberFormat="1" applyFont="1" applyFill="1" applyBorder="1" applyAlignment="1">
      <alignment horizont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19" xfId="0" applyNumberFormat="1" applyFont="1" applyBorder="1" applyAlignment="1">
      <alignment horizontal="center" vertical="center"/>
    </xf>
    <xf numFmtId="165" fontId="14" fillId="3" borderId="3" xfId="1" applyNumberFormat="1" applyFont="1" applyFill="1" applyBorder="1" applyAlignment="1" applyProtection="1">
      <alignment horizontal="center" vertical="center"/>
      <protection locked="0"/>
    </xf>
    <xf numFmtId="0" fontId="7" fillId="10" borderId="48" xfId="0" applyFont="1" applyFill="1" applyBorder="1" applyAlignment="1">
      <alignment horizontal="center" vertical="center"/>
    </xf>
    <xf numFmtId="165" fontId="1" fillId="10" borderId="48" xfId="1" applyNumberFormat="1" applyFont="1" applyFill="1" applyBorder="1" applyAlignment="1" applyProtection="1">
      <alignment horizontal="center" vertical="center"/>
      <protection locked="0"/>
    </xf>
    <xf numFmtId="0" fontId="10" fillId="10" borderId="48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0" fillId="2" borderId="7" xfId="0" applyFont="1" applyFill="1" applyBorder="1" applyAlignment="1" applyProtection="1">
      <alignment horizontal="center" vertical="center" wrapText="1"/>
      <protection locked="0"/>
    </xf>
    <xf numFmtId="0" fontId="10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9" fillId="0" borderId="40" xfId="0" applyFont="1" applyBorder="1" applyAlignment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38" xfId="0" applyFont="1" applyFill="1" applyBorder="1" applyAlignment="1" applyProtection="1">
      <alignment horizontal="center" vertical="center" wrapText="1"/>
      <protection locked="0"/>
    </xf>
    <xf numFmtId="0" fontId="1" fillId="2" borderId="37" xfId="0" applyFont="1" applyFill="1" applyBorder="1" applyAlignment="1" applyProtection="1">
      <alignment horizontal="center" vertical="center" wrapText="1"/>
      <protection locked="0"/>
    </xf>
    <xf numFmtId="0" fontId="1" fillId="2" borderId="36" xfId="0" applyFont="1" applyFill="1" applyBorder="1" applyAlignment="1" applyProtection="1">
      <alignment horizontal="center" vertical="center" wrapText="1"/>
      <protection locked="0"/>
    </xf>
    <xf numFmtId="0" fontId="7" fillId="2" borderId="10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1" fillId="2" borderId="39" xfId="0" applyFont="1" applyFill="1" applyBorder="1" applyAlignment="1" applyProtection="1">
      <alignment horizontal="center" vertical="center" wrapText="1"/>
      <protection locked="0"/>
    </xf>
    <xf numFmtId="0" fontId="1" fillId="2" borderId="38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37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0" fontId="1" fillId="2" borderId="8" xfId="0" applyFont="1" applyFill="1" applyBorder="1" applyAlignment="1" applyProtection="1">
      <alignment horizontal="center" vertical="center" wrapText="1"/>
      <protection locked="0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1" fillId="2" borderId="41" xfId="0" applyFont="1" applyFill="1" applyBorder="1" applyAlignment="1" applyProtection="1">
      <alignment horizontal="center" vertical="center" wrapText="1"/>
      <protection locked="0"/>
    </xf>
    <xf numFmtId="0" fontId="1" fillId="2" borderId="42" xfId="0" applyFont="1" applyFill="1" applyBorder="1" applyAlignment="1" applyProtection="1">
      <alignment horizontal="center" vertical="center" wrapText="1"/>
      <protection locked="0"/>
    </xf>
    <xf numFmtId="0" fontId="1" fillId="2" borderId="40" xfId="0" applyFont="1" applyFill="1" applyBorder="1" applyAlignment="1" applyProtection="1">
      <alignment horizontal="center" vertical="center" wrapText="1"/>
      <protection locked="0"/>
    </xf>
    <xf numFmtId="0" fontId="1" fillId="2" borderId="43" xfId="0" applyFont="1" applyFill="1" applyBorder="1" applyAlignment="1" applyProtection="1">
      <alignment horizontal="center" vertical="center" wrapText="1"/>
      <protection locked="0"/>
    </xf>
    <xf numFmtId="0" fontId="10" fillId="2" borderId="4" xfId="0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 applyProtection="1">
      <alignment horizontal="center" vertical="center" wrapText="1"/>
      <protection locked="0"/>
    </xf>
    <xf numFmtId="0" fontId="17" fillId="2" borderId="7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left" vertical="center" wrapText="1"/>
    </xf>
    <xf numFmtId="44" fontId="9" fillId="2" borderId="2" xfId="2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/>
      <protection locked="0"/>
    </xf>
    <xf numFmtId="0" fontId="1" fillId="2" borderId="39" xfId="0" applyFont="1" applyFill="1" applyBorder="1" applyAlignment="1" applyProtection="1">
      <alignment horizontal="center" vertical="center"/>
      <protection locked="0"/>
    </xf>
    <xf numFmtId="0" fontId="1" fillId="2" borderId="38" xfId="0" applyFon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3" fontId="15" fillId="0" borderId="2" xfId="0" applyNumberFormat="1" applyFont="1" applyBorder="1" applyAlignment="1">
      <alignment horizontal="center"/>
    </xf>
  </cellXfs>
  <cellStyles count="3">
    <cellStyle name="Moneda" xfId="2" builtinId="4"/>
    <cellStyle name="Normal" xfId="0" builtinId="0"/>
    <cellStyle name="Normal_PTO. CALENDARI 2000" xfId="1"/>
  </cellStyles>
  <dxfs count="0"/>
  <tableStyles count="0" defaultTableStyle="TableStyleMedium2" defaultPivotStyle="PivotStyleLight16"/>
  <colors>
    <mruColors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115"/>
  <sheetViews>
    <sheetView workbookViewId="0">
      <pane xSplit="2" ySplit="4" topLeftCell="FS98" activePane="bottomRight" state="frozen"/>
      <selection pane="topRight" activeCell="C1" sqref="C1"/>
      <selection pane="bottomLeft" activeCell="A4" sqref="A4"/>
      <selection pane="bottomRight" activeCell="B16" sqref="B16"/>
    </sheetView>
  </sheetViews>
  <sheetFormatPr baseColWidth="10" defaultColWidth="9.140625" defaultRowHeight="15" x14ac:dyDescent="0.25"/>
  <cols>
    <col min="2" max="2" width="68.42578125" customWidth="1"/>
    <col min="3" max="178" width="19.5703125" customWidth="1"/>
    <col min="179" max="180" width="15.5703125" customWidth="1"/>
  </cols>
  <sheetData>
    <row r="1" spans="1:180" ht="21" x14ac:dyDescent="0.35">
      <c r="A1" s="273" t="s">
        <v>855</v>
      </c>
    </row>
    <row r="2" spans="1:180" ht="15.75" thickBot="1" x14ac:dyDescent="0.3"/>
    <row r="3" spans="1:180" ht="30" customHeight="1" thickTop="1" thickBot="1" x14ac:dyDescent="0.3">
      <c r="A3" s="318" t="s">
        <v>0</v>
      </c>
      <c r="B3" s="318" t="s">
        <v>1</v>
      </c>
      <c r="C3" s="318" t="s">
        <v>220</v>
      </c>
      <c r="D3" s="318" t="s">
        <v>222</v>
      </c>
      <c r="E3" s="318" t="s">
        <v>223</v>
      </c>
      <c r="F3" s="318" t="s">
        <v>224</v>
      </c>
      <c r="G3" s="318" t="s">
        <v>225</v>
      </c>
      <c r="H3" s="318" t="s">
        <v>226</v>
      </c>
      <c r="I3" s="318" t="s">
        <v>227</v>
      </c>
      <c r="J3" s="318" t="s">
        <v>228</v>
      </c>
      <c r="K3" s="318" t="s">
        <v>229</v>
      </c>
      <c r="L3" s="318" t="s">
        <v>230</v>
      </c>
      <c r="M3" s="318" t="s">
        <v>231</v>
      </c>
      <c r="N3" s="318" t="s">
        <v>232</v>
      </c>
      <c r="O3" s="318" t="s">
        <v>233</v>
      </c>
      <c r="P3" s="318" t="s">
        <v>234</v>
      </c>
      <c r="Q3" s="318" t="s">
        <v>235</v>
      </c>
      <c r="R3" s="318" t="s">
        <v>236</v>
      </c>
      <c r="S3" s="318" t="s">
        <v>237</v>
      </c>
      <c r="T3" s="318" t="s">
        <v>238</v>
      </c>
      <c r="U3" s="318" t="s">
        <v>239</v>
      </c>
      <c r="V3" s="318" t="s">
        <v>240</v>
      </c>
      <c r="W3" s="318" t="s">
        <v>241</v>
      </c>
      <c r="X3" s="318" t="s">
        <v>242</v>
      </c>
      <c r="Y3" s="318" t="s">
        <v>243</v>
      </c>
      <c r="Z3" s="318" t="s">
        <v>244</v>
      </c>
      <c r="AA3" s="318" t="s">
        <v>245</v>
      </c>
      <c r="AB3" s="318" t="s">
        <v>246</v>
      </c>
      <c r="AC3" s="318" t="s">
        <v>247</v>
      </c>
      <c r="AD3" s="318" t="s">
        <v>248</v>
      </c>
      <c r="AE3" s="318" t="s">
        <v>249</v>
      </c>
      <c r="AF3" s="318" t="s">
        <v>250</v>
      </c>
      <c r="AG3" s="318" t="s">
        <v>251</v>
      </c>
      <c r="AH3" s="318" t="s">
        <v>252</v>
      </c>
      <c r="AI3" s="318" t="s">
        <v>253</v>
      </c>
      <c r="AJ3" s="318" t="s">
        <v>254</v>
      </c>
      <c r="AK3" s="318" t="s">
        <v>255</v>
      </c>
      <c r="AL3" s="318" t="s">
        <v>256</v>
      </c>
      <c r="AM3" s="318" t="s">
        <v>257</v>
      </c>
      <c r="AN3" s="318" t="s">
        <v>258</v>
      </c>
      <c r="AO3" s="318" t="s">
        <v>259</v>
      </c>
      <c r="AP3" s="318" t="s">
        <v>260</v>
      </c>
      <c r="AQ3" s="318" t="s">
        <v>261</v>
      </c>
      <c r="AR3" s="318" t="s">
        <v>262</v>
      </c>
      <c r="AS3" s="318" t="s">
        <v>263</v>
      </c>
      <c r="AT3" s="318" t="s">
        <v>264</v>
      </c>
      <c r="AU3" s="318" t="s">
        <v>265</v>
      </c>
      <c r="AV3" s="318" t="s">
        <v>266</v>
      </c>
      <c r="AW3" s="319" t="s">
        <v>267</v>
      </c>
      <c r="AX3" s="318" t="s">
        <v>268</v>
      </c>
      <c r="AY3" s="318" t="s">
        <v>269</v>
      </c>
      <c r="AZ3" s="318" t="s">
        <v>270</v>
      </c>
      <c r="BA3" s="318" t="s">
        <v>271</v>
      </c>
      <c r="BB3" s="318" t="s">
        <v>272</v>
      </c>
      <c r="BC3" s="318" t="s">
        <v>273</v>
      </c>
      <c r="BD3" s="318" t="s">
        <v>274</v>
      </c>
      <c r="BE3" s="318" t="s">
        <v>275</v>
      </c>
      <c r="BF3" s="318" t="s">
        <v>276</v>
      </c>
      <c r="BG3" s="318" t="s">
        <v>277</v>
      </c>
      <c r="BH3" s="318" t="s">
        <v>278</v>
      </c>
      <c r="BI3" s="318" t="s">
        <v>279</v>
      </c>
      <c r="BJ3" s="318" t="s">
        <v>280</v>
      </c>
      <c r="BK3" s="318" t="s">
        <v>281</v>
      </c>
      <c r="BL3" s="318" t="s">
        <v>282</v>
      </c>
      <c r="BM3" s="318" t="s">
        <v>283</v>
      </c>
      <c r="BN3" s="318" t="s">
        <v>284</v>
      </c>
      <c r="BO3" s="318" t="s">
        <v>285</v>
      </c>
      <c r="BP3" s="318" t="s">
        <v>286</v>
      </c>
      <c r="BQ3" s="318" t="s">
        <v>287</v>
      </c>
      <c r="BR3" s="318" t="s">
        <v>288</v>
      </c>
      <c r="BS3" s="318" t="s">
        <v>289</v>
      </c>
      <c r="BT3" s="318" t="s">
        <v>290</v>
      </c>
      <c r="BU3" s="318" t="s">
        <v>291</v>
      </c>
      <c r="BV3" s="318" t="s">
        <v>292</v>
      </c>
      <c r="BW3" s="318" t="s">
        <v>293</v>
      </c>
      <c r="BX3" s="318" t="s">
        <v>294</v>
      </c>
      <c r="BY3" s="318" t="s">
        <v>295</v>
      </c>
      <c r="BZ3" s="318" t="s">
        <v>296</v>
      </c>
      <c r="CA3" s="318" t="s">
        <v>297</v>
      </c>
      <c r="CB3" s="319" t="s">
        <v>298</v>
      </c>
      <c r="CC3" s="318" t="s">
        <v>299</v>
      </c>
      <c r="CD3" s="318" t="s">
        <v>300</v>
      </c>
      <c r="CE3" s="318" t="s">
        <v>301</v>
      </c>
      <c r="CF3" s="319" t="s">
        <v>847</v>
      </c>
      <c r="CG3" s="318" t="s">
        <v>302</v>
      </c>
      <c r="CH3" s="318" t="s">
        <v>303</v>
      </c>
      <c r="CI3" s="318" t="s">
        <v>304</v>
      </c>
      <c r="CJ3" s="318" t="s">
        <v>305</v>
      </c>
      <c r="CK3" s="318" t="s">
        <v>306</v>
      </c>
      <c r="CL3" s="318" t="s">
        <v>307</v>
      </c>
      <c r="CM3" s="318" t="s">
        <v>308</v>
      </c>
      <c r="CN3" s="318" t="s">
        <v>309</v>
      </c>
      <c r="CO3" s="318" t="s">
        <v>310</v>
      </c>
      <c r="CP3" s="318" t="s">
        <v>311</v>
      </c>
      <c r="CQ3" s="318" t="s">
        <v>312</v>
      </c>
      <c r="CR3" s="318" t="s">
        <v>313</v>
      </c>
      <c r="CS3" s="318" t="s">
        <v>314</v>
      </c>
      <c r="CT3" s="318" t="s">
        <v>315</v>
      </c>
      <c r="CU3" s="318" t="s">
        <v>316</v>
      </c>
      <c r="CV3" s="318" t="s">
        <v>317</v>
      </c>
      <c r="CW3" s="318" t="s">
        <v>318</v>
      </c>
      <c r="CX3" s="318" t="s">
        <v>319</v>
      </c>
      <c r="CY3" s="318" t="s">
        <v>320</v>
      </c>
      <c r="CZ3" s="318" t="s">
        <v>321</v>
      </c>
      <c r="DA3" s="319" t="s">
        <v>864</v>
      </c>
      <c r="DB3" s="318" t="s">
        <v>322</v>
      </c>
      <c r="DC3" s="318" t="s">
        <v>323</v>
      </c>
      <c r="DD3" s="318" t="s">
        <v>324</v>
      </c>
      <c r="DE3" s="318" t="s">
        <v>325</v>
      </c>
      <c r="DF3" s="318" t="s">
        <v>326</v>
      </c>
      <c r="DG3" s="318" t="s">
        <v>327</v>
      </c>
      <c r="DH3" s="318" t="s">
        <v>328</v>
      </c>
      <c r="DI3" s="318" t="s">
        <v>329</v>
      </c>
      <c r="DJ3" s="318" t="s">
        <v>330</v>
      </c>
      <c r="DK3" s="318" t="s">
        <v>331</v>
      </c>
      <c r="DL3" s="318" t="s">
        <v>332</v>
      </c>
      <c r="DM3" s="318" t="s">
        <v>333</v>
      </c>
      <c r="DN3" s="318" t="s">
        <v>334</v>
      </c>
      <c r="DO3" s="318" t="s">
        <v>335</v>
      </c>
      <c r="DP3" s="318" t="s">
        <v>336</v>
      </c>
      <c r="DQ3" s="318" t="s">
        <v>337</v>
      </c>
      <c r="DR3" s="318" t="s">
        <v>338</v>
      </c>
      <c r="DS3" s="318" t="s">
        <v>339</v>
      </c>
      <c r="DT3" s="318" t="s">
        <v>340</v>
      </c>
      <c r="DU3" s="318" t="s">
        <v>341</v>
      </c>
      <c r="DV3" s="318" t="s">
        <v>342</v>
      </c>
      <c r="DW3" s="318" t="s">
        <v>343</v>
      </c>
      <c r="DX3" s="318" t="s">
        <v>344</v>
      </c>
      <c r="DY3" s="318" t="s">
        <v>345</v>
      </c>
      <c r="DZ3" s="318" t="s">
        <v>346</v>
      </c>
      <c r="EA3" s="318" t="s">
        <v>347</v>
      </c>
      <c r="EB3" s="318" t="s">
        <v>348</v>
      </c>
      <c r="EC3" s="318" t="s">
        <v>349</v>
      </c>
      <c r="ED3" s="318" t="s">
        <v>350</v>
      </c>
      <c r="EE3" s="318" t="s">
        <v>351</v>
      </c>
      <c r="EF3" s="318" t="s">
        <v>352</v>
      </c>
      <c r="EG3" s="318" t="s">
        <v>353</v>
      </c>
      <c r="EH3" s="318" t="s">
        <v>354</v>
      </c>
      <c r="EI3" s="318" t="s">
        <v>355</v>
      </c>
      <c r="EJ3" s="318" t="s">
        <v>356</v>
      </c>
      <c r="EK3" s="318" t="s">
        <v>357</v>
      </c>
      <c r="EL3" s="318" t="s">
        <v>358</v>
      </c>
      <c r="EM3" s="318" t="s">
        <v>359</v>
      </c>
      <c r="EN3" s="318" t="s">
        <v>360</v>
      </c>
      <c r="EO3" s="318" t="s">
        <v>361</v>
      </c>
      <c r="EP3" s="318" t="s">
        <v>362</v>
      </c>
      <c r="EQ3" s="318" t="s">
        <v>363</v>
      </c>
      <c r="ER3" s="318" t="s">
        <v>364</v>
      </c>
      <c r="ES3" s="318" t="s">
        <v>365</v>
      </c>
      <c r="ET3" s="318" t="s">
        <v>366</v>
      </c>
      <c r="EU3" s="318" t="s">
        <v>367</v>
      </c>
      <c r="EV3" s="318" t="s">
        <v>368</v>
      </c>
      <c r="EW3" s="318" t="s">
        <v>369</v>
      </c>
      <c r="EX3" s="318" t="s">
        <v>370</v>
      </c>
      <c r="EY3" s="318" t="s">
        <v>371</v>
      </c>
      <c r="EZ3" s="318" t="s">
        <v>372</v>
      </c>
      <c r="FA3" s="318" t="s">
        <v>373</v>
      </c>
      <c r="FB3" s="318" t="s">
        <v>374</v>
      </c>
      <c r="FC3" s="318" t="s">
        <v>375</v>
      </c>
      <c r="FD3" s="318" t="s">
        <v>376</v>
      </c>
      <c r="FE3" s="318" t="s">
        <v>377</v>
      </c>
      <c r="FF3" s="318" t="s">
        <v>378</v>
      </c>
      <c r="FG3" s="318" t="s">
        <v>379</v>
      </c>
      <c r="FH3" s="318" t="s">
        <v>380</v>
      </c>
      <c r="FI3" s="318" t="s">
        <v>381</v>
      </c>
      <c r="FJ3" s="318" t="s">
        <v>382</v>
      </c>
      <c r="FK3" s="318" t="s">
        <v>383</v>
      </c>
      <c r="FL3" s="318" t="s">
        <v>384</v>
      </c>
      <c r="FM3" s="318" t="s">
        <v>385</v>
      </c>
      <c r="FN3" s="318" t="s">
        <v>386</v>
      </c>
      <c r="FO3" s="318" t="s">
        <v>387</v>
      </c>
      <c r="FP3" s="318" t="s">
        <v>388</v>
      </c>
      <c r="FQ3" s="318" t="s">
        <v>389</v>
      </c>
      <c r="FR3" s="318" t="s">
        <v>390</v>
      </c>
      <c r="FS3" s="318" t="s">
        <v>391</v>
      </c>
      <c r="FT3" s="318" t="s">
        <v>392</v>
      </c>
      <c r="FU3" s="318" t="s">
        <v>393</v>
      </c>
      <c r="FV3" s="318" t="s">
        <v>394</v>
      </c>
      <c r="FW3" s="321" t="s">
        <v>862</v>
      </c>
      <c r="FX3" s="323" t="s">
        <v>863</v>
      </c>
    </row>
    <row r="4" spans="1:180" ht="57" customHeight="1" thickTop="1" thickBot="1" x14ac:dyDescent="0.3">
      <c r="A4" s="318" t="s">
        <v>0</v>
      </c>
      <c r="B4" s="318" t="s">
        <v>1</v>
      </c>
      <c r="C4" s="318" t="s">
        <v>220</v>
      </c>
      <c r="D4" s="318" t="s">
        <v>222</v>
      </c>
      <c r="E4" s="318" t="s">
        <v>223</v>
      </c>
      <c r="F4" s="318" t="s">
        <v>224</v>
      </c>
      <c r="G4" s="318" t="s">
        <v>225</v>
      </c>
      <c r="H4" s="318" t="s">
        <v>226</v>
      </c>
      <c r="I4" s="318" t="s">
        <v>227</v>
      </c>
      <c r="J4" s="318" t="s">
        <v>228</v>
      </c>
      <c r="K4" s="318" t="s">
        <v>229</v>
      </c>
      <c r="L4" s="318" t="s">
        <v>230</v>
      </c>
      <c r="M4" s="318" t="s">
        <v>231</v>
      </c>
      <c r="N4" s="318" t="s">
        <v>232</v>
      </c>
      <c r="O4" s="318" t="s">
        <v>233</v>
      </c>
      <c r="P4" s="318" t="s">
        <v>234</v>
      </c>
      <c r="Q4" s="318" t="s">
        <v>235</v>
      </c>
      <c r="R4" s="318" t="s">
        <v>236</v>
      </c>
      <c r="S4" s="318" t="s">
        <v>237</v>
      </c>
      <c r="T4" s="318" t="s">
        <v>238</v>
      </c>
      <c r="U4" s="318" t="s">
        <v>239</v>
      </c>
      <c r="V4" s="318" t="s">
        <v>240</v>
      </c>
      <c r="W4" s="318" t="s">
        <v>241</v>
      </c>
      <c r="X4" s="318" t="s">
        <v>242</v>
      </c>
      <c r="Y4" s="318" t="s">
        <v>243</v>
      </c>
      <c r="Z4" s="318" t="s">
        <v>244</v>
      </c>
      <c r="AA4" s="318" t="s">
        <v>245</v>
      </c>
      <c r="AB4" s="318" t="s">
        <v>246</v>
      </c>
      <c r="AC4" s="318" t="s">
        <v>247</v>
      </c>
      <c r="AD4" s="318" t="s">
        <v>248</v>
      </c>
      <c r="AE4" s="318" t="s">
        <v>249</v>
      </c>
      <c r="AF4" s="318" t="s">
        <v>250</v>
      </c>
      <c r="AG4" s="318" t="s">
        <v>251</v>
      </c>
      <c r="AH4" s="318" t="s">
        <v>252</v>
      </c>
      <c r="AI4" s="318" t="s">
        <v>253</v>
      </c>
      <c r="AJ4" s="318" t="s">
        <v>254</v>
      </c>
      <c r="AK4" s="318" t="s">
        <v>255</v>
      </c>
      <c r="AL4" s="318" t="s">
        <v>256</v>
      </c>
      <c r="AM4" s="318" t="s">
        <v>257</v>
      </c>
      <c r="AN4" s="318" t="s">
        <v>258</v>
      </c>
      <c r="AO4" s="318" t="s">
        <v>259</v>
      </c>
      <c r="AP4" s="318" t="s">
        <v>260</v>
      </c>
      <c r="AQ4" s="318" t="s">
        <v>261</v>
      </c>
      <c r="AR4" s="318" t="s">
        <v>262</v>
      </c>
      <c r="AS4" s="318" t="s">
        <v>263</v>
      </c>
      <c r="AT4" s="318" t="s">
        <v>264</v>
      </c>
      <c r="AU4" s="318" t="s">
        <v>265</v>
      </c>
      <c r="AV4" s="318" t="s">
        <v>266</v>
      </c>
      <c r="AW4" s="320" t="s">
        <v>267</v>
      </c>
      <c r="AX4" s="318" t="s">
        <v>268</v>
      </c>
      <c r="AY4" s="318" t="s">
        <v>269</v>
      </c>
      <c r="AZ4" s="318" t="s">
        <v>270</v>
      </c>
      <c r="BA4" s="318" t="s">
        <v>271</v>
      </c>
      <c r="BB4" s="318" t="s">
        <v>272</v>
      </c>
      <c r="BC4" s="318" t="s">
        <v>273</v>
      </c>
      <c r="BD4" s="318" t="s">
        <v>274</v>
      </c>
      <c r="BE4" s="318" t="s">
        <v>275</v>
      </c>
      <c r="BF4" s="318" t="s">
        <v>276</v>
      </c>
      <c r="BG4" s="318" t="s">
        <v>277</v>
      </c>
      <c r="BH4" s="318" t="s">
        <v>278</v>
      </c>
      <c r="BI4" s="318" t="s">
        <v>279</v>
      </c>
      <c r="BJ4" s="318" t="s">
        <v>280</v>
      </c>
      <c r="BK4" s="318" t="s">
        <v>281</v>
      </c>
      <c r="BL4" s="318" t="s">
        <v>282</v>
      </c>
      <c r="BM4" s="318" t="s">
        <v>283</v>
      </c>
      <c r="BN4" s="318" t="s">
        <v>284</v>
      </c>
      <c r="BO4" s="318" t="s">
        <v>285</v>
      </c>
      <c r="BP4" s="318" t="s">
        <v>286</v>
      </c>
      <c r="BQ4" s="318" t="s">
        <v>287</v>
      </c>
      <c r="BR4" s="318" t="s">
        <v>288</v>
      </c>
      <c r="BS4" s="318" t="s">
        <v>289</v>
      </c>
      <c r="BT4" s="318" t="s">
        <v>290</v>
      </c>
      <c r="BU4" s="318" t="s">
        <v>291</v>
      </c>
      <c r="BV4" s="318" t="s">
        <v>292</v>
      </c>
      <c r="BW4" s="318" t="s">
        <v>293</v>
      </c>
      <c r="BX4" s="318" t="s">
        <v>294</v>
      </c>
      <c r="BY4" s="318" t="s">
        <v>295</v>
      </c>
      <c r="BZ4" s="318" t="s">
        <v>296</v>
      </c>
      <c r="CA4" s="318" t="s">
        <v>297</v>
      </c>
      <c r="CB4" s="320" t="s">
        <v>298</v>
      </c>
      <c r="CC4" s="318" t="s">
        <v>299</v>
      </c>
      <c r="CD4" s="318" t="s">
        <v>300</v>
      </c>
      <c r="CE4" s="318" t="s">
        <v>301</v>
      </c>
      <c r="CF4" s="320"/>
      <c r="CG4" s="318" t="s">
        <v>302</v>
      </c>
      <c r="CH4" s="318" t="s">
        <v>303</v>
      </c>
      <c r="CI4" s="318" t="s">
        <v>304</v>
      </c>
      <c r="CJ4" s="318" t="s">
        <v>305</v>
      </c>
      <c r="CK4" s="318" t="s">
        <v>306</v>
      </c>
      <c r="CL4" s="318" t="s">
        <v>307</v>
      </c>
      <c r="CM4" s="318" t="s">
        <v>308</v>
      </c>
      <c r="CN4" s="318" t="s">
        <v>309</v>
      </c>
      <c r="CO4" s="318" t="s">
        <v>310</v>
      </c>
      <c r="CP4" s="318" t="s">
        <v>311</v>
      </c>
      <c r="CQ4" s="318" t="s">
        <v>312</v>
      </c>
      <c r="CR4" s="318" t="s">
        <v>313</v>
      </c>
      <c r="CS4" s="318" t="s">
        <v>314</v>
      </c>
      <c r="CT4" s="318" t="s">
        <v>315</v>
      </c>
      <c r="CU4" s="318" t="s">
        <v>316</v>
      </c>
      <c r="CV4" s="318" t="s">
        <v>317</v>
      </c>
      <c r="CW4" s="318" t="s">
        <v>318</v>
      </c>
      <c r="CX4" s="318" t="s">
        <v>319</v>
      </c>
      <c r="CY4" s="318" t="s">
        <v>320</v>
      </c>
      <c r="CZ4" s="318" t="s">
        <v>321</v>
      </c>
      <c r="DA4" s="320"/>
      <c r="DB4" s="318" t="s">
        <v>322</v>
      </c>
      <c r="DC4" s="318" t="s">
        <v>323</v>
      </c>
      <c r="DD4" s="318" t="s">
        <v>324</v>
      </c>
      <c r="DE4" s="318" t="s">
        <v>325</v>
      </c>
      <c r="DF4" s="318" t="s">
        <v>326</v>
      </c>
      <c r="DG4" s="318" t="s">
        <v>327</v>
      </c>
      <c r="DH4" s="318" t="s">
        <v>328</v>
      </c>
      <c r="DI4" s="318" t="s">
        <v>329</v>
      </c>
      <c r="DJ4" s="318" t="s">
        <v>330</v>
      </c>
      <c r="DK4" s="318" t="s">
        <v>331</v>
      </c>
      <c r="DL4" s="318" t="s">
        <v>332</v>
      </c>
      <c r="DM4" s="318" t="s">
        <v>333</v>
      </c>
      <c r="DN4" s="318" t="s">
        <v>334</v>
      </c>
      <c r="DO4" s="318" t="s">
        <v>335</v>
      </c>
      <c r="DP4" s="318" t="s">
        <v>336</v>
      </c>
      <c r="DQ4" s="318" t="s">
        <v>337</v>
      </c>
      <c r="DR4" s="318" t="s">
        <v>338</v>
      </c>
      <c r="DS4" s="318" t="s">
        <v>339</v>
      </c>
      <c r="DT4" s="318" t="s">
        <v>340</v>
      </c>
      <c r="DU4" s="318" t="s">
        <v>341</v>
      </c>
      <c r="DV4" s="318" t="s">
        <v>342</v>
      </c>
      <c r="DW4" s="318" t="s">
        <v>343</v>
      </c>
      <c r="DX4" s="318" t="s">
        <v>344</v>
      </c>
      <c r="DY4" s="318" t="s">
        <v>345</v>
      </c>
      <c r="DZ4" s="318" t="s">
        <v>346</v>
      </c>
      <c r="EA4" s="318" t="s">
        <v>347</v>
      </c>
      <c r="EB4" s="318" t="s">
        <v>348</v>
      </c>
      <c r="EC4" s="318" t="s">
        <v>349</v>
      </c>
      <c r="ED4" s="318" t="s">
        <v>350</v>
      </c>
      <c r="EE4" s="318" t="s">
        <v>351</v>
      </c>
      <c r="EF4" s="318" t="s">
        <v>352</v>
      </c>
      <c r="EG4" s="318" t="s">
        <v>353</v>
      </c>
      <c r="EH4" s="318" t="s">
        <v>354</v>
      </c>
      <c r="EI4" s="318" t="s">
        <v>355</v>
      </c>
      <c r="EJ4" s="318" t="s">
        <v>356</v>
      </c>
      <c r="EK4" s="318" t="s">
        <v>357</v>
      </c>
      <c r="EL4" s="318" t="s">
        <v>358</v>
      </c>
      <c r="EM4" s="318" t="s">
        <v>359</v>
      </c>
      <c r="EN4" s="318" t="s">
        <v>360</v>
      </c>
      <c r="EO4" s="318" t="s">
        <v>361</v>
      </c>
      <c r="EP4" s="318" t="s">
        <v>362</v>
      </c>
      <c r="EQ4" s="318" t="s">
        <v>363</v>
      </c>
      <c r="ER4" s="318" t="s">
        <v>364</v>
      </c>
      <c r="ES4" s="318" t="s">
        <v>365</v>
      </c>
      <c r="ET4" s="318" t="s">
        <v>366</v>
      </c>
      <c r="EU4" s="318" t="s">
        <v>367</v>
      </c>
      <c r="EV4" s="318" t="s">
        <v>368</v>
      </c>
      <c r="EW4" s="318" t="s">
        <v>369</v>
      </c>
      <c r="EX4" s="318" t="s">
        <v>370</v>
      </c>
      <c r="EY4" s="318" t="s">
        <v>371</v>
      </c>
      <c r="EZ4" s="318" t="s">
        <v>372</v>
      </c>
      <c r="FA4" s="318" t="s">
        <v>373</v>
      </c>
      <c r="FB4" s="318" t="s">
        <v>374</v>
      </c>
      <c r="FC4" s="318" t="s">
        <v>375</v>
      </c>
      <c r="FD4" s="318" t="s">
        <v>376</v>
      </c>
      <c r="FE4" s="318" t="s">
        <v>377</v>
      </c>
      <c r="FF4" s="318" t="s">
        <v>378</v>
      </c>
      <c r="FG4" s="318" t="s">
        <v>379</v>
      </c>
      <c r="FH4" s="318" t="s">
        <v>380</v>
      </c>
      <c r="FI4" s="318" t="s">
        <v>381</v>
      </c>
      <c r="FJ4" s="318" t="s">
        <v>382</v>
      </c>
      <c r="FK4" s="318" t="s">
        <v>383</v>
      </c>
      <c r="FL4" s="318" t="s">
        <v>384</v>
      </c>
      <c r="FM4" s="318" t="s">
        <v>385</v>
      </c>
      <c r="FN4" s="318" t="s">
        <v>386</v>
      </c>
      <c r="FO4" s="318" t="s">
        <v>387</v>
      </c>
      <c r="FP4" s="318" t="s">
        <v>388</v>
      </c>
      <c r="FQ4" s="318" t="s">
        <v>389</v>
      </c>
      <c r="FR4" s="318" t="s">
        <v>390</v>
      </c>
      <c r="FS4" s="318" t="s">
        <v>391</v>
      </c>
      <c r="FT4" s="318" t="s">
        <v>392</v>
      </c>
      <c r="FU4" s="318" t="s">
        <v>393</v>
      </c>
      <c r="FV4" s="318" t="s">
        <v>394</v>
      </c>
      <c r="FW4" s="322"/>
      <c r="FX4" s="324"/>
    </row>
    <row r="5" spans="1:180" ht="15.75" thickTop="1" x14ac:dyDescent="0.25">
      <c r="A5" s="4" t="s">
        <v>2</v>
      </c>
      <c r="B5" s="4" t="s">
        <v>3</v>
      </c>
      <c r="C5" s="6" t="s">
        <v>221</v>
      </c>
      <c r="D5" s="3">
        <v>34</v>
      </c>
      <c r="E5" s="3">
        <v>134</v>
      </c>
      <c r="F5" s="6" t="s">
        <v>221</v>
      </c>
      <c r="G5" s="6" t="s">
        <v>221</v>
      </c>
      <c r="H5" s="3">
        <v>255</v>
      </c>
      <c r="I5" s="6" t="s">
        <v>221</v>
      </c>
      <c r="J5" s="6" t="s">
        <v>221</v>
      </c>
      <c r="K5" s="6" t="s">
        <v>221</v>
      </c>
      <c r="L5" s="6" t="s">
        <v>221</v>
      </c>
      <c r="M5" s="6" t="s">
        <v>221</v>
      </c>
      <c r="N5" s="6" t="s">
        <v>221</v>
      </c>
      <c r="O5" s="6" t="s">
        <v>221</v>
      </c>
      <c r="P5" s="3">
        <v>334</v>
      </c>
      <c r="Q5" s="6" t="s">
        <v>221</v>
      </c>
      <c r="R5" s="6" t="s">
        <v>221</v>
      </c>
      <c r="S5" s="6" t="s">
        <v>221</v>
      </c>
      <c r="T5" s="6" t="s">
        <v>221</v>
      </c>
      <c r="U5" s="6" t="s">
        <v>221</v>
      </c>
      <c r="V5" s="6" t="s">
        <v>221</v>
      </c>
      <c r="W5" s="3">
        <v>128</v>
      </c>
      <c r="X5" s="6" t="s">
        <v>221</v>
      </c>
      <c r="Y5" s="3">
        <v>75</v>
      </c>
      <c r="Z5" s="6" t="s">
        <v>221</v>
      </c>
      <c r="AA5" s="6" t="s">
        <v>221</v>
      </c>
      <c r="AB5" s="6" t="s">
        <v>221</v>
      </c>
      <c r="AC5" s="6" t="s">
        <v>221</v>
      </c>
      <c r="AD5" s="6" t="s">
        <v>221</v>
      </c>
      <c r="AE5" s="6" t="s">
        <v>221</v>
      </c>
      <c r="AF5" s="6" t="s">
        <v>221</v>
      </c>
      <c r="AG5" s="6" t="s">
        <v>221</v>
      </c>
      <c r="AH5" s="6" t="s">
        <v>221</v>
      </c>
      <c r="AI5" s="6" t="s">
        <v>221</v>
      </c>
      <c r="AJ5" s="6" t="s">
        <v>221</v>
      </c>
      <c r="AK5" s="3">
        <v>204</v>
      </c>
      <c r="AL5" s="6" t="s">
        <v>221</v>
      </c>
      <c r="AM5" s="6" t="s">
        <v>221</v>
      </c>
      <c r="AN5" s="6" t="s">
        <v>221</v>
      </c>
      <c r="AO5" s="6" t="s">
        <v>221</v>
      </c>
      <c r="AP5" s="6" t="s">
        <v>221</v>
      </c>
      <c r="AQ5" s="6" t="s">
        <v>221</v>
      </c>
      <c r="AR5" s="3">
        <v>234</v>
      </c>
      <c r="AS5" s="6" t="s">
        <v>221</v>
      </c>
      <c r="AT5" s="3">
        <v>205</v>
      </c>
      <c r="AU5" s="6" t="s">
        <v>221</v>
      </c>
      <c r="AV5" s="6" t="s">
        <v>221</v>
      </c>
      <c r="AW5" s="6" t="s">
        <v>221</v>
      </c>
      <c r="AX5" s="6" t="s">
        <v>221</v>
      </c>
      <c r="AY5" s="6" t="s">
        <v>221</v>
      </c>
      <c r="AZ5" s="6" t="s">
        <v>221</v>
      </c>
      <c r="BA5" s="6" t="s">
        <v>221</v>
      </c>
      <c r="BB5" s="6" t="s">
        <v>221</v>
      </c>
      <c r="BC5" s="6" t="s">
        <v>221</v>
      </c>
      <c r="BD5" s="3">
        <v>212</v>
      </c>
      <c r="BE5" s="6" t="s">
        <v>221</v>
      </c>
      <c r="BF5" s="6" t="s">
        <v>221</v>
      </c>
      <c r="BG5" s="6" t="s">
        <v>221</v>
      </c>
      <c r="BH5" s="6" t="s">
        <v>221</v>
      </c>
      <c r="BI5" s="6" t="s">
        <v>221</v>
      </c>
      <c r="BJ5" s="6" t="s">
        <v>221</v>
      </c>
      <c r="BK5" s="3">
        <v>239</v>
      </c>
      <c r="BL5" s="6" t="s">
        <v>221</v>
      </c>
      <c r="BM5" s="6" t="s">
        <v>221</v>
      </c>
      <c r="BN5" s="6" t="s">
        <v>221</v>
      </c>
      <c r="BO5" s="6" t="s">
        <v>221</v>
      </c>
      <c r="BP5" s="6" t="s">
        <v>221</v>
      </c>
      <c r="BQ5" s="6" t="s">
        <v>221</v>
      </c>
      <c r="BR5" s="6" t="s">
        <v>221</v>
      </c>
      <c r="BS5" s="6" t="s">
        <v>221</v>
      </c>
      <c r="BT5" s="6" t="s">
        <v>221</v>
      </c>
      <c r="BU5" s="6" t="s">
        <v>221</v>
      </c>
      <c r="BV5" s="6" t="s">
        <v>221</v>
      </c>
      <c r="BW5" s="6" t="s">
        <v>221</v>
      </c>
      <c r="BX5" s="3">
        <v>108</v>
      </c>
      <c r="BY5" s="6" t="s">
        <v>221</v>
      </c>
      <c r="BZ5" s="6" t="s">
        <v>221</v>
      </c>
      <c r="CA5" s="6" t="s">
        <v>221</v>
      </c>
      <c r="CB5" s="6" t="s">
        <v>221</v>
      </c>
      <c r="CC5" s="6" t="s">
        <v>221</v>
      </c>
      <c r="CD5" s="6" t="s">
        <v>221</v>
      </c>
      <c r="CE5" s="3">
        <v>127</v>
      </c>
      <c r="CF5" s="73">
        <f>SUM(C5:CE5)</f>
        <v>2289</v>
      </c>
      <c r="CG5" s="6" t="s">
        <v>221</v>
      </c>
      <c r="CH5" s="6" t="s">
        <v>221</v>
      </c>
      <c r="CI5" s="6" t="s">
        <v>221</v>
      </c>
      <c r="CJ5" s="6" t="s">
        <v>221</v>
      </c>
      <c r="CK5" s="6" t="s">
        <v>221</v>
      </c>
      <c r="CL5" s="6" t="s">
        <v>221</v>
      </c>
      <c r="CM5" s="6" t="s">
        <v>221</v>
      </c>
      <c r="CN5" s="6" t="s">
        <v>221</v>
      </c>
      <c r="CO5" s="6" t="s">
        <v>221</v>
      </c>
      <c r="CP5" s="6" t="s">
        <v>221</v>
      </c>
      <c r="CQ5" s="6" t="s">
        <v>221</v>
      </c>
      <c r="CR5" s="6" t="s">
        <v>221</v>
      </c>
      <c r="CS5" s="6" t="s">
        <v>221</v>
      </c>
      <c r="CT5" s="6" t="s">
        <v>221</v>
      </c>
      <c r="CU5" s="6" t="s">
        <v>221</v>
      </c>
      <c r="CV5" s="6" t="s">
        <v>221</v>
      </c>
      <c r="CW5" s="6" t="s">
        <v>221</v>
      </c>
      <c r="CX5" s="6" t="s">
        <v>221</v>
      </c>
      <c r="CY5" s="3">
        <v>34</v>
      </c>
      <c r="CZ5" s="6" t="s">
        <v>221</v>
      </c>
      <c r="DA5" s="73">
        <f>SUM(CG5:CZ5)</f>
        <v>34</v>
      </c>
      <c r="DB5" s="6" t="s">
        <v>221</v>
      </c>
      <c r="DC5" s="3">
        <v>372</v>
      </c>
      <c r="DD5" s="6" t="s">
        <v>221</v>
      </c>
      <c r="DE5" s="6" t="s">
        <v>221</v>
      </c>
      <c r="DF5" s="6" t="s">
        <v>221</v>
      </c>
      <c r="DG5" s="6" t="s">
        <v>221</v>
      </c>
      <c r="DH5" s="6" t="s">
        <v>221</v>
      </c>
      <c r="DI5" s="3">
        <v>47</v>
      </c>
      <c r="DJ5" s="6" t="s">
        <v>221</v>
      </c>
      <c r="DK5" s="3">
        <v>19</v>
      </c>
      <c r="DL5" s="6" t="s">
        <v>221</v>
      </c>
      <c r="DM5" s="6" t="s">
        <v>221</v>
      </c>
      <c r="DN5" s="3">
        <v>98</v>
      </c>
      <c r="DO5" s="6" t="s">
        <v>221</v>
      </c>
      <c r="DP5" s="6" t="s">
        <v>221</v>
      </c>
      <c r="DQ5" s="6" t="s">
        <v>221</v>
      </c>
      <c r="DR5" s="6" t="s">
        <v>221</v>
      </c>
      <c r="DS5" s="6" t="s">
        <v>221</v>
      </c>
      <c r="DT5" s="6" t="s">
        <v>221</v>
      </c>
      <c r="DU5" s="6" t="s">
        <v>221</v>
      </c>
      <c r="DV5" s="6" t="s">
        <v>221</v>
      </c>
      <c r="DW5" s="6" t="s">
        <v>221</v>
      </c>
      <c r="DX5" s="6" t="s">
        <v>221</v>
      </c>
      <c r="DY5" s="6" t="s">
        <v>221</v>
      </c>
      <c r="DZ5" s="6" t="s">
        <v>221</v>
      </c>
      <c r="EA5" s="6" t="s">
        <v>221</v>
      </c>
      <c r="EB5" s="6" t="s">
        <v>221</v>
      </c>
      <c r="EC5" s="6" t="s">
        <v>221</v>
      </c>
      <c r="ED5" s="6" t="s">
        <v>221</v>
      </c>
      <c r="EE5" s="6" t="s">
        <v>221</v>
      </c>
      <c r="EF5" s="6" t="s">
        <v>221</v>
      </c>
      <c r="EG5" s="6" t="s">
        <v>221</v>
      </c>
      <c r="EH5" s="3">
        <v>98</v>
      </c>
      <c r="EI5" s="3">
        <v>121</v>
      </c>
      <c r="EJ5" s="6" t="s">
        <v>221</v>
      </c>
      <c r="EK5" s="6" t="s">
        <v>221</v>
      </c>
      <c r="EL5" s="6" t="s">
        <v>221</v>
      </c>
      <c r="EM5" s="6" t="s">
        <v>221</v>
      </c>
      <c r="EN5" s="6" t="s">
        <v>221</v>
      </c>
      <c r="EO5" s="6" t="s">
        <v>221</v>
      </c>
      <c r="EP5" s="6" t="s">
        <v>221</v>
      </c>
      <c r="EQ5" s="6" t="s">
        <v>221</v>
      </c>
      <c r="ER5" s="6" t="s">
        <v>221</v>
      </c>
      <c r="ES5" s="3">
        <v>123</v>
      </c>
      <c r="ET5" s="6" t="s">
        <v>221</v>
      </c>
      <c r="EU5" s="6" t="s">
        <v>221</v>
      </c>
      <c r="EV5" s="6" t="s">
        <v>221</v>
      </c>
      <c r="EW5" s="6" t="s">
        <v>221</v>
      </c>
      <c r="EX5" s="6" t="s">
        <v>221</v>
      </c>
      <c r="EY5" s="6" t="s">
        <v>221</v>
      </c>
      <c r="EZ5" s="6" t="s">
        <v>221</v>
      </c>
      <c r="FA5" s="6" t="s">
        <v>221</v>
      </c>
      <c r="FB5" s="6" t="s">
        <v>221</v>
      </c>
      <c r="FC5" s="6" t="s">
        <v>221</v>
      </c>
      <c r="FD5" s="6" t="s">
        <v>221</v>
      </c>
      <c r="FE5" s="6" t="s">
        <v>221</v>
      </c>
      <c r="FF5" s="6" t="s">
        <v>221</v>
      </c>
      <c r="FG5" s="6" t="s">
        <v>221</v>
      </c>
      <c r="FH5" s="6" t="s">
        <v>221</v>
      </c>
      <c r="FI5" s="6" t="s">
        <v>221</v>
      </c>
      <c r="FJ5" s="6" t="s">
        <v>221</v>
      </c>
      <c r="FK5" s="6" t="s">
        <v>221</v>
      </c>
      <c r="FL5" s="6" t="s">
        <v>221</v>
      </c>
      <c r="FM5" s="6" t="s">
        <v>221</v>
      </c>
      <c r="FN5" s="6" t="s">
        <v>221</v>
      </c>
      <c r="FO5" s="6" t="s">
        <v>221</v>
      </c>
      <c r="FP5" s="6" t="s">
        <v>221</v>
      </c>
      <c r="FQ5" s="3">
        <v>79</v>
      </c>
      <c r="FR5" s="6" t="s">
        <v>221</v>
      </c>
      <c r="FS5" s="6" t="s">
        <v>221</v>
      </c>
      <c r="FT5" s="6" t="s">
        <v>221</v>
      </c>
      <c r="FU5" s="6" t="s">
        <v>221</v>
      </c>
      <c r="FV5" s="11" t="s">
        <v>221</v>
      </c>
      <c r="FW5" s="284">
        <f>SUM(DB5:FV5)</f>
        <v>957</v>
      </c>
      <c r="FX5" s="192">
        <f t="shared" ref="FX5:FX36" si="0">+CF5+DA5+FW5</f>
        <v>3280</v>
      </c>
    </row>
    <row r="6" spans="1:180" x14ac:dyDescent="0.25">
      <c r="A6" s="4" t="s">
        <v>4</v>
      </c>
      <c r="B6" s="4" t="s">
        <v>5</v>
      </c>
      <c r="C6" s="6" t="s">
        <v>221</v>
      </c>
      <c r="D6" s="6" t="s">
        <v>221</v>
      </c>
      <c r="E6" s="6" t="s">
        <v>221</v>
      </c>
      <c r="F6" s="6" t="s">
        <v>221</v>
      </c>
      <c r="G6" s="6" t="s">
        <v>221</v>
      </c>
      <c r="H6" s="6" t="s">
        <v>221</v>
      </c>
      <c r="I6" s="6" t="s">
        <v>221</v>
      </c>
      <c r="J6" s="6" t="s">
        <v>221</v>
      </c>
      <c r="K6" s="6" t="s">
        <v>221</v>
      </c>
      <c r="L6" s="6" t="s">
        <v>221</v>
      </c>
      <c r="M6" s="6" t="s">
        <v>221</v>
      </c>
      <c r="N6" s="6" t="s">
        <v>221</v>
      </c>
      <c r="O6" s="6" t="s">
        <v>221</v>
      </c>
      <c r="P6" s="3">
        <v>750</v>
      </c>
      <c r="Q6" s="3">
        <v>215</v>
      </c>
      <c r="R6" s="6" t="s">
        <v>221</v>
      </c>
      <c r="S6" s="6" t="s">
        <v>221</v>
      </c>
      <c r="T6" s="6" t="s">
        <v>221</v>
      </c>
      <c r="U6" s="6" t="s">
        <v>221</v>
      </c>
      <c r="V6" s="6" t="s">
        <v>221</v>
      </c>
      <c r="W6" s="3">
        <v>270</v>
      </c>
      <c r="X6" s="6" t="s">
        <v>221</v>
      </c>
      <c r="Y6" s="6" t="s">
        <v>221</v>
      </c>
      <c r="Z6" s="3">
        <v>328</v>
      </c>
      <c r="AA6" s="6" t="s">
        <v>221</v>
      </c>
      <c r="AB6" s="6" t="s">
        <v>221</v>
      </c>
      <c r="AC6" s="6" t="s">
        <v>221</v>
      </c>
      <c r="AD6" s="6" t="s">
        <v>221</v>
      </c>
      <c r="AE6" s="6" t="s">
        <v>221</v>
      </c>
      <c r="AF6" s="6" t="s">
        <v>221</v>
      </c>
      <c r="AG6" s="6" t="s">
        <v>221</v>
      </c>
      <c r="AH6" s="6" t="s">
        <v>221</v>
      </c>
      <c r="AI6" s="6" t="s">
        <v>221</v>
      </c>
      <c r="AJ6" s="6" t="s">
        <v>221</v>
      </c>
      <c r="AK6" s="6" t="s">
        <v>221</v>
      </c>
      <c r="AL6" s="6" t="s">
        <v>221</v>
      </c>
      <c r="AM6" s="6" t="s">
        <v>221</v>
      </c>
      <c r="AN6" s="6" t="s">
        <v>221</v>
      </c>
      <c r="AO6" s="6" t="s">
        <v>221</v>
      </c>
      <c r="AP6" s="6" t="s">
        <v>221</v>
      </c>
      <c r="AQ6" s="6" t="s">
        <v>221</v>
      </c>
      <c r="AR6" s="3">
        <v>216</v>
      </c>
      <c r="AS6" s="6" t="s">
        <v>221</v>
      </c>
      <c r="AT6" s="3">
        <v>739</v>
      </c>
      <c r="AU6" s="6" t="s">
        <v>221</v>
      </c>
      <c r="AV6" s="6" t="s">
        <v>221</v>
      </c>
      <c r="AW6" s="6" t="s">
        <v>221</v>
      </c>
      <c r="AX6" s="6" t="s">
        <v>221</v>
      </c>
      <c r="AY6" s="6" t="s">
        <v>221</v>
      </c>
      <c r="AZ6" s="6" t="s">
        <v>221</v>
      </c>
      <c r="BA6" s="6" t="s">
        <v>221</v>
      </c>
      <c r="BB6" s="6" t="s">
        <v>221</v>
      </c>
      <c r="BC6" s="6" t="s">
        <v>221</v>
      </c>
      <c r="BD6" s="3">
        <v>965</v>
      </c>
      <c r="BE6" s="6" t="s">
        <v>221</v>
      </c>
      <c r="BF6" s="6" t="s">
        <v>221</v>
      </c>
      <c r="BG6" s="6" t="s">
        <v>221</v>
      </c>
      <c r="BH6" s="6" t="s">
        <v>221</v>
      </c>
      <c r="BI6" s="6" t="s">
        <v>221</v>
      </c>
      <c r="BJ6" s="6" t="s">
        <v>221</v>
      </c>
      <c r="BK6" s="6" t="s">
        <v>221</v>
      </c>
      <c r="BL6" s="6" t="s">
        <v>221</v>
      </c>
      <c r="BM6" s="6" t="s">
        <v>221</v>
      </c>
      <c r="BN6" s="6" t="s">
        <v>221</v>
      </c>
      <c r="BO6" s="6" t="s">
        <v>221</v>
      </c>
      <c r="BP6" s="6" t="s">
        <v>221</v>
      </c>
      <c r="BQ6" s="6" t="s">
        <v>221</v>
      </c>
      <c r="BR6" s="6" t="s">
        <v>221</v>
      </c>
      <c r="BS6" s="6" t="s">
        <v>221</v>
      </c>
      <c r="BT6" s="6" t="s">
        <v>221</v>
      </c>
      <c r="BU6" s="6" t="s">
        <v>221</v>
      </c>
      <c r="BV6" s="6" t="s">
        <v>221</v>
      </c>
      <c r="BW6" s="6" t="s">
        <v>221</v>
      </c>
      <c r="BX6" s="3">
        <v>608</v>
      </c>
      <c r="BY6" s="6" t="s">
        <v>221</v>
      </c>
      <c r="BZ6" s="6" t="s">
        <v>221</v>
      </c>
      <c r="CA6" s="6" t="s">
        <v>221</v>
      </c>
      <c r="CB6" s="6" t="s">
        <v>221</v>
      </c>
      <c r="CC6" s="6" t="s">
        <v>221</v>
      </c>
      <c r="CD6" s="6" t="s">
        <v>221</v>
      </c>
      <c r="CE6" s="6" t="s">
        <v>221</v>
      </c>
      <c r="CF6" s="73">
        <f t="shared" ref="CF6:CF69" si="1">SUM(C6:CE6)</f>
        <v>4091</v>
      </c>
      <c r="CG6" s="6" t="s">
        <v>221</v>
      </c>
      <c r="CH6" s="6" t="s">
        <v>221</v>
      </c>
      <c r="CI6" s="6" t="s">
        <v>221</v>
      </c>
      <c r="CJ6" s="6" t="s">
        <v>221</v>
      </c>
      <c r="CK6" s="6" t="s">
        <v>221</v>
      </c>
      <c r="CL6" s="6" t="s">
        <v>221</v>
      </c>
      <c r="CM6" s="6" t="s">
        <v>221</v>
      </c>
      <c r="CN6" s="6" t="s">
        <v>221</v>
      </c>
      <c r="CO6" s="6" t="s">
        <v>221</v>
      </c>
      <c r="CP6" s="6" t="s">
        <v>221</v>
      </c>
      <c r="CQ6" s="6" t="s">
        <v>221</v>
      </c>
      <c r="CR6" s="6" t="s">
        <v>221</v>
      </c>
      <c r="CS6" s="6" t="s">
        <v>221</v>
      </c>
      <c r="CT6" s="6" t="s">
        <v>221</v>
      </c>
      <c r="CU6" s="6" t="s">
        <v>221</v>
      </c>
      <c r="CV6" s="6" t="s">
        <v>221</v>
      </c>
      <c r="CW6" s="6" t="s">
        <v>221</v>
      </c>
      <c r="CX6" s="6" t="s">
        <v>221</v>
      </c>
      <c r="CY6" s="6" t="s">
        <v>221</v>
      </c>
      <c r="CZ6" s="6" t="s">
        <v>221</v>
      </c>
      <c r="DA6" s="73">
        <f t="shared" ref="DA6:DA69" si="2">SUM(CG6:CZ6)</f>
        <v>0</v>
      </c>
      <c r="DB6" s="6" t="s">
        <v>221</v>
      </c>
      <c r="DC6" s="6" t="s">
        <v>221</v>
      </c>
      <c r="DD6" s="6" t="s">
        <v>221</v>
      </c>
      <c r="DE6" s="6" t="s">
        <v>221</v>
      </c>
      <c r="DF6" s="6" t="s">
        <v>221</v>
      </c>
      <c r="DG6" s="6" t="s">
        <v>221</v>
      </c>
      <c r="DH6" s="6" t="s">
        <v>221</v>
      </c>
      <c r="DI6" s="6" t="s">
        <v>221</v>
      </c>
      <c r="DJ6" s="6" t="s">
        <v>221</v>
      </c>
      <c r="DK6" s="6" t="s">
        <v>221</v>
      </c>
      <c r="DL6" s="6" t="s">
        <v>221</v>
      </c>
      <c r="DM6" s="6" t="s">
        <v>221</v>
      </c>
      <c r="DN6" s="6" t="s">
        <v>221</v>
      </c>
      <c r="DO6" s="6" t="s">
        <v>221</v>
      </c>
      <c r="DP6" s="6" t="s">
        <v>221</v>
      </c>
      <c r="DQ6" s="6" t="s">
        <v>221</v>
      </c>
      <c r="DR6" s="6" t="s">
        <v>221</v>
      </c>
      <c r="DS6" s="6" t="s">
        <v>221</v>
      </c>
      <c r="DT6" s="6" t="s">
        <v>221</v>
      </c>
      <c r="DU6" s="6" t="s">
        <v>221</v>
      </c>
      <c r="DV6" s="6" t="s">
        <v>221</v>
      </c>
      <c r="DW6" s="6" t="s">
        <v>221</v>
      </c>
      <c r="DX6" s="6" t="s">
        <v>221</v>
      </c>
      <c r="DY6" s="6" t="s">
        <v>221</v>
      </c>
      <c r="DZ6" s="6" t="s">
        <v>221</v>
      </c>
      <c r="EA6" s="6" t="s">
        <v>221</v>
      </c>
      <c r="EB6" s="6" t="s">
        <v>221</v>
      </c>
      <c r="EC6" s="6" t="s">
        <v>221</v>
      </c>
      <c r="ED6" s="6" t="s">
        <v>221</v>
      </c>
      <c r="EE6" s="6" t="s">
        <v>221</v>
      </c>
      <c r="EF6" s="6" t="s">
        <v>221</v>
      </c>
      <c r="EG6" s="6" t="s">
        <v>221</v>
      </c>
      <c r="EH6" s="6" t="s">
        <v>221</v>
      </c>
      <c r="EI6" s="6" t="s">
        <v>221</v>
      </c>
      <c r="EJ6" s="6" t="s">
        <v>221</v>
      </c>
      <c r="EK6" s="6" t="s">
        <v>221</v>
      </c>
      <c r="EL6" s="6" t="s">
        <v>221</v>
      </c>
      <c r="EM6" s="6" t="s">
        <v>221</v>
      </c>
      <c r="EN6" s="6" t="s">
        <v>221</v>
      </c>
      <c r="EO6" s="6" t="s">
        <v>221</v>
      </c>
      <c r="EP6" s="6" t="s">
        <v>221</v>
      </c>
      <c r="EQ6" s="6" t="s">
        <v>221</v>
      </c>
      <c r="ER6" s="6" t="s">
        <v>221</v>
      </c>
      <c r="ES6" s="3">
        <v>383</v>
      </c>
      <c r="ET6" s="6" t="s">
        <v>221</v>
      </c>
      <c r="EU6" s="6" t="s">
        <v>221</v>
      </c>
      <c r="EV6" s="6" t="s">
        <v>221</v>
      </c>
      <c r="EW6" s="6" t="s">
        <v>221</v>
      </c>
      <c r="EX6" s="6" t="s">
        <v>221</v>
      </c>
      <c r="EY6" s="6" t="s">
        <v>221</v>
      </c>
      <c r="EZ6" s="6" t="s">
        <v>221</v>
      </c>
      <c r="FA6" s="3">
        <v>147</v>
      </c>
      <c r="FB6" s="6" t="s">
        <v>221</v>
      </c>
      <c r="FC6" s="6" t="s">
        <v>221</v>
      </c>
      <c r="FD6" s="6" t="s">
        <v>221</v>
      </c>
      <c r="FE6" s="6" t="s">
        <v>221</v>
      </c>
      <c r="FF6" s="3">
        <v>474</v>
      </c>
      <c r="FG6" s="6" t="s">
        <v>221</v>
      </c>
      <c r="FH6" s="6" t="s">
        <v>221</v>
      </c>
      <c r="FI6" s="6" t="s">
        <v>221</v>
      </c>
      <c r="FJ6" s="3">
        <v>112</v>
      </c>
      <c r="FK6" s="6" t="s">
        <v>221</v>
      </c>
      <c r="FL6" s="6" t="s">
        <v>221</v>
      </c>
      <c r="FM6" s="6" t="s">
        <v>221</v>
      </c>
      <c r="FN6" s="6" t="s">
        <v>221</v>
      </c>
      <c r="FO6" s="6" t="s">
        <v>221</v>
      </c>
      <c r="FP6" s="6" t="s">
        <v>221</v>
      </c>
      <c r="FQ6" s="3">
        <v>0</v>
      </c>
      <c r="FR6" s="6" t="s">
        <v>221</v>
      </c>
      <c r="FS6" s="6" t="s">
        <v>221</v>
      </c>
      <c r="FT6" s="6" t="s">
        <v>221</v>
      </c>
      <c r="FU6" s="6" t="s">
        <v>221</v>
      </c>
      <c r="FV6" s="11" t="s">
        <v>221</v>
      </c>
      <c r="FW6" s="285">
        <f t="shared" ref="FW6:FW69" si="3">SUM(DB6:FV6)</f>
        <v>1116</v>
      </c>
      <c r="FX6" s="193">
        <f t="shared" si="0"/>
        <v>5207</v>
      </c>
    </row>
    <row r="7" spans="1:180" x14ac:dyDescent="0.25">
      <c r="A7" s="4" t="s">
        <v>6</v>
      </c>
      <c r="B7" s="4" t="s">
        <v>7</v>
      </c>
      <c r="C7" s="6" t="s">
        <v>221</v>
      </c>
      <c r="D7" s="3">
        <v>33</v>
      </c>
      <c r="E7" s="6" t="s">
        <v>221</v>
      </c>
      <c r="F7" s="6" t="s">
        <v>221</v>
      </c>
      <c r="G7" s="6" t="s">
        <v>221</v>
      </c>
      <c r="H7" s="6" t="s">
        <v>221</v>
      </c>
      <c r="I7" s="6" t="s">
        <v>221</v>
      </c>
      <c r="J7" s="6" t="s">
        <v>221</v>
      </c>
      <c r="K7" s="6" t="s">
        <v>221</v>
      </c>
      <c r="L7" s="6" t="s">
        <v>221</v>
      </c>
      <c r="M7" s="6" t="s">
        <v>221</v>
      </c>
      <c r="N7" s="6" t="s">
        <v>221</v>
      </c>
      <c r="O7" s="3">
        <v>24</v>
      </c>
      <c r="P7" s="3">
        <v>547</v>
      </c>
      <c r="Q7" s="3">
        <v>149</v>
      </c>
      <c r="R7" s="6" t="s">
        <v>221</v>
      </c>
      <c r="S7" s="6" t="s">
        <v>221</v>
      </c>
      <c r="T7" s="6" t="s">
        <v>221</v>
      </c>
      <c r="U7" s="3">
        <v>24</v>
      </c>
      <c r="V7" s="6" t="s">
        <v>221</v>
      </c>
      <c r="W7" s="6" t="s">
        <v>221</v>
      </c>
      <c r="X7" s="6" t="s">
        <v>221</v>
      </c>
      <c r="Y7" s="6" t="s">
        <v>221</v>
      </c>
      <c r="Z7" s="6" t="s">
        <v>221</v>
      </c>
      <c r="AA7" s="6" t="s">
        <v>221</v>
      </c>
      <c r="AB7" s="6" t="s">
        <v>221</v>
      </c>
      <c r="AC7" s="6" t="s">
        <v>221</v>
      </c>
      <c r="AD7" s="6" t="s">
        <v>221</v>
      </c>
      <c r="AE7" s="6" t="s">
        <v>221</v>
      </c>
      <c r="AF7" s="6" t="s">
        <v>221</v>
      </c>
      <c r="AG7" s="6" t="s">
        <v>221</v>
      </c>
      <c r="AH7" s="6" t="s">
        <v>221</v>
      </c>
      <c r="AI7" s="6" t="s">
        <v>221</v>
      </c>
      <c r="AJ7" s="6" t="s">
        <v>221</v>
      </c>
      <c r="AK7" s="3">
        <v>260</v>
      </c>
      <c r="AL7" s="6" t="s">
        <v>221</v>
      </c>
      <c r="AM7" s="6" t="s">
        <v>221</v>
      </c>
      <c r="AN7" s="6" t="s">
        <v>221</v>
      </c>
      <c r="AO7" s="3">
        <v>30</v>
      </c>
      <c r="AP7" s="6" t="s">
        <v>221</v>
      </c>
      <c r="AQ7" s="6" t="s">
        <v>221</v>
      </c>
      <c r="AR7" s="3">
        <v>294</v>
      </c>
      <c r="AS7" s="6" t="s">
        <v>221</v>
      </c>
      <c r="AT7" s="3">
        <v>351</v>
      </c>
      <c r="AU7" s="3">
        <v>201</v>
      </c>
      <c r="AV7" s="3">
        <v>72</v>
      </c>
      <c r="AW7" s="6" t="s">
        <v>221</v>
      </c>
      <c r="AX7" s="6" t="s">
        <v>221</v>
      </c>
      <c r="AY7" s="6" t="s">
        <v>221</v>
      </c>
      <c r="AZ7" s="6" t="s">
        <v>221</v>
      </c>
      <c r="BA7" s="6" t="s">
        <v>221</v>
      </c>
      <c r="BB7" s="6" t="s">
        <v>221</v>
      </c>
      <c r="BC7" s="6" t="s">
        <v>221</v>
      </c>
      <c r="BD7" s="6" t="s">
        <v>221</v>
      </c>
      <c r="BE7" s="6" t="s">
        <v>221</v>
      </c>
      <c r="BF7" s="6" t="s">
        <v>221</v>
      </c>
      <c r="BG7" s="6" t="s">
        <v>221</v>
      </c>
      <c r="BH7" s="6" t="s">
        <v>221</v>
      </c>
      <c r="BI7" s="6" t="s">
        <v>221</v>
      </c>
      <c r="BJ7" s="6" t="s">
        <v>221</v>
      </c>
      <c r="BK7" s="3">
        <v>182</v>
      </c>
      <c r="BL7" s="6" t="s">
        <v>221</v>
      </c>
      <c r="BM7" s="6" t="s">
        <v>221</v>
      </c>
      <c r="BN7" s="6" t="s">
        <v>221</v>
      </c>
      <c r="BO7" s="6" t="s">
        <v>221</v>
      </c>
      <c r="BP7" s="6" t="s">
        <v>221</v>
      </c>
      <c r="BQ7" s="6" t="s">
        <v>221</v>
      </c>
      <c r="BR7" s="6" t="s">
        <v>221</v>
      </c>
      <c r="BS7" s="6" t="s">
        <v>221</v>
      </c>
      <c r="BT7" s="6" t="s">
        <v>221</v>
      </c>
      <c r="BU7" s="6" t="s">
        <v>221</v>
      </c>
      <c r="BV7" s="6" t="s">
        <v>221</v>
      </c>
      <c r="BW7" s="6" t="s">
        <v>221</v>
      </c>
      <c r="BX7" s="6" t="s">
        <v>221</v>
      </c>
      <c r="BY7" s="6" t="s">
        <v>221</v>
      </c>
      <c r="BZ7" s="6" t="s">
        <v>221</v>
      </c>
      <c r="CA7" s="6" t="s">
        <v>221</v>
      </c>
      <c r="CB7" s="6" t="s">
        <v>221</v>
      </c>
      <c r="CC7" s="6" t="s">
        <v>221</v>
      </c>
      <c r="CD7" s="6" t="s">
        <v>221</v>
      </c>
      <c r="CE7" s="3">
        <v>436</v>
      </c>
      <c r="CF7" s="73">
        <f t="shared" si="1"/>
        <v>2603</v>
      </c>
      <c r="CG7" s="6" t="s">
        <v>221</v>
      </c>
      <c r="CH7" s="6" t="s">
        <v>221</v>
      </c>
      <c r="CI7" s="6" t="s">
        <v>221</v>
      </c>
      <c r="CJ7" s="6" t="s">
        <v>221</v>
      </c>
      <c r="CK7" s="6" t="s">
        <v>221</v>
      </c>
      <c r="CL7" s="6" t="s">
        <v>221</v>
      </c>
      <c r="CM7" s="6" t="s">
        <v>221</v>
      </c>
      <c r="CN7" s="6" t="s">
        <v>221</v>
      </c>
      <c r="CO7" s="3">
        <v>0</v>
      </c>
      <c r="CP7" s="6" t="s">
        <v>221</v>
      </c>
      <c r="CQ7" s="6" t="s">
        <v>221</v>
      </c>
      <c r="CR7" s="3">
        <v>0</v>
      </c>
      <c r="CS7" s="6" t="s">
        <v>221</v>
      </c>
      <c r="CT7" s="6" t="s">
        <v>221</v>
      </c>
      <c r="CU7" s="6" t="s">
        <v>221</v>
      </c>
      <c r="CV7" s="3">
        <v>0</v>
      </c>
      <c r="CW7" s="6" t="s">
        <v>221</v>
      </c>
      <c r="CX7" s="6" t="s">
        <v>221</v>
      </c>
      <c r="CY7" s="3">
        <v>0</v>
      </c>
      <c r="CZ7" s="6" t="s">
        <v>221</v>
      </c>
      <c r="DA7" s="73">
        <f t="shared" si="2"/>
        <v>0</v>
      </c>
      <c r="DB7" s="6" t="s">
        <v>221</v>
      </c>
      <c r="DC7" s="6" t="s">
        <v>221</v>
      </c>
      <c r="DD7" s="6" t="s">
        <v>221</v>
      </c>
      <c r="DE7" s="6" t="s">
        <v>221</v>
      </c>
      <c r="DF7" s="6" t="s">
        <v>221</v>
      </c>
      <c r="DG7" s="6" t="s">
        <v>221</v>
      </c>
      <c r="DH7" s="6" t="s">
        <v>221</v>
      </c>
      <c r="DI7" s="6" t="s">
        <v>221</v>
      </c>
      <c r="DJ7" s="6" t="s">
        <v>221</v>
      </c>
      <c r="DK7" s="6" t="s">
        <v>221</v>
      </c>
      <c r="DL7" s="6" t="s">
        <v>221</v>
      </c>
      <c r="DM7" s="6" t="s">
        <v>221</v>
      </c>
      <c r="DN7" s="3">
        <v>178</v>
      </c>
      <c r="DO7" s="6" t="s">
        <v>221</v>
      </c>
      <c r="DP7" s="6" t="s">
        <v>221</v>
      </c>
      <c r="DQ7" s="3">
        <v>167</v>
      </c>
      <c r="DR7" s="3">
        <v>160</v>
      </c>
      <c r="DS7" s="6" t="s">
        <v>221</v>
      </c>
      <c r="DT7" s="6" t="s">
        <v>221</v>
      </c>
      <c r="DU7" s="6" t="s">
        <v>221</v>
      </c>
      <c r="DV7" s="6" t="s">
        <v>221</v>
      </c>
      <c r="DW7" s="6" t="s">
        <v>221</v>
      </c>
      <c r="DX7" s="6" t="s">
        <v>221</v>
      </c>
      <c r="DY7" s="6" t="s">
        <v>221</v>
      </c>
      <c r="DZ7" s="6" t="s">
        <v>221</v>
      </c>
      <c r="EA7" s="6" t="s">
        <v>221</v>
      </c>
      <c r="EB7" s="6" t="s">
        <v>221</v>
      </c>
      <c r="EC7" s="6" t="s">
        <v>221</v>
      </c>
      <c r="ED7" s="6" t="s">
        <v>221</v>
      </c>
      <c r="EE7" s="6" t="s">
        <v>221</v>
      </c>
      <c r="EF7" s="6" t="s">
        <v>221</v>
      </c>
      <c r="EG7" s="6" t="s">
        <v>221</v>
      </c>
      <c r="EH7" s="3">
        <v>75</v>
      </c>
      <c r="EI7" s="6" t="s">
        <v>221</v>
      </c>
      <c r="EJ7" s="6" t="s">
        <v>221</v>
      </c>
      <c r="EK7" s="6" t="s">
        <v>221</v>
      </c>
      <c r="EL7" s="6" t="s">
        <v>221</v>
      </c>
      <c r="EM7" s="6" t="s">
        <v>221</v>
      </c>
      <c r="EN7" s="6" t="s">
        <v>221</v>
      </c>
      <c r="EO7" s="6" t="s">
        <v>221</v>
      </c>
      <c r="EP7" s="6" t="s">
        <v>221</v>
      </c>
      <c r="EQ7" s="6" t="s">
        <v>221</v>
      </c>
      <c r="ER7" s="6" t="s">
        <v>221</v>
      </c>
      <c r="ES7" s="6" t="s">
        <v>221</v>
      </c>
      <c r="ET7" s="6" t="s">
        <v>221</v>
      </c>
      <c r="EU7" s="6" t="s">
        <v>221</v>
      </c>
      <c r="EV7" s="6" t="s">
        <v>221</v>
      </c>
      <c r="EW7" s="6" t="s">
        <v>221</v>
      </c>
      <c r="EX7" s="6" t="s">
        <v>221</v>
      </c>
      <c r="EY7" s="6" t="s">
        <v>221</v>
      </c>
      <c r="EZ7" s="6" t="s">
        <v>221</v>
      </c>
      <c r="FA7" s="6" t="s">
        <v>221</v>
      </c>
      <c r="FB7" s="6" t="s">
        <v>221</v>
      </c>
      <c r="FC7" s="6" t="s">
        <v>221</v>
      </c>
      <c r="FD7" s="6" t="s">
        <v>221</v>
      </c>
      <c r="FE7" s="6" t="s">
        <v>221</v>
      </c>
      <c r="FF7" s="3">
        <v>367</v>
      </c>
      <c r="FG7" s="3">
        <v>16</v>
      </c>
      <c r="FH7" s="6" t="s">
        <v>221</v>
      </c>
      <c r="FI7" s="6" t="s">
        <v>221</v>
      </c>
      <c r="FJ7" s="6" t="s">
        <v>221</v>
      </c>
      <c r="FK7" s="3">
        <v>80</v>
      </c>
      <c r="FL7" s="6" t="s">
        <v>221</v>
      </c>
      <c r="FM7" s="6" t="s">
        <v>221</v>
      </c>
      <c r="FN7" s="6" t="s">
        <v>221</v>
      </c>
      <c r="FO7" s="6" t="s">
        <v>221</v>
      </c>
      <c r="FP7" s="6" t="s">
        <v>221</v>
      </c>
      <c r="FQ7" s="3">
        <v>226</v>
      </c>
      <c r="FR7" s="6" t="s">
        <v>221</v>
      </c>
      <c r="FS7" s="6" t="s">
        <v>221</v>
      </c>
      <c r="FT7" s="6" t="s">
        <v>221</v>
      </c>
      <c r="FU7" s="6" t="s">
        <v>221</v>
      </c>
      <c r="FV7" s="11" t="s">
        <v>221</v>
      </c>
      <c r="FW7" s="285">
        <f t="shared" si="3"/>
        <v>1269</v>
      </c>
      <c r="FX7" s="193">
        <f t="shared" si="0"/>
        <v>3872</v>
      </c>
    </row>
    <row r="8" spans="1:180" x14ac:dyDescent="0.25">
      <c r="A8" s="4" t="s">
        <v>8</v>
      </c>
      <c r="B8" s="4" t="s">
        <v>9</v>
      </c>
      <c r="C8" s="3">
        <v>465</v>
      </c>
      <c r="D8" s="6" t="s">
        <v>221</v>
      </c>
      <c r="E8" s="6" t="s">
        <v>221</v>
      </c>
      <c r="F8" s="6" t="s">
        <v>221</v>
      </c>
      <c r="G8" s="6" t="s">
        <v>221</v>
      </c>
      <c r="H8" s="6" t="s">
        <v>221</v>
      </c>
      <c r="I8" s="6" t="s">
        <v>221</v>
      </c>
      <c r="J8" s="6" t="s">
        <v>221</v>
      </c>
      <c r="K8" s="6" t="s">
        <v>221</v>
      </c>
      <c r="L8" s="6" t="s">
        <v>221</v>
      </c>
      <c r="M8" s="6" t="s">
        <v>221</v>
      </c>
      <c r="N8" s="6" t="s">
        <v>221</v>
      </c>
      <c r="O8" s="3">
        <v>151</v>
      </c>
      <c r="P8" s="3">
        <v>529</v>
      </c>
      <c r="Q8" s="3">
        <v>258</v>
      </c>
      <c r="R8" s="6" t="s">
        <v>221</v>
      </c>
      <c r="S8" s="6" t="s">
        <v>221</v>
      </c>
      <c r="T8" s="6" t="s">
        <v>221</v>
      </c>
      <c r="U8" s="6" t="s">
        <v>221</v>
      </c>
      <c r="V8" s="6" t="s">
        <v>221</v>
      </c>
      <c r="W8" s="3">
        <v>416</v>
      </c>
      <c r="X8" s="6" t="s">
        <v>221</v>
      </c>
      <c r="Y8" s="6" t="s">
        <v>221</v>
      </c>
      <c r="Z8" s="3">
        <v>101</v>
      </c>
      <c r="AA8" s="6" t="s">
        <v>221</v>
      </c>
      <c r="AB8" s="6" t="s">
        <v>221</v>
      </c>
      <c r="AC8" s="6" t="s">
        <v>221</v>
      </c>
      <c r="AD8" s="6" t="s">
        <v>221</v>
      </c>
      <c r="AE8" s="6" t="s">
        <v>221</v>
      </c>
      <c r="AF8" s="6" t="s">
        <v>221</v>
      </c>
      <c r="AG8" s="6" t="s">
        <v>221</v>
      </c>
      <c r="AH8" s="6" t="s">
        <v>221</v>
      </c>
      <c r="AI8" s="6" t="s">
        <v>221</v>
      </c>
      <c r="AJ8" s="6" t="s">
        <v>221</v>
      </c>
      <c r="AK8" s="3">
        <v>231</v>
      </c>
      <c r="AL8" s="6" t="s">
        <v>221</v>
      </c>
      <c r="AM8" s="6" t="s">
        <v>221</v>
      </c>
      <c r="AN8" s="6" t="s">
        <v>221</v>
      </c>
      <c r="AO8" s="6" t="s">
        <v>221</v>
      </c>
      <c r="AP8" s="6" t="s">
        <v>221</v>
      </c>
      <c r="AQ8" s="6" t="s">
        <v>221</v>
      </c>
      <c r="AR8" s="6" t="s">
        <v>221</v>
      </c>
      <c r="AS8" s="6" t="s">
        <v>221</v>
      </c>
      <c r="AT8" s="3">
        <v>488</v>
      </c>
      <c r="AU8" s="6" t="s">
        <v>221</v>
      </c>
      <c r="AV8" s="6" t="s">
        <v>221</v>
      </c>
      <c r="AW8" s="6" t="s">
        <v>221</v>
      </c>
      <c r="AX8" s="6" t="s">
        <v>221</v>
      </c>
      <c r="AY8" s="6" t="s">
        <v>221</v>
      </c>
      <c r="AZ8" s="6" t="s">
        <v>221</v>
      </c>
      <c r="BA8" s="6" t="s">
        <v>221</v>
      </c>
      <c r="BB8" s="6" t="s">
        <v>221</v>
      </c>
      <c r="BC8" s="6" t="s">
        <v>221</v>
      </c>
      <c r="BD8" s="3">
        <v>574</v>
      </c>
      <c r="BE8" s="6" t="s">
        <v>221</v>
      </c>
      <c r="BF8" s="6" t="s">
        <v>221</v>
      </c>
      <c r="BG8" s="6" t="s">
        <v>221</v>
      </c>
      <c r="BH8" s="6" t="s">
        <v>221</v>
      </c>
      <c r="BI8" s="6" t="s">
        <v>221</v>
      </c>
      <c r="BJ8" s="6" t="s">
        <v>221</v>
      </c>
      <c r="BK8" s="3">
        <v>277</v>
      </c>
      <c r="BL8" s="6" t="s">
        <v>221</v>
      </c>
      <c r="BM8" s="6" t="s">
        <v>221</v>
      </c>
      <c r="BN8" s="6" t="s">
        <v>221</v>
      </c>
      <c r="BO8" s="6" t="s">
        <v>221</v>
      </c>
      <c r="BP8" s="6" t="s">
        <v>221</v>
      </c>
      <c r="BQ8" s="6" t="s">
        <v>221</v>
      </c>
      <c r="BR8" s="6" t="s">
        <v>221</v>
      </c>
      <c r="BS8" s="6" t="s">
        <v>221</v>
      </c>
      <c r="BT8" s="6" t="s">
        <v>221</v>
      </c>
      <c r="BU8" s="6" t="s">
        <v>221</v>
      </c>
      <c r="BV8" s="6" t="s">
        <v>221</v>
      </c>
      <c r="BW8" s="6" t="s">
        <v>221</v>
      </c>
      <c r="BX8" s="3">
        <v>320</v>
      </c>
      <c r="BY8" s="3">
        <v>21</v>
      </c>
      <c r="BZ8" s="6" t="s">
        <v>221</v>
      </c>
      <c r="CA8" s="6" t="s">
        <v>221</v>
      </c>
      <c r="CB8" s="6" t="s">
        <v>221</v>
      </c>
      <c r="CC8" s="6" t="s">
        <v>221</v>
      </c>
      <c r="CD8" s="6" t="s">
        <v>221</v>
      </c>
      <c r="CE8" s="6" t="s">
        <v>221</v>
      </c>
      <c r="CF8" s="73">
        <f t="shared" si="1"/>
        <v>3831</v>
      </c>
      <c r="CG8" s="6" t="s">
        <v>221</v>
      </c>
      <c r="CH8" s="6" t="s">
        <v>221</v>
      </c>
      <c r="CI8" s="6" t="s">
        <v>221</v>
      </c>
      <c r="CJ8" s="6" t="s">
        <v>221</v>
      </c>
      <c r="CK8" s="6" t="s">
        <v>221</v>
      </c>
      <c r="CL8" s="6" t="s">
        <v>221</v>
      </c>
      <c r="CM8" s="6" t="s">
        <v>221</v>
      </c>
      <c r="CN8" s="6" t="s">
        <v>221</v>
      </c>
      <c r="CO8" s="6" t="s">
        <v>221</v>
      </c>
      <c r="CP8" s="6" t="s">
        <v>221</v>
      </c>
      <c r="CQ8" s="6" t="s">
        <v>221</v>
      </c>
      <c r="CR8" s="6" t="s">
        <v>221</v>
      </c>
      <c r="CS8" s="6" t="s">
        <v>221</v>
      </c>
      <c r="CT8" s="6" t="s">
        <v>221</v>
      </c>
      <c r="CU8" s="6" t="s">
        <v>221</v>
      </c>
      <c r="CV8" s="6" t="s">
        <v>221</v>
      </c>
      <c r="CW8" s="6" t="s">
        <v>221</v>
      </c>
      <c r="CX8" s="6" t="s">
        <v>221</v>
      </c>
      <c r="CY8" s="6" t="s">
        <v>221</v>
      </c>
      <c r="CZ8" s="6" t="s">
        <v>221</v>
      </c>
      <c r="DA8" s="73">
        <f t="shared" si="2"/>
        <v>0</v>
      </c>
      <c r="DB8" s="6" t="s">
        <v>221</v>
      </c>
      <c r="DC8" s="3">
        <v>558</v>
      </c>
      <c r="DD8" s="6" t="s">
        <v>221</v>
      </c>
      <c r="DE8" s="6" t="s">
        <v>221</v>
      </c>
      <c r="DF8" s="6" t="s">
        <v>221</v>
      </c>
      <c r="DG8" s="6" t="s">
        <v>221</v>
      </c>
      <c r="DH8" s="6" t="s">
        <v>221</v>
      </c>
      <c r="DI8" s="6" t="s">
        <v>221</v>
      </c>
      <c r="DJ8" s="6" t="s">
        <v>221</v>
      </c>
      <c r="DK8" s="6" t="s">
        <v>221</v>
      </c>
      <c r="DL8" s="6" t="s">
        <v>221</v>
      </c>
      <c r="DM8" s="6" t="s">
        <v>221</v>
      </c>
      <c r="DN8" s="3">
        <v>132</v>
      </c>
      <c r="DO8" s="6" t="s">
        <v>221</v>
      </c>
      <c r="DP8" s="6" t="s">
        <v>221</v>
      </c>
      <c r="DQ8" s="6" t="s">
        <v>221</v>
      </c>
      <c r="DR8" s="3">
        <v>394</v>
      </c>
      <c r="DS8" s="6" t="s">
        <v>221</v>
      </c>
      <c r="DT8" s="6" t="s">
        <v>221</v>
      </c>
      <c r="DU8" s="6" t="s">
        <v>221</v>
      </c>
      <c r="DV8" s="6" t="s">
        <v>221</v>
      </c>
      <c r="DW8" s="6" t="s">
        <v>221</v>
      </c>
      <c r="DX8" s="6" t="s">
        <v>221</v>
      </c>
      <c r="DY8" s="6" t="s">
        <v>221</v>
      </c>
      <c r="DZ8" s="6" t="s">
        <v>221</v>
      </c>
      <c r="EA8" s="6" t="s">
        <v>221</v>
      </c>
      <c r="EB8" s="6" t="s">
        <v>221</v>
      </c>
      <c r="EC8" s="6" t="s">
        <v>221</v>
      </c>
      <c r="ED8" s="6" t="s">
        <v>221</v>
      </c>
      <c r="EE8" s="6" t="s">
        <v>221</v>
      </c>
      <c r="EF8" s="6" t="s">
        <v>221</v>
      </c>
      <c r="EG8" s="6" t="s">
        <v>221</v>
      </c>
      <c r="EH8" s="3">
        <v>104</v>
      </c>
      <c r="EI8" s="3">
        <v>169</v>
      </c>
      <c r="EJ8" s="6" t="s">
        <v>221</v>
      </c>
      <c r="EK8" s="6" t="s">
        <v>221</v>
      </c>
      <c r="EL8" s="6" t="s">
        <v>221</v>
      </c>
      <c r="EM8" s="6" t="s">
        <v>221</v>
      </c>
      <c r="EN8" s="6" t="s">
        <v>221</v>
      </c>
      <c r="EO8" s="6" t="s">
        <v>221</v>
      </c>
      <c r="EP8" s="6" t="s">
        <v>221</v>
      </c>
      <c r="EQ8" s="3">
        <v>15</v>
      </c>
      <c r="ER8" s="6" t="s">
        <v>221</v>
      </c>
      <c r="ES8" s="6" t="s">
        <v>221</v>
      </c>
      <c r="ET8" s="6" t="s">
        <v>221</v>
      </c>
      <c r="EU8" s="6" t="s">
        <v>221</v>
      </c>
      <c r="EV8" s="6" t="s">
        <v>221</v>
      </c>
      <c r="EW8" s="6" t="s">
        <v>221</v>
      </c>
      <c r="EX8" s="6" t="s">
        <v>221</v>
      </c>
      <c r="EY8" s="6" t="s">
        <v>221</v>
      </c>
      <c r="EZ8" s="6" t="s">
        <v>221</v>
      </c>
      <c r="FA8" s="3">
        <v>137</v>
      </c>
      <c r="FB8" s="6" t="s">
        <v>221</v>
      </c>
      <c r="FC8" s="6" t="s">
        <v>221</v>
      </c>
      <c r="FD8" s="6" t="s">
        <v>221</v>
      </c>
      <c r="FE8" s="6" t="s">
        <v>221</v>
      </c>
      <c r="FF8" s="6" t="s">
        <v>221</v>
      </c>
      <c r="FG8" s="6" t="s">
        <v>221</v>
      </c>
      <c r="FH8" s="6" t="s">
        <v>221</v>
      </c>
      <c r="FI8" s="6" t="s">
        <v>221</v>
      </c>
      <c r="FJ8" s="6" t="s">
        <v>221</v>
      </c>
      <c r="FK8" s="6" t="s">
        <v>221</v>
      </c>
      <c r="FL8" s="6" t="s">
        <v>221</v>
      </c>
      <c r="FM8" s="6" t="s">
        <v>221</v>
      </c>
      <c r="FN8" s="6" t="s">
        <v>221</v>
      </c>
      <c r="FO8" s="6" t="s">
        <v>221</v>
      </c>
      <c r="FP8" s="6" t="s">
        <v>221</v>
      </c>
      <c r="FQ8" s="3">
        <v>164</v>
      </c>
      <c r="FR8" s="6" t="s">
        <v>221</v>
      </c>
      <c r="FS8" s="6" t="s">
        <v>221</v>
      </c>
      <c r="FT8" s="6" t="s">
        <v>221</v>
      </c>
      <c r="FU8" s="6" t="s">
        <v>221</v>
      </c>
      <c r="FV8" s="11" t="s">
        <v>221</v>
      </c>
      <c r="FW8" s="285">
        <f t="shared" si="3"/>
        <v>1673</v>
      </c>
      <c r="FX8" s="193">
        <f t="shared" si="0"/>
        <v>5504</v>
      </c>
    </row>
    <row r="9" spans="1:180" x14ac:dyDescent="0.25">
      <c r="A9" s="4" t="s">
        <v>10</v>
      </c>
      <c r="B9" s="4" t="s">
        <v>11</v>
      </c>
      <c r="C9" s="6" t="s">
        <v>221</v>
      </c>
      <c r="D9" s="6" t="s">
        <v>221</v>
      </c>
      <c r="E9" s="6" t="s">
        <v>221</v>
      </c>
      <c r="F9" s="6" t="s">
        <v>221</v>
      </c>
      <c r="G9" s="6" t="s">
        <v>221</v>
      </c>
      <c r="H9" s="6" t="s">
        <v>221</v>
      </c>
      <c r="I9" s="6" t="s">
        <v>221</v>
      </c>
      <c r="J9" s="6" t="s">
        <v>221</v>
      </c>
      <c r="K9" s="6" t="s">
        <v>221</v>
      </c>
      <c r="L9" s="6" t="s">
        <v>221</v>
      </c>
      <c r="M9" s="6" t="s">
        <v>221</v>
      </c>
      <c r="N9" s="6" t="s">
        <v>221</v>
      </c>
      <c r="O9" s="6" t="s">
        <v>221</v>
      </c>
      <c r="P9" s="3">
        <v>169</v>
      </c>
      <c r="Q9" s="6" t="s">
        <v>221</v>
      </c>
      <c r="R9" s="6" t="s">
        <v>221</v>
      </c>
      <c r="S9" s="6" t="s">
        <v>221</v>
      </c>
      <c r="T9" s="6" t="s">
        <v>221</v>
      </c>
      <c r="U9" s="6" t="s">
        <v>221</v>
      </c>
      <c r="V9" s="6" t="s">
        <v>221</v>
      </c>
      <c r="W9" s="6" t="s">
        <v>221</v>
      </c>
      <c r="X9" s="6" t="s">
        <v>221</v>
      </c>
      <c r="Y9" s="6" t="s">
        <v>221</v>
      </c>
      <c r="Z9" s="3">
        <v>176</v>
      </c>
      <c r="AA9" s="6" t="s">
        <v>221</v>
      </c>
      <c r="AB9" s="6" t="s">
        <v>221</v>
      </c>
      <c r="AC9" s="6" t="s">
        <v>221</v>
      </c>
      <c r="AD9" s="6" t="s">
        <v>221</v>
      </c>
      <c r="AE9" s="6" t="s">
        <v>221</v>
      </c>
      <c r="AF9" s="6" t="s">
        <v>221</v>
      </c>
      <c r="AG9" s="6" t="s">
        <v>221</v>
      </c>
      <c r="AH9" s="6" t="s">
        <v>221</v>
      </c>
      <c r="AI9" s="6" t="s">
        <v>221</v>
      </c>
      <c r="AJ9" s="6" t="s">
        <v>221</v>
      </c>
      <c r="AK9" s="3">
        <v>107</v>
      </c>
      <c r="AL9" s="6" t="s">
        <v>221</v>
      </c>
      <c r="AM9" s="6" t="s">
        <v>221</v>
      </c>
      <c r="AN9" s="6" t="s">
        <v>221</v>
      </c>
      <c r="AO9" s="6" t="s">
        <v>221</v>
      </c>
      <c r="AP9" s="6" t="s">
        <v>221</v>
      </c>
      <c r="AQ9" s="6" t="s">
        <v>221</v>
      </c>
      <c r="AR9" s="3">
        <v>278</v>
      </c>
      <c r="AS9" s="6" t="s">
        <v>221</v>
      </c>
      <c r="AT9" s="3">
        <v>178</v>
      </c>
      <c r="AU9" s="6" t="s">
        <v>221</v>
      </c>
      <c r="AV9" s="6" t="s">
        <v>221</v>
      </c>
      <c r="AW9" s="6" t="s">
        <v>221</v>
      </c>
      <c r="AX9" s="6" t="s">
        <v>221</v>
      </c>
      <c r="AY9" s="6" t="s">
        <v>221</v>
      </c>
      <c r="AZ9" s="6" t="s">
        <v>221</v>
      </c>
      <c r="BA9" s="3">
        <v>280</v>
      </c>
      <c r="BB9" s="6" t="s">
        <v>221</v>
      </c>
      <c r="BC9" s="3">
        <v>18</v>
      </c>
      <c r="BD9" s="3">
        <v>451</v>
      </c>
      <c r="BE9" s="6" t="s">
        <v>221</v>
      </c>
      <c r="BF9" s="6" t="s">
        <v>221</v>
      </c>
      <c r="BG9" s="6" t="s">
        <v>221</v>
      </c>
      <c r="BH9" s="6" t="s">
        <v>221</v>
      </c>
      <c r="BI9" s="6" t="s">
        <v>221</v>
      </c>
      <c r="BJ9" s="6" t="s">
        <v>221</v>
      </c>
      <c r="BK9" s="6" t="s">
        <v>221</v>
      </c>
      <c r="BL9" s="6" t="s">
        <v>221</v>
      </c>
      <c r="BM9" s="6" t="s">
        <v>221</v>
      </c>
      <c r="BN9" s="6" t="s">
        <v>221</v>
      </c>
      <c r="BO9" s="6" t="s">
        <v>221</v>
      </c>
      <c r="BP9" s="6" t="s">
        <v>221</v>
      </c>
      <c r="BQ9" s="6" t="s">
        <v>221</v>
      </c>
      <c r="BR9" s="6" t="s">
        <v>221</v>
      </c>
      <c r="BS9" s="6" t="s">
        <v>221</v>
      </c>
      <c r="BT9" s="6" t="s">
        <v>221</v>
      </c>
      <c r="BU9" s="6" t="s">
        <v>221</v>
      </c>
      <c r="BV9" s="6" t="s">
        <v>221</v>
      </c>
      <c r="BW9" s="6" t="s">
        <v>221</v>
      </c>
      <c r="BX9" s="3">
        <v>53</v>
      </c>
      <c r="BY9" s="6" t="s">
        <v>221</v>
      </c>
      <c r="BZ9" s="6" t="s">
        <v>221</v>
      </c>
      <c r="CA9" s="6" t="s">
        <v>221</v>
      </c>
      <c r="CB9" s="6" t="s">
        <v>221</v>
      </c>
      <c r="CC9" s="6" t="s">
        <v>221</v>
      </c>
      <c r="CD9" s="6" t="s">
        <v>221</v>
      </c>
      <c r="CE9" s="6" t="s">
        <v>221</v>
      </c>
      <c r="CF9" s="73">
        <f t="shared" si="1"/>
        <v>1710</v>
      </c>
      <c r="CG9" s="6" t="s">
        <v>221</v>
      </c>
      <c r="CH9" s="6" t="s">
        <v>221</v>
      </c>
      <c r="CI9" s="6" t="s">
        <v>221</v>
      </c>
      <c r="CJ9" s="6" t="s">
        <v>221</v>
      </c>
      <c r="CK9" s="6" t="s">
        <v>221</v>
      </c>
      <c r="CL9" s="6" t="s">
        <v>221</v>
      </c>
      <c r="CM9" s="6" t="s">
        <v>221</v>
      </c>
      <c r="CN9" s="6" t="s">
        <v>221</v>
      </c>
      <c r="CO9" s="6" t="s">
        <v>221</v>
      </c>
      <c r="CP9" s="6" t="s">
        <v>221</v>
      </c>
      <c r="CQ9" s="6" t="s">
        <v>221</v>
      </c>
      <c r="CR9" s="6" t="s">
        <v>221</v>
      </c>
      <c r="CS9" s="6" t="s">
        <v>221</v>
      </c>
      <c r="CT9" s="6" t="s">
        <v>221</v>
      </c>
      <c r="CU9" s="6" t="s">
        <v>221</v>
      </c>
      <c r="CV9" s="6" t="s">
        <v>221</v>
      </c>
      <c r="CW9" s="6" t="s">
        <v>221</v>
      </c>
      <c r="CX9" s="6" t="s">
        <v>221</v>
      </c>
      <c r="CY9" s="6" t="s">
        <v>221</v>
      </c>
      <c r="CZ9" s="6" t="s">
        <v>221</v>
      </c>
      <c r="DA9" s="73">
        <f t="shared" si="2"/>
        <v>0</v>
      </c>
      <c r="DB9" s="6" t="s">
        <v>221</v>
      </c>
      <c r="DC9" s="6" t="s">
        <v>221</v>
      </c>
      <c r="DD9" s="6" t="s">
        <v>221</v>
      </c>
      <c r="DE9" s="6" t="s">
        <v>221</v>
      </c>
      <c r="DF9" s="6" t="s">
        <v>221</v>
      </c>
      <c r="DG9" s="6" t="s">
        <v>221</v>
      </c>
      <c r="DH9" s="6" t="s">
        <v>221</v>
      </c>
      <c r="DI9" s="6" t="s">
        <v>221</v>
      </c>
      <c r="DJ9" s="6" t="s">
        <v>221</v>
      </c>
      <c r="DK9" s="6" t="s">
        <v>221</v>
      </c>
      <c r="DL9" s="6" t="s">
        <v>221</v>
      </c>
      <c r="DM9" s="6" t="s">
        <v>221</v>
      </c>
      <c r="DN9" s="3">
        <v>61</v>
      </c>
      <c r="DO9" s="6" t="s">
        <v>221</v>
      </c>
      <c r="DP9" s="6" t="s">
        <v>221</v>
      </c>
      <c r="DQ9" s="6" t="s">
        <v>221</v>
      </c>
      <c r="DR9" s="6" t="s">
        <v>221</v>
      </c>
      <c r="DS9" s="6" t="s">
        <v>221</v>
      </c>
      <c r="DT9" s="6" t="s">
        <v>221</v>
      </c>
      <c r="DU9" s="6" t="s">
        <v>221</v>
      </c>
      <c r="DV9" s="6" t="s">
        <v>221</v>
      </c>
      <c r="DW9" s="6" t="s">
        <v>221</v>
      </c>
      <c r="DX9" s="6" t="s">
        <v>221</v>
      </c>
      <c r="DY9" s="6" t="s">
        <v>221</v>
      </c>
      <c r="DZ9" s="6" t="s">
        <v>221</v>
      </c>
      <c r="EA9" s="6" t="s">
        <v>221</v>
      </c>
      <c r="EB9" s="6" t="s">
        <v>221</v>
      </c>
      <c r="EC9" s="6" t="s">
        <v>221</v>
      </c>
      <c r="ED9" s="6" t="s">
        <v>221</v>
      </c>
      <c r="EE9" s="6" t="s">
        <v>221</v>
      </c>
      <c r="EF9" s="6" t="s">
        <v>221</v>
      </c>
      <c r="EG9" s="6" t="s">
        <v>221</v>
      </c>
      <c r="EH9" s="6" t="s">
        <v>221</v>
      </c>
      <c r="EI9" s="6" t="s">
        <v>221</v>
      </c>
      <c r="EJ9" s="6" t="s">
        <v>221</v>
      </c>
      <c r="EK9" s="6" t="s">
        <v>221</v>
      </c>
      <c r="EL9" s="6" t="s">
        <v>221</v>
      </c>
      <c r="EM9" s="6" t="s">
        <v>221</v>
      </c>
      <c r="EN9" s="6" t="s">
        <v>221</v>
      </c>
      <c r="EO9" s="6" t="s">
        <v>221</v>
      </c>
      <c r="EP9" s="6" t="s">
        <v>221</v>
      </c>
      <c r="EQ9" s="6" t="s">
        <v>221</v>
      </c>
      <c r="ER9" s="6" t="s">
        <v>221</v>
      </c>
      <c r="ES9" s="3">
        <v>261</v>
      </c>
      <c r="ET9" s="6" t="s">
        <v>221</v>
      </c>
      <c r="EU9" s="6" t="s">
        <v>221</v>
      </c>
      <c r="EV9" s="6" t="s">
        <v>221</v>
      </c>
      <c r="EW9" s="6" t="s">
        <v>221</v>
      </c>
      <c r="EX9" s="6" t="s">
        <v>221</v>
      </c>
      <c r="EY9" s="6" t="s">
        <v>221</v>
      </c>
      <c r="EZ9" s="6" t="s">
        <v>221</v>
      </c>
      <c r="FA9" s="6" t="s">
        <v>221</v>
      </c>
      <c r="FB9" s="6" t="s">
        <v>221</v>
      </c>
      <c r="FC9" s="6" t="s">
        <v>221</v>
      </c>
      <c r="FD9" s="6" t="s">
        <v>221</v>
      </c>
      <c r="FE9" s="6" t="s">
        <v>221</v>
      </c>
      <c r="FF9" s="3">
        <v>322</v>
      </c>
      <c r="FG9" s="6" t="s">
        <v>221</v>
      </c>
      <c r="FH9" s="6" t="s">
        <v>221</v>
      </c>
      <c r="FI9" s="6" t="s">
        <v>221</v>
      </c>
      <c r="FJ9" s="3">
        <v>107</v>
      </c>
      <c r="FK9" s="6" t="s">
        <v>221</v>
      </c>
      <c r="FL9" s="6" t="s">
        <v>221</v>
      </c>
      <c r="FM9" s="6" t="s">
        <v>221</v>
      </c>
      <c r="FN9" s="6" t="s">
        <v>221</v>
      </c>
      <c r="FO9" s="6" t="s">
        <v>221</v>
      </c>
      <c r="FP9" s="6" t="s">
        <v>221</v>
      </c>
      <c r="FQ9" s="3">
        <v>103</v>
      </c>
      <c r="FR9" s="6" t="s">
        <v>221</v>
      </c>
      <c r="FS9" s="6" t="s">
        <v>221</v>
      </c>
      <c r="FT9" s="6" t="s">
        <v>221</v>
      </c>
      <c r="FU9" s="6" t="s">
        <v>221</v>
      </c>
      <c r="FV9" s="11" t="s">
        <v>221</v>
      </c>
      <c r="FW9" s="285">
        <f t="shared" si="3"/>
        <v>854</v>
      </c>
      <c r="FX9" s="193">
        <f t="shared" si="0"/>
        <v>2564</v>
      </c>
    </row>
    <row r="10" spans="1:180" x14ac:dyDescent="0.25">
      <c r="A10" s="4" t="s">
        <v>12</v>
      </c>
      <c r="B10" s="4" t="s">
        <v>13</v>
      </c>
      <c r="C10" s="6" t="s">
        <v>221</v>
      </c>
      <c r="D10" s="6" t="s">
        <v>221</v>
      </c>
      <c r="E10" s="6" t="s">
        <v>221</v>
      </c>
      <c r="F10" s="6" t="s">
        <v>221</v>
      </c>
      <c r="G10" s="6" t="s">
        <v>221</v>
      </c>
      <c r="H10" s="6" t="s">
        <v>221</v>
      </c>
      <c r="I10" s="6" t="s">
        <v>221</v>
      </c>
      <c r="J10" s="6" t="s">
        <v>221</v>
      </c>
      <c r="K10" s="6" t="s">
        <v>221</v>
      </c>
      <c r="L10" s="6" t="s">
        <v>221</v>
      </c>
      <c r="M10" s="6" t="s">
        <v>221</v>
      </c>
      <c r="N10" s="6" t="s">
        <v>221</v>
      </c>
      <c r="O10" s="6" t="s">
        <v>221</v>
      </c>
      <c r="P10" s="3">
        <v>395</v>
      </c>
      <c r="Q10" s="3">
        <v>193</v>
      </c>
      <c r="R10" s="6" t="s">
        <v>221</v>
      </c>
      <c r="S10" s="6" t="s">
        <v>221</v>
      </c>
      <c r="T10" s="6" t="s">
        <v>221</v>
      </c>
      <c r="U10" s="6" t="s">
        <v>221</v>
      </c>
      <c r="V10" s="6" t="s">
        <v>221</v>
      </c>
      <c r="W10" s="3">
        <v>518</v>
      </c>
      <c r="X10" s="6" t="s">
        <v>221</v>
      </c>
      <c r="Y10" s="6" t="s">
        <v>221</v>
      </c>
      <c r="Z10" s="6" t="s">
        <v>221</v>
      </c>
      <c r="AA10" s="6" t="s">
        <v>221</v>
      </c>
      <c r="AB10" s="6" t="s">
        <v>221</v>
      </c>
      <c r="AC10" s="6" t="s">
        <v>221</v>
      </c>
      <c r="AD10" s="6" t="s">
        <v>221</v>
      </c>
      <c r="AE10" s="6" t="s">
        <v>221</v>
      </c>
      <c r="AF10" s="6" t="s">
        <v>221</v>
      </c>
      <c r="AG10" s="6" t="s">
        <v>221</v>
      </c>
      <c r="AH10" s="6" t="s">
        <v>221</v>
      </c>
      <c r="AI10" s="6" t="s">
        <v>221</v>
      </c>
      <c r="AJ10" s="6" t="s">
        <v>221</v>
      </c>
      <c r="AK10" s="6" t="s">
        <v>221</v>
      </c>
      <c r="AL10" s="6" t="s">
        <v>221</v>
      </c>
      <c r="AM10" s="6" t="s">
        <v>221</v>
      </c>
      <c r="AN10" s="6" t="s">
        <v>221</v>
      </c>
      <c r="AO10" s="6" t="s">
        <v>221</v>
      </c>
      <c r="AP10" s="6" t="s">
        <v>221</v>
      </c>
      <c r="AQ10" s="6" t="s">
        <v>221</v>
      </c>
      <c r="AR10" s="3">
        <v>447</v>
      </c>
      <c r="AS10" s="6" t="s">
        <v>221</v>
      </c>
      <c r="AT10" s="3">
        <v>619</v>
      </c>
      <c r="AU10" s="6" t="s">
        <v>221</v>
      </c>
      <c r="AV10" s="6" t="s">
        <v>221</v>
      </c>
      <c r="AW10" s="6" t="s">
        <v>221</v>
      </c>
      <c r="AX10" s="6" t="s">
        <v>221</v>
      </c>
      <c r="AY10" s="6" t="s">
        <v>221</v>
      </c>
      <c r="AZ10" s="6" t="s">
        <v>221</v>
      </c>
      <c r="BA10" s="3">
        <v>108</v>
      </c>
      <c r="BB10" s="6" t="s">
        <v>221</v>
      </c>
      <c r="BC10" s="3">
        <v>68</v>
      </c>
      <c r="BD10" s="3">
        <v>388</v>
      </c>
      <c r="BE10" s="6" t="s">
        <v>221</v>
      </c>
      <c r="BF10" s="6" t="s">
        <v>221</v>
      </c>
      <c r="BG10" s="6" t="s">
        <v>221</v>
      </c>
      <c r="BH10" s="6" t="s">
        <v>221</v>
      </c>
      <c r="BI10" s="6" t="s">
        <v>221</v>
      </c>
      <c r="BJ10" s="6" t="s">
        <v>221</v>
      </c>
      <c r="BK10" s="3">
        <v>363</v>
      </c>
      <c r="BL10" s="6" t="s">
        <v>221</v>
      </c>
      <c r="BM10" s="6" t="s">
        <v>221</v>
      </c>
      <c r="BN10" s="6" t="s">
        <v>221</v>
      </c>
      <c r="BO10" s="6" t="s">
        <v>221</v>
      </c>
      <c r="BP10" s="3">
        <v>213</v>
      </c>
      <c r="BQ10" s="6" t="s">
        <v>221</v>
      </c>
      <c r="BR10" s="6" t="s">
        <v>221</v>
      </c>
      <c r="BS10" s="6" t="s">
        <v>221</v>
      </c>
      <c r="BT10" s="6" t="s">
        <v>221</v>
      </c>
      <c r="BU10" s="6" t="s">
        <v>221</v>
      </c>
      <c r="BV10" s="3">
        <v>12</v>
      </c>
      <c r="BW10" s="6" t="s">
        <v>221</v>
      </c>
      <c r="BX10" s="3">
        <v>33</v>
      </c>
      <c r="BY10" s="6" t="s">
        <v>221</v>
      </c>
      <c r="BZ10" s="6" t="s">
        <v>221</v>
      </c>
      <c r="CA10" s="3">
        <v>580</v>
      </c>
      <c r="CB10" s="6" t="s">
        <v>221</v>
      </c>
      <c r="CC10" s="6" t="s">
        <v>221</v>
      </c>
      <c r="CD10" s="6" t="s">
        <v>221</v>
      </c>
      <c r="CE10" s="3">
        <v>333</v>
      </c>
      <c r="CF10" s="73">
        <f t="shared" si="1"/>
        <v>4270</v>
      </c>
      <c r="CG10" s="6" t="s">
        <v>221</v>
      </c>
      <c r="CH10" s="6" t="s">
        <v>221</v>
      </c>
      <c r="CI10" s="6" t="s">
        <v>221</v>
      </c>
      <c r="CJ10" s="6" t="s">
        <v>221</v>
      </c>
      <c r="CK10" s="6" t="s">
        <v>221</v>
      </c>
      <c r="CL10" s="6" t="s">
        <v>221</v>
      </c>
      <c r="CM10" s="6" t="s">
        <v>221</v>
      </c>
      <c r="CN10" s="6" t="s">
        <v>221</v>
      </c>
      <c r="CO10" s="6" t="s">
        <v>221</v>
      </c>
      <c r="CP10" s="6" t="s">
        <v>221</v>
      </c>
      <c r="CQ10" s="6" t="s">
        <v>221</v>
      </c>
      <c r="CR10" s="6" t="s">
        <v>221</v>
      </c>
      <c r="CS10" s="6" t="s">
        <v>221</v>
      </c>
      <c r="CT10" s="6" t="s">
        <v>221</v>
      </c>
      <c r="CU10" s="6" t="s">
        <v>221</v>
      </c>
      <c r="CV10" s="6" t="s">
        <v>221</v>
      </c>
      <c r="CW10" s="6" t="s">
        <v>221</v>
      </c>
      <c r="CX10" s="6" t="s">
        <v>221</v>
      </c>
      <c r="CY10" s="6" t="s">
        <v>221</v>
      </c>
      <c r="CZ10" s="6" t="s">
        <v>221</v>
      </c>
      <c r="DA10" s="73">
        <f t="shared" si="2"/>
        <v>0</v>
      </c>
      <c r="DB10" s="6" t="s">
        <v>221</v>
      </c>
      <c r="DC10" s="3">
        <v>395</v>
      </c>
      <c r="DD10" s="6" t="s">
        <v>221</v>
      </c>
      <c r="DE10" s="6" t="s">
        <v>221</v>
      </c>
      <c r="DF10" s="6" t="s">
        <v>221</v>
      </c>
      <c r="DG10" s="6" t="s">
        <v>221</v>
      </c>
      <c r="DH10" s="6" t="s">
        <v>221</v>
      </c>
      <c r="DI10" s="6" t="s">
        <v>221</v>
      </c>
      <c r="DJ10" s="6" t="s">
        <v>221</v>
      </c>
      <c r="DK10" s="6" t="s">
        <v>221</v>
      </c>
      <c r="DL10" s="6" t="s">
        <v>221</v>
      </c>
      <c r="DM10" s="6" t="s">
        <v>221</v>
      </c>
      <c r="DN10" s="6" t="s">
        <v>221</v>
      </c>
      <c r="DO10" s="6" t="s">
        <v>221</v>
      </c>
      <c r="DP10" s="6" t="s">
        <v>221</v>
      </c>
      <c r="DQ10" s="6" t="s">
        <v>221</v>
      </c>
      <c r="DR10" s="6" t="s">
        <v>221</v>
      </c>
      <c r="DS10" s="6" t="s">
        <v>221</v>
      </c>
      <c r="DT10" s="6" t="s">
        <v>221</v>
      </c>
      <c r="DU10" s="6" t="s">
        <v>221</v>
      </c>
      <c r="DV10" s="6" t="s">
        <v>221</v>
      </c>
      <c r="DW10" s="6" t="s">
        <v>221</v>
      </c>
      <c r="DX10" s="6" t="s">
        <v>221</v>
      </c>
      <c r="DY10" s="6" t="s">
        <v>221</v>
      </c>
      <c r="DZ10" s="3">
        <v>151</v>
      </c>
      <c r="EA10" s="3">
        <v>200</v>
      </c>
      <c r="EB10" s="6" t="s">
        <v>221</v>
      </c>
      <c r="EC10" s="6" t="s">
        <v>221</v>
      </c>
      <c r="ED10" s="6" t="s">
        <v>221</v>
      </c>
      <c r="EE10" s="6" t="s">
        <v>221</v>
      </c>
      <c r="EF10" s="6" t="s">
        <v>221</v>
      </c>
      <c r="EG10" s="6" t="s">
        <v>221</v>
      </c>
      <c r="EH10" s="3">
        <v>59</v>
      </c>
      <c r="EI10" s="6" t="s">
        <v>221</v>
      </c>
      <c r="EJ10" s="6" t="s">
        <v>221</v>
      </c>
      <c r="EK10" s="6" t="s">
        <v>221</v>
      </c>
      <c r="EL10" s="6" t="s">
        <v>221</v>
      </c>
      <c r="EM10" s="6" t="s">
        <v>221</v>
      </c>
      <c r="EN10" s="6" t="s">
        <v>221</v>
      </c>
      <c r="EO10" s="6" t="s">
        <v>221</v>
      </c>
      <c r="EP10" s="6" t="s">
        <v>221</v>
      </c>
      <c r="EQ10" s="6" t="s">
        <v>221</v>
      </c>
      <c r="ER10" s="6" t="s">
        <v>221</v>
      </c>
      <c r="ES10" s="3">
        <v>216</v>
      </c>
      <c r="ET10" s="6" t="s">
        <v>221</v>
      </c>
      <c r="EU10" s="6" t="s">
        <v>221</v>
      </c>
      <c r="EV10" s="6" t="s">
        <v>221</v>
      </c>
      <c r="EW10" s="6" t="s">
        <v>221</v>
      </c>
      <c r="EX10" s="6" t="s">
        <v>221</v>
      </c>
      <c r="EY10" s="3">
        <v>228</v>
      </c>
      <c r="EZ10" s="6" t="s">
        <v>221</v>
      </c>
      <c r="FA10" s="6" t="s">
        <v>221</v>
      </c>
      <c r="FB10" s="6" t="s">
        <v>221</v>
      </c>
      <c r="FC10" s="6" t="s">
        <v>221</v>
      </c>
      <c r="FD10" s="6" t="s">
        <v>221</v>
      </c>
      <c r="FE10" s="3">
        <v>37</v>
      </c>
      <c r="FF10" s="6" t="s">
        <v>221</v>
      </c>
      <c r="FG10" s="3">
        <v>20</v>
      </c>
      <c r="FH10" s="6" t="s">
        <v>221</v>
      </c>
      <c r="FI10" s="6" t="s">
        <v>221</v>
      </c>
      <c r="FJ10" s="6" t="s">
        <v>221</v>
      </c>
      <c r="FK10" s="3">
        <v>80</v>
      </c>
      <c r="FL10" s="6" t="s">
        <v>221</v>
      </c>
      <c r="FM10" s="6" t="s">
        <v>221</v>
      </c>
      <c r="FN10" s="6" t="s">
        <v>221</v>
      </c>
      <c r="FO10" s="6" t="s">
        <v>221</v>
      </c>
      <c r="FP10" s="6" t="s">
        <v>221</v>
      </c>
      <c r="FQ10" s="3">
        <v>208</v>
      </c>
      <c r="FR10" s="6" t="s">
        <v>221</v>
      </c>
      <c r="FS10" s="6" t="s">
        <v>221</v>
      </c>
      <c r="FT10" s="6" t="s">
        <v>221</v>
      </c>
      <c r="FU10" s="6" t="s">
        <v>221</v>
      </c>
      <c r="FV10" s="11" t="s">
        <v>221</v>
      </c>
      <c r="FW10" s="285">
        <f t="shared" si="3"/>
        <v>1594</v>
      </c>
      <c r="FX10" s="193">
        <f t="shared" si="0"/>
        <v>5864</v>
      </c>
    </row>
    <row r="11" spans="1:180" x14ac:dyDescent="0.25">
      <c r="A11" s="4" t="s">
        <v>14</v>
      </c>
      <c r="B11" s="4" t="s">
        <v>15</v>
      </c>
      <c r="C11" s="6" t="s">
        <v>221</v>
      </c>
      <c r="D11" s="3">
        <v>66</v>
      </c>
      <c r="E11" s="6" t="s">
        <v>221</v>
      </c>
      <c r="F11" s="6" t="s">
        <v>221</v>
      </c>
      <c r="G11" s="6" t="s">
        <v>221</v>
      </c>
      <c r="H11" s="6" t="s">
        <v>221</v>
      </c>
      <c r="I11" s="6" t="s">
        <v>221</v>
      </c>
      <c r="J11" s="6" t="s">
        <v>221</v>
      </c>
      <c r="K11" s="6" t="s">
        <v>221</v>
      </c>
      <c r="L11" s="6" t="s">
        <v>221</v>
      </c>
      <c r="M11" s="6" t="s">
        <v>221</v>
      </c>
      <c r="N11" s="6" t="s">
        <v>221</v>
      </c>
      <c r="O11" s="3">
        <v>106</v>
      </c>
      <c r="P11" s="3">
        <v>456</v>
      </c>
      <c r="Q11" s="3">
        <v>188</v>
      </c>
      <c r="R11" s="6" t="s">
        <v>221</v>
      </c>
      <c r="S11" s="6" t="s">
        <v>221</v>
      </c>
      <c r="T11" s="6" t="s">
        <v>221</v>
      </c>
      <c r="U11" s="6" t="s">
        <v>221</v>
      </c>
      <c r="V11" s="6" t="s">
        <v>221</v>
      </c>
      <c r="W11" s="6" t="s">
        <v>221</v>
      </c>
      <c r="X11" s="6" t="s">
        <v>221</v>
      </c>
      <c r="Y11" s="6" t="s">
        <v>221</v>
      </c>
      <c r="Z11" s="6" t="s">
        <v>221</v>
      </c>
      <c r="AA11" s="3">
        <v>165</v>
      </c>
      <c r="AB11" s="6" t="s">
        <v>221</v>
      </c>
      <c r="AC11" s="6" t="s">
        <v>221</v>
      </c>
      <c r="AD11" s="6" t="s">
        <v>221</v>
      </c>
      <c r="AE11" s="6" t="s">
        <v>221</v>
      </c>
      <c r="AF11" s="6" t="s">
        <v>221</v>
      </c>
      <c r="AG11" s="6" t="s">
        <v>221</v>
      </c>
      <c r="AH11" s="6" t="s">
        <v>221</v>
      </c>
      <c r="AI11" s="6" t="s">
        <v>221</v>
      </c>
      <c r="AJ11" s="6" t="s">
        <v>221</v>
      </c>
      <c r="AK11" s="6" t="s">
        <v>221</v>
      </c>
      <c r="AL11" s="6" t="s">
        <v>221</v>
      </c>
      <c r="AM11" s="6" t="s">
        <v>221</v>
      </c>
      <c r="AN11" s="6" t="s">
        <v>221</v>
      </c>
      <c r="AO11" s="6" t="s">
        <v>221</v>
      </c>
      <c r="AP11" s="6" t="s">
        <v>221</v>
      </c>
      <c r="AQ11" s="6" t="s">
        <v>221</v>
      </c>
      <c r="AR11" s="3">
        <v>442</v>
      </c>
      <c r="AS11" s="6" t="s">
        <v>221</v>
      </c>
      <c r="AT11" s="3">
        <v>234</v>
      </c>
      <c r="AU11" s="3">
        <v>150</v>
      </c>
      <c r="AV11" s="6" t="s">
        <v>221</v>
      </c>
      <c r="AW11" s="6" t="s">
        <v>221</v>
      </c>
      <c r="AX11" s="6" t="s">
        <v>221</v>
      </c>
      <c r="AY11" s="6" t="s">
        <v>221</v>
      </c>
      <c r="AZ11" s="6" t="s">
        <v>221</v>
      </c>
      <c r="BA11" s="6" t="s">
        <v>221</v>
      </c>
      <c r="BB11" s="6" t="s">
        <v>221</v>
      </c>
      <c r="BC11" s="6" t="s">
        <v>221</v>
      </c>
      <c r="BD11" s="3">
        <v>499</v>
      </c>
      <c r="BE11" s="6" t="s">
        <v>221</v>
      </c>
      <c r="BF11" s="6" t="s">
        <v>221</v>
      </c>
      <c r="BG11" s="6" t="s">
        <v>221</v>
      </c>
      <c r="BH11" s="6" t="s">
        <v>221</v>
      </c>
      <c r="BI11" s="6" t="s">
        <v>221</v>
      </c>
      <c r="BJ11" s="6" t="s">
        <v>221</v>
      </c>
      <c r="BK11" s="3">
        <v>521</v>
      </c>
      <c r="BL11" s="6" t="s">
        <v>221</v>
      </c>
      <c r="BM11" s="6" t="s">
        <v>221</v>
      </c>
      <c r="BN11" s="6" t="s">
        <v>221</v>
      </c>
      <c r="BO11" s="6" t="s">
        <v>221</v>
      </c>
      <c r="BP11" s="6" t="s">
        <v>221</v>
      </c>
      <c r="BQ11" s="6" t="s">
        <v>221</v>
      </c>
      <c r="BR11" s="6" t="s">
        <v>221</v>
      </c>
      <c r="BS11" s="6" t="s">
        <v>221</v>
      </c>
      <c r="BT11" s="6" t="s">
        <v>221</v>
      </c>
      <c r="BU11" s="6" t="s">
        <v>221</v>
      </c>
      <c r="BV11" s="3">
        <v>104</v>
      </c>
      <c r="BW11" s="6" t="s">
        <v>221</v>
      </c>
      <c r="BX11" s="3">
        <v>163</v>
      </c>
      <c r="BY11" s="6" t="s">
        <v>221</v>
      </c>
      <c r="BZ11" s="6" t="s">
        <v>221</v>
      </c>
      <c r="CA11" s="6" t="s">
        <v>221</v>
      </c>
      <c r="CB11" s="6" t="s">
        <v>221</v>
      </c>
      <c r="CC11" s="6" t="s">
        <v>221</v>
      </c>
      <c r="CD11" s="6" t="s">
        <v>221</v>
      </c>
      <c r="CE11" s="3">
        <v>502</v>
      </c>
      <c r="CF11" s="73">
        <f t="shared" si="1"/>
        <v>3596</v>
      </c>
      <c r="CG11" s="6" t="s">
        <v>221</v>
      </c>
      <c r="CH11" s="6" t="s">
        <v>221</v>
      </c>
      <c r="CI11" s="6" t="s">
        <v>221</v>
      </c>
      <c r="CJ11" s="6" t="s">
        <v>221</v>
      </c>
      <c r="CK11" s="6" t="s">
        <v>221</v>
      </c>
      <c r="CL11" s="6" t="s">
        <v>221</v>
      </c>
      <c r="CM11" s="6" t="s">
        <v>221</v>
      </c>
      <c r="CN11" s="6" t="s">
        <v>221</v>
      </c>
      <c r="CO11" s="6" t="s">
        <v>221</v>
      </c>
      <c r="CP11" s="6" t="s">
        <v>221</v>
      </c>
      <c r="CQ11" s="6" t="s">
        <v>221</v>
      </c>
      <c r="CR11" s="6" t="s">
        <v>221</v>
      </c>
      <c r="CS11" s="6" t="s">
        <v>221</v>
      </c>
      <c r="CT11" s="6" t="s">
        <v>221</v>
      </c>
      <c r="CU11" s="6" t="s">
        <v>221</v>
      </c>
      <c r="CV11" s="6" t="s">
        <v>221</v>
      </c>
      <c r="CW11" s="6" t="s">
        <v>221</v>
      </c>
      <c r="CX11" s="3">
        <v>22</v>
      </c>
      <c r="CY11" s="6" t="s">
        <v>221</v>
      </c>
      <c r="CZ11" s="6" t="s">
        <v>221</v>
      </c>
      <c r="DA11" s="73">
        <f t="shared" si="2"/>
        <v>22</v>
      </c>
      <c r="DB11" s="6" t="s">
        <v>221</v>
      </c>
      <c r="DC11" s="6" t="s">
        <v>221</v>
      </c>
      <c r="DD11" s="3">
        <v>640</v>
      </c>
      <c r="DE11" s="6" t="s">
        <v>221</v>
      </c>
      <c r="DF11" s="3">
        <v>176</v>
      </c>
      <c r="DG11" s="6" t="s">
        <v>221</v>
      </c>
      <c r="DH11" s="6" t="s">
        <v>221</v>
      </c>
      <c r="DI11" s="6" t="s">
        <v>221</v>
      </c>
      <c r="DJ11" s="6" t="s">
        <v>221</v>
      </c>
      <c r="DK11" s="6" t="s">
        <v>221</v>
      </c>
      <c r="DL11" s="6" t="s">
        <v>221</v>
      </c>
      <c r="DM11" s="6" t="s">
        <v>221</v>
      </c>
      <c r="DN11" s="6" t="s">
        <v>221</v>
      </c>
      <c r="DO11" s="6" t="s">
        <v>221</v>
      </c>
      <c r="DP11" s="6" t="s">
        <v>221</v>
      </c>
      <c r="DQ11" s="3">
        <v>277</v>
      </c>
      <c r="DR11" s="6" t="s">
        <v>221</v>
      </c>
      <c r="DS11" s="6" t="s">
        <v>221</v>
      </c>
      <c r="DT11" s="6" t="s">
        <v>221</v>
      </c>
      <c r="DU11" s="6" t="s">
        <v>221</v>
      </c>
      <c r="DV11" s="6" t="s">
        <v>221</v>
      </c>
      <c r="DW11" s="6" t="s">
        <v>221</v>
      </c>
      <c r="DX11" s="6" t="s">
        <v>221</v>
      </c>
      <c r="DY11" s="6" t="s">
        <v>221</v>
      </c>
      <c r="DZ11" s="6" t="s">
        <v>221</v>
      </c>
      <c r="EA11" s="6" t="s">
        <v>221</v>
      </c>
      <c r="EB11" s="6" t="s">
        <v>221</v>
      </c>
      <c r="EC11" s="6" t="s">
        <v>221</v>
      </c>
      <c r="ED11" s="6" t="s">
        <v>221</v>
      </c>
      <c r="EE11" s="6" t="s">
        <v>221</v>
      </c>
      <c r="EF11" s="6" t="s">
        <v>221</v>
      </c>
      <c r="EG11" s="6" t="s">
        <v>221</v>
      </c>
      <c r="EH11" s="3">
        <v>228</v>
      </c>
      <c r="EI11" s="6" t="s">
        <v>221</v>
      </c>
      <c r="EJ11" s="6" t="s">
        <v>221</v>
      </c>
      <c r="EK11" s="6" t="s">
        <v>221</v>
      </c>
      <c r="EL11" s="6" t="s">
        <v>221</v>
      </c>
      <c r="EM11" s="6" t="s">
        <v>221</v>
      </c>
      <c r="EN11" s="6" t="s">
        <v>221</v>
      </c>
      <c r="EO11" s="6" t="s">
        <v>221</v>
      </c>
      <c r="EP11" s="6" t="s">
        <v>221</v>
      </c>
      <c r="EQ11" s="6" t="s">
        <v>221</v>
      </c>
      <c r="ER11" s="6" t="s">
        <v>221</v>
      </c>
      <c r="ES11" s="3">
        <v>185</v>
      </c>
      <c r="ET11" s="6" t="s">
        <v>221</v>
      </c>
      <c r="EU11" s="6" t="s">
        <v>221</v>
      </c>
      <c r="EV11" s="6" t="s">
        <v>221</v>
      </c>
      <c r="EW11" s="6" t="s">
        <v>221</v>
      </c>
      <c r="EX11" s="6" t="s">
        <v>221</v>
      </c>
      <c r="EY11" s="6" t="s">
        <v>221</v>
      </c>
      <c r="EZ11" s="6" t="s">
        <v>221</v>
      </c>
      <c r="FA11" s="6" t="s">
        <v>221</v>
      </c>
      <c r="FB11" s="6" t="s">
        <v>221</v>
      </c>
      <c r="FC11" s="6" t="s">
        <v>221</v>
      </c>
      <c r="FD11" s="6" t="s">
        <v>221</v>
      </c>
      <c r="FE11" s="6" t="s">
        <v>221</v>
      </c>
      <c r="FF11" s="6" t="s">
        <v>221</v>
      </c>
      <c r="FG11" s="6" t="s">
        <v>221</v>
      </c>
      <c r="FH11" s="6" t="s">
        <v>221</v>
      </c>
      <c r="FI11" s="6" t="s">
        <v>221</v>
      </c>
      <c r="FJ11" s="6" t="s">
        <v>221</v>
      </c>
      <c r="FK11" s="3">
        <v>93</v>
      </c>
      <c r="FL11" s="6" t="s">
        <v>221</v>
      </c>
      <c r="FM11" s="6" t="s">
        <v>221</v>
      </c>
      <c r="FN11" s="6" t="s">
        <v>221</v>
      </c>
      <c r="FO11" s="6" t="s">
        <v>221</v>
      </c>
      <c r="FP11" s="6" t="s">
        <v>221</v>
      </c>
      <c r="FQ11" s="6" t="s">
        <v>221</v>
      </c>
      <c r="FR11" s="6" t="s">
        <v>221</v>
      </c>
      <c r="FS11" s="6" t="s">
        <v>221</v>
      </c>
      <c r="FT11" s="6" t="s">
        <v>221</v>
      </c>
      <c r="FU11" s="6" t="s">
        <v>221</v>
      </c>
      <c r="FV11" s="11" t="s">
        <v>221</v>
      </c>
      <c r="FW11" s="285">
        <f t="shared" si="3"/>
        <v>1599</v>
      </c>
      <c r="FX11" s="193">
        <f t="shared" si="0"/>
        <v>5217</v>
      </c>
    </row>
    <row r="12" spans="1:180" x14ac:dyDescent="0.25">
      <c r="A12" s="4" t="s">
        <v>16</v>
      </c>
      <c r="B12" s="4" t="s">
        <v>17</v>
      </c>
      <c r="C12" s="6" t="s">
        <v>221</v>
      </c>
      <c r="D12" s="6" t="s">
        <v>221</v>
      </c>
      <c r="E12" s="6" t="s">
        <v>221</v>
      </c>
      <c r="F12" s="6" t="s">
        <v>221</v>
      </c>
      <c r="G12" s="6" t="s">
        <v>221</v>
      </c>
      <c r="H12" s="6" t="s">
        <v>221</v>
      </c>
      <c r="I12" s="6" t="s">
        <v>221</v>
      </c>
      <c r="J12" s="6" t="s">
        <v>221</v>
      </c>
      <c r="K12" s="6" t="s">
        <v>221</v>
      </c>
      <c r="L12" s="6" t="s">
        <v>221</v>
      </c>
      <c r="M12" s="6" t="s">
        <v>221</v>
      </c>
      <c r="N12" s="6" t="s">
        <v>221</v>
      </c>
      <c r="O12" s="3">
        <v>85</v>
      </c>
      <c r="P12" s="3">
        <v>336</v>
      </c>
      <c r="Q12" s="3">
        <v>106</v>
      </c>
      <c r="R12" s="6" t="s">
        <v>221</v>
      </c>
      <c r="S12" s="6" t="s">
        <v>221</v>
      </c>
      <c r="T12" s="6" t="s">
        <v>221</v>
      </c>
      <c r="U12" s="6" t="s">
        <v>221</v>
      </c>
      <c r="V12" s="6" t="s">
        <v>221</v>
      </c>
      <c r="W12" s="3">
        <v>395</v>
      </c>
      <c r="X12" s="6" t="s">
        <v>221</v>
      </c>
      <c r="Y12" s="6" t="s">
        <v>221</v>
      </c>
      <c r="Z12" s="3">
        <v>273</v>
      </c>
      <c r="AA12" s="6" t="s">
        <v>221</v>
      </c>
      <c r="AB12" s="6" t="s">
        <v>221</v>
      </c>
      <c r="AC12" s="6" t="s">
        <v>221</v>
      </c>
      <c r="AD12" s="6" t="s">
        <v>221</v>
      </c>
      <c r="AE12" s="6" t="s">
        <v>221</v>
      </c>
      <c r="AF12" s="6" t="s">
        <v>221</v>
      </c>
      <c r="AG12" s="6" t="s">
        <v>221</v>
      </c>
      <c r="AH12" s="6" t="s">
        <v>221</v>
      </c>
      <c r="AI12" s="6" t="s">
        <v>221</v>
      </c>
      <c r="AJ12" s="6" t="s">
        <v>221</v>
      </c>
      <c r="AK12" s="6" t="s">
        <v>221</v>
      </c>
      <c r="AL12" s="6" t="s">
        <v>221</v>
      </c>
      <c r="AM12" s="6" t="s">
        <v>221</v>
      </c>
      <c r="AN12" s="6" t="s">
        <v>221</v>
      </c>
      <c r="AO12" s="6" t="s">
        <v>221</v>
      </c>
      <c r="AP12" s="6" t="s">
        <v>221</v>
      </c>
      <c r="AQ12" s="6" t="s">
        <v>221</v>
      </c>
      <c r="AR12" s="3">
        <v>383</v>
      </c>
      <c r="AS12" s="6" t="s">
        <v>221</v>
      </c>
      <c r="AT12" s="3">
        <v>36</v>
      </c>
      <c r="AU12" s="6" t="s">
        <v>221</v>
      </c>
      <c r="AV12" s="6" t="s">
        <v>221</v>
      </c>
      <c r="AW12" s="6" t="s">
        <v>221</v>
      </c>
      <c r="AX12" s="6" t="s">
        <v>221</v>
      </c>
      <c r="AY12" s="6" t="s">
        <v>221</v>
      </c>
      <c r="AZ12" s="6" t="s">
        <v>221</v>
      </c>
      <c r="BA12" s="6" t="s">
        <v>221</v>
      </c>
      <c r="BB12" s="6" t="s">
        <v>221</v>
      </c>
      <c r="BC12" s="3">
        <v>28</v>
      </c>
      <c r="BD12" s="6" t="s">
        <v>221</v>
      </c>
      <c r="BE12" s="6" t="s">
        <v>221</v>
      </c>
      <c r="BF12" s="6" t="s">
        <v>221</v>
      </c>
      <c r="BG12" s="6" t="s">
        <v>221</v>
      </c>
      <c r="BH12" s="6" t="s">
        <v>221</v>
      </c>
      <c r="BI12" s="6" t="s">
        <v>221</v>
      </c>
      <c r="BJ12" s="6" t="s">
        <v>221</v>
      </c>
      <c r="BK12" s="3">
        <v>177</v>
      </c>
      <c r="BL12" s="6" t="s">
        <v>221</v>
      </c>
      <c r="BM12" s="6" t="s">
        <v>221</v>
      </c>
      <c r="BN12" s="6" t="s">
        <v>221</v>
      </c>
      <c r="BO12" s="6" t="s">
        <v>221</v>
      </c>
      <c r="BP12" s="6" t="s">
        <v>221</v>
      </c>
      <c r="BQ12" s="6" t="s">
        <v>221</v>
      </c>
      <c r="BR12" s="6" t="s">
        <v>221</v>
      </c>
      <c r="BS12" s="6" t="s">
        <v>221</v>
      </c>
      <c r="BT12" s="6" t="s">
        <v>221</v>
      </c>
      <c r="BU12" s="6" t="s">
        <v>221</v>
      </c>
      <c r="BV12" s="6" t="s">
        <v>221</v>
      </c>
      <c r="BW12" s="6" t="s">
        <v>221</v>
      </c>
      <c r="BX12" s="3">
        <v>53</v>
      </c>
      <c r="BY12" s="6" t="s">
        <v>221</v>
      </c>
      <c r="BZ12" s="6" t="s">
        <v>221</v>
      </c>
      <c r="CA12" s="6" t="s">
        <v>221</v>
      </c>
      <c r="CB12" s="6" t="s">
        <v>221</v>
      </c>
      <c r="CC12" s="6" t="s">
        <v>221</v>
      </c>
      <c r="CD12" s="6" t="s">
        <v>221</v>
      </c>
      <c r="CE12" s="3">
        <v>119</v>
      </c>
      <c r="CF12" s="73">
        <f t="shared" si="1"/>
        <v>1991</v>
      </c>
      <c r="CG12" s="6" t="s">
        <v>221</v>
      </c>
      <c r="CH12" s="6" t="s">
        <v>221</v>
      </c>
      <c r="CI12" s="6" t="s">
        <v>221</v>
      </c>
      <c r="CJ12" s="6" t="s">
        <v>221</v>
      </c>
      <c r="CK12" s="6" t="s">
        <v>221</v>
      </c>
      <c r="CL12" s="6" t="s">
        <v>221</v>
      </c>
      <c r="CM12" s="6" t="s">
        <v>221</v>
      </c>
      <c r="CN12" s="6" t="s">
        <v>221</v>
      </c>
      <c r="CO12" s="6" t="s">
        <v>221</v>
      </c>
      <c r="CP12" s="6" t="s">
        <v>221</v>
      </c>
      <c r="CQ12" s="6" t="s">
        <v>221</v>
      </c>
      <c r="CR12" s="6" t="s">
        <v>221</v>
      </c>
      <c r="CS12" s="6" t="s">
        <v>221</v>
      </c>
      <c r="CT12" s="6" t="s">
        <v>221</v>
      </c>
      <c r="CU12" s="6" t="s">
        <v>221</v>
      </c>
      <c r="CV12" s="6" t="s">
        <v>221</v>
      </c>
      <c r="CW12" s="6" t="s">
        <v>221</v>
      </c>
      <c r="CX12" s="6" t="s">
        <v>221</v>
      </c>
      <c r="CY12" s="6" t="s">
        <v>221</v>
      </c>
      <c r="CZ12" s="6" t="s">
        <v>221</v>
      </c>
      <c r="DA12" s="73">
        <f t="shared" si="2"/>
        <v>0</v>
      </c>
      <c r="DB12" s="6" t="s">
        <v>221</v>
      </c>
      <c r="DC12" s="3">
        <v>92</v>
      </c>
      <c r="DD12" s="6" t="s">
        <v>221</v>
      </c>
      <c r="DE12" s="6" t="s">
        <v>221</v>
      </c>
      <c r="DF12" s="6" t="s">
        <v>221</v>
      </c>
      <c r="DG12" s="6" t="s">
        <v>221</v>
      </c>
      <c r="DH12" s="3">
        <v>44</v>
      </c>
      <c r="DI12" s="6" t="s">
        <v>221</v>
      </c>
      <c r="DJ12" s="6" t="s">
        <v>221</v>
      </c>
      <c r="DK12" s="6" t="s">
        <v>221</v>
      </c>
      <c r="DL12" s="6" t="s">
        <v>221</v>
      </c>
      <c r="DM12" s="6" t="s">
        <v>221</v>
      </c>
      <c r="DN12" s="6" t="s">
        <v>221</v>
      </c>
      <c r="DO12" s="6" t="s">
        <v>221</v>
      </c>
      <c r="DP12" s="6" t="s">
        <v>221</v>
      </c>
      <c r="DQ12" s="3">
        <v>132</v>
      </c>
      <c r="DR12" s="3">
        <v>147</v>
      </c>
      <c r="DS12" s="6" t="s">
        <v>221</v>
      </c>
      <c r="DT12" s="6" t="s">
        <v>221</v>
      </c>
      <c r="DU12" s="6" t="s">
        <v>221</v>
      </c>
      <c r="DV12" s="6" t="s">
        <v>221</v>
      </c>
      <c r="DW12" s="6" t="s">
        <v>221</v>
      </c>
      <c r="DX12" s="6" t="s">
        <v>221</v>
      </c>
      <c r="DY12" s="6" t="s">
        <v>221</v>
      </c>
      <c r="DZ12" s="6" t="s">
        <v>221</v>
      </c>
      <c r="EA12" s="6" t="s">
        <v>221</v>
      </c>
      <c r="EB12" s="6" t="s">
        <v>221</v>
      </c>
      <c r="EC12" s="6" t="s">
        <v>221</v>
      </c>
      <c r="ED12" s="6" t="s">
        <v>221</v>
      </c>
      <c r="EE12" s="6" t="s">
        <v>221</v>
      </c>
      <c r="EF12" s="6" t="s">
        <v>221</v>
      </c>
      <c r="EG12" s="6" t="s">
        <v>221</v>
      </c>
      <c r="EH12" s="6" t="s">
        <v>221</v>
      </c>
      <c r="EI12" s="6" t="s">
        <v>221</v>
      </c>
      <c r="EJ12" s="6" t="s">
        <v>221</v>
      </c>
      <c r="EK12" s="6" t="s">
        <v>221</v>
      </c>
      <c r="EL12" s="6" t="s">
        <v>221</v>
      </c>
      <c r="EM12" s="6" t="s">
        <v>221</v>
      </c>
      <c r="EN12" s="6" t="s">
        <v>221</v>
      </c>
      <c r="EO12" s="6" t="s">
        <v>221</v>
      </c>
      <c r="EP12" s="6" t="s">
        <v>221</v>
      </c>
      <c r="EQ12" s="6" t="s">
        <v>221</v>
      </c>
      <c r="ER12" s="6" t="s">
        <v>221</v>
      </c>
      <c r="ES12" s="6" t="s">
        <v>221</v>
      </c>
      <c r="ET12" s="6" t="s">
        <v>221</v>
      </c>
      <c r="EU12" s="6" t="s">
        <v>221</v>
      </c>
      <c r="EV12" s="6" t="s">
        <v>221</v>
      </c>
      <c r="EW12" s="6" t="s">
        <v>221</v>
      </c>
      <c r="EX12" s="6" t="s">
        <v>221</v>
      </c>
      <c r="EY12" s="6" t="s">
        <v>221</v>
      </c>
      <c r="EZ12" s="6" t="s">
        <v>221</v>
      </c>
      <c r="FA12" s="6" t="s">
        <v>221</v>
      </c>
      <c r="FB12" s="6" t="s">
        <v>221</v>
      </c>
      <c r="FC12" s="6" t="s">
        <v>221</v>
      </c>
      <c r="FD12" s="6" t="s">
        <v>221</v>
      </c>
      <c r="FE12" s="6" t="s">
        <v>221</v>
      </c>
      <c r="FF12" s="6" t="s">
        <v>221</v>
      </c>
      <c r="FG12" s="6" t="s">
        <v>221</v>
      </c>
      <c r="FH12" s="6" t="s">
        <v>221</v>
      </c>
      <c r="FI12" s="3">
        <v>72</v>
      </c>
      <c r="FJ12" s="6" t="s">
        <v>221</v>
      </c>
      <c r="FK12" s="6" t="s">
        <v>221</v>
      </c>
      <c r="FL12" s="6" t="s">
        <v>221</v>
      </c>
      <c r="FM12" s="6" t="s">
        <v>221</v>
      </c>
      <c r="FN12" s="6" t="s">
        <v>221</v>
      </c>
      <c r="FO12" s="6" t="s">
        <v>221</v>
      </c>
      <c r="FP12" s="6" t="s">
        <v>221</v>
      </c>
      <c r="FQ12" s="3">
        <v>176</v>
      </c>
      <c r="FR12" s="6" t="s">
        <v>221</v>
      </c>
      <c r="FS12" s="6" t="s">
        <v>221</v>
      </c>
      <c r="FT12" s="6" t="s">
        <v>221</v>
      </c>
      <c r="FU12" s="6" t="s">
        <v>221</v>
      </c>
      <c r="FV12" s="11" t="s">
        <v>221</v>
      </c>
      <c r="FW12" s="285">
        <f t="shared" si="3"/>
        <v>663</v>
      </c>
      <c r="FX12" s="193">
        <f t="shared" si="0"/>
        <v>2654</v>
      </c>
    </row>
    <row r="13" spans="1:180" x14ac:dyDescent="0.25">
      <c r="A13" s="4" t="s">
        <v>18</v>
      </c>
      <c r="B13" s="4" t="s">
        <v>19</v>
      </c>
      <c r="C13" s="6" t="s">
        <v>221</v>
      </c>
      <c r="D13" s="6" t="s">
        <v>221</v>
      </c>
      <c r="E13" s="6" t="s">
        <v>221</v>
      </c>
      <c r="F13" s="6" t="s">
        <v>221</v>
      </c>
      <c r="G13" s="6" t="s">
        <v>221</v>
      </c>
      <c r="H13" s="6" t="s">
        <v>221</v>
      </c>
      <c r="I13" s="6" t="s">
        <v>221</v>
      </c>
      <c r="J13" s="6" t="s">
        <v>221</v>
      </c>
      <c r="K13" s="6" t="s">
        <v>221</v>
      </c>
      <c r="L13" s="6" t="s">
        <v>221</v>
      </c>
      <c r="M13" s="6" t="s">
        <v>221</v>
      </c>
      <c r="N13" s="3">
        <v>180</v>
      </c>
      <c r="O13" s="6" t="s">
        <v>221</v>
      </c>
      <c r="P13" s="3">
        <v>572</v>
      </c>
      <c r="Q13" s="3">
        <v>325</v>
      </c>
      <c r="R13" s="3">
        <v>546</v>
      </c>
      <c r="S13" s="6" t="s">
        <v>221</v>
      </c>
      <c r="T13" s="6" t="s">
        <v>221</v>
      </c>
      <c r="U13" s="6" t="s">
        <v>221</v>
      </c>
      <c r="V13" s="6" t="s">
        <v>221</v>
      </c>
      <c r="W13" s="3">
        <v>609</v>
      </c>
      <c r="X13" s="6" t="s">
        <v>221</v>
      </c>
      <c r="Y13" s="6" t="s">
        <v>221</v>
      </c>
      <c r="Z13" s="3">
        <v>329</v>
      </c>
      <c r="AA13" s="6" t="s">
        <v>221</v>
      </c>
      <c r="AB13" s="6" t="s">
        <v>221</v>
      </c>
      <c r="AC13" s="6" t="s">
        <v>221</v>
      </c>
      <c r="AD13" s="6" t="s">
        <v>221</v>
      </c>
      <c r="AE13" s="6" t="s">
        <v>221</v>
      </c>
      <c r="AF13" s="6" t="s">
        <v>221</v>
      </c>
      <c r="AG13" s="6" t="s">
        <v>221</v>
      </c>
      <c r="AH13" s="6" t="s">
        <v>221</v>
      </c>
      <c r="AI13" s="6" t="s">
        <v>221</v>
      </c>
      <c r="AJ13" s="6" t="s">
        <v>221</v>
      </c>
      <c r="AK13" s="6" t="s">
        <v>221</v>
      </c>
      <c r="AL13" s="6" t="s">
        <v>221</v>
      </c>
      <c r="AM13" s="6" t="s">
        <v>221</v>
      </c>
      <c r="AN13" s="6" t="s">
        <v>221</v>
      </c>
      <c r="AO13" s="6" t="s">
        <v>221</v>
      </c>
      <c r="AP13" s="6" t="s">
        <v>221</v>
      </c>
      <c r="AQ13" s="6" t="s">
        <v>221</v>
      </c>
      <c r="AR13" s="3">
        <v>388</v>
      </c>
      <c r="AS13" s="6" t="s">
        <v>221</v>
      </c>
      <c r="AT13" s="3">
        <v>208</v>
      </c>
      <c r="AU13" s="6" t="s">
        <v>221</v>
      </c>
      <c r="AV13" s="6" t="s">
        <v>221</v>
      </c>
      <c r="AW13" s="6" t="s">
        <v>221</v>
      </c>
      <c r="AX13" s="6" t="s">
        <v>221</v>
      </c>
      <c r="AY13" s="6" t="s">
        <v>221</v>
      </c>
      <c r="AZ13" s="6" t="s">
        <v>221</v>
      </c>
      <c r="BA13" s="6" t="s">
        <v>221</v>
      </c>
      <c r="BB13" s="6" t="s">
        <v>221</v>
      </c>
      <c r="BC13" s="6" t="s">
        <v>221</v>
      </c>
      <c r="BD13" s="3">
        <v>595</v>
      </c>
      <c r="BE13" s="6" t="s">
        <v>221</v>
      </c>
      <c r="BF13" s="6" t="s">
        <v>221</v>
      </c>
      <c r="BG13" s="6" t="s">
        <v>221</v>
      </c>
      <c r="BH13" s="6" t="s">
        <v>221</v>
      </c>
      <c r="BI13" s="6" t="s">
        <v>221</v>
      </c>
      <c r="BJ13" s="6" t="s">
        <v>221</v>
      </c>
      <c r="BK13" s="3">
        <v>278</v>
      </c>
      <c r="BL13" s="6" t="s">
        <v>221</v>
      </c>
      <c r="BM13" s="6" t="s">
        <v>221</v>
      </c>
      <c r="BN13" s="6" t="s">
        <v>221</v>
      </c>
      <c r="BO13" s="6" t="s">
        <v>221</v>
      </c>
      <c r="BP13" s="6" t="s">
        <v>221</v>
      </c>
      <c r="BQ13" s="6" t="s">
        <v>221</v>
      </c>
      <c r="BR13" s="6" t="s">
        <v>221</v>
      </c>
      <c r="BS13" s="6" t="s">
        <v>221</v>
      </c>
      <c r="BT13" s="6" t="s">
        <v>221</v>
      </c>
      <c r="BU13" s="6" t="s">
        <v>221</v>
      </c>
      <c r="BV13" s="6" t="s">
        <v>221</v>
      </c>
      <c r="BW13" s="6" t="s">
        <v>221</v>
      </c>
      <c r="BX13" s="3">
        <v>243</v>
      </c>
      <c r="BY13" s="3">
        <v>128</v>
      </c>
      <c r="BZ13" s="6" t="s">
        <v>221</v>
      </c>
      <c r="CA13" s="3">
        <v>119</v>
      </c>
      <c r="CB13" s="6" t="s">
        <v>221</v>
      </c>
      <c r="CC13" s="6" t="s">
        <v>221</v>
      </c>
      <c r="CD13" s="6" t="s">
        <v>221</v>
      </c>
      <c r="CE13" s="6" t="s">
        <v>221</v>
      </c>
      <c r="CF13" s="73">
        <f t="shared" si="1"/>
        <v>4520</v>
      </c>
      <c r="CG13" s="6" t="s">
        <v>221</v>
      </c>
      <c r="CH13" s="6" t="s">
        <v>221</v>
      </c>
      <c r="CI13" s="6" t="s">
        <v>221</v>
      </c>
      <c r="CJ13" s="6" t="s">
        <v>221</v>
      </c>
      <c r="CK13" s="6" t="s">
        <v>221</v>
      </c>
      <c r="CL13" s="6" t="s">
        <v>221</v>
      </c>
      <c r="CM13" s="6" t="s">
        <v>221</v>
      </c>
      <c r="CN13" s="6" t="s">
        <v>221</v>
      </c>
      <c r="CO13" s="6" t="s">
        <v>221</v>
      </c>
      <c r="CP13" s="6" t="s">
        <v>221</v>
      </c>
      <c r="CQ13" s="6" t="s">
        <v>221</v>
      </c>
      <c r="CR13" s="6" t="s">
        <v>221</v>
      </c>
      <c r="CS13" s="6" t="s">
        <v>221</v>
      </c>
      <c r="CT13" s="6" t="s">
        <v>221</v>
      </c>
      <c r="CU13" s="6" t="s">
        <v>221</v>
      </c>
      <c r="CV13" s="6" t="s">
        <v>221</v>
      </c>
      <c r="CW13" s="6" t="s">
        <v>221</v>
      </c>
      <c r="CX13" s="6" t="s">
        <v>221</v>
      </c>
      <c r="CY13" s="6" t="s">
        <v>221</v>
      </c>
      <c r="CZ13" s="6" t="s">
        <v>221</v>
      </c>
      <c r="DA13" s="73">
        <f t="shared" si="2"/>
        <v>0</v>
      </c>
      <c r="DB13" s="6" t="s">
        <v>221</v>
      </c>
      <c r="DC13" s="3">
        <v>595</v>
      </c>
      <c r="DD13" s="6" t="s">
        <v>221</v>
      </c>
      <c r="DE13" s="6" t="s">
        <v>221</v>
      </c>
      <c r="DF13" s="6" t="s">
        <v>221</v>
      </c>
      <c r="DG13" s="6" t="s">
        <v>221</v>
      </c>
      <c r="DH13" s="6" t="s">
        <v>221</v>
      </c>
      <c r="DI13" s="6" t="s">
        <v>221</v>
      </c>
      <c r="DJ13" s="6" t="s">
        <v>221</v>
      </c>
      <c r="DK13" s="6" t="s">
        <v>221</v>
      </c>
      <c r="DL13" s="6" t="s">
        <v>221</v>
      </c>
      <c r="DM13" s="6" t="s">
        <v>221</v>
      </c>
      <c r="DN13" s="6" t="s">
        <v>221</v>
      </c>
      <c r="DO13" s="6" t="s">
        <v>221</v>
      </c>
      <c r="DP13" s="6" t="s">
        <v>221</v>
      </c>
      <c r="DQ13" s="6" t="s">
        <v>221</v>
      </c>
      <c r="DR13" s="6" t="s">
        <v>221</v>
      </c>
      <c r="DS13" s="6" t="s">
        <v>221</v>
      </c>
      <c r="DT13" s="6" t="s">
        <v>221</v>
      </c>
      <c r="DU13" s="6" t="s">
        <v>221</v>
      </c>
      <c r="DV13" s="6" t="s">
        <v>221</v>
      </c>
      <c r="DW13" s="6" t="s">
        <v>221</v>
      </c>
      <c r="DX13" s="6" t="s">
        <v>221</v>
      </c>
      <c r="DY13" s="6" t="s">
        <v>221</v>
      </c>
      <c r="DZ13" s="6" t="s">
        <v>221</v>
      </c>
      <c r="EA13" s="6" t="s">
        <v>221</v>
      </c>
      <c r="EB13" s="6" t="s">
        <v>221</v>
      </c>
      <c r="EC13" s="6" t="s">
        <v>221</v>
      </c>
      <c r="ED13" s="6" t="s">
        <v>221</v>
      </c>
      <c r="EE13" s="6" t="s">
        <v>221</v>
      </c>
      <c r="EF13" s="6" t="s">
        <v>221</v>
      </c>
      <c r="EG13" s="6" t="s">
        <v>221</v>
      </c>
      <c r="EH13" s="3">
        <v>154</v>
      </c>
      <c r="EI13" s="3">
        <v>122</v>
      </c>
      <c r="EJ13" s="6" t="s">
        <v>221</v>
      </c>
      <c r="EK13" s="6" t="s">
        <v>221</v>
      </c>
      <c r="EL13" s="6" t="s">
        <v>221</v>
      </c>
      <c r="EM13" s="6" t="s">
        <v>221</v>
      </c>
      <c r="EN13" s="6" t="s">
        <v>221</v>
      </c>
      <c r="EO13" s="6" t="s">
        <v>221</v>
      </c>
      <c r="EP13" s="6" t="s">
        <v>221</v>
      </c>
      <c r="EQ13" s="6" t="s">
        <v>221</v>
      </c>
      <c r="ER13" s="6" t="s">
        <v>221</v>
      </c>
      <c r="ES13" s="3">
        <v>389</v>
      </c>
      <c r="ET13" s="3">
        <v>290</v>
      </c>
      <c r="EU13" s="6" t="s">
        <v>221</v>
      </c>
      <c r="EV13" s="6" t="s">
        <v>221</v>
      </c>
      <c r="EW13" s="6" t="s">
        <v>221</v>
      </c>
      <c r="EX13" s="6" t="s">
        <v>221</v>
      </c>
      <c r="EY13" s="6" t="s">
        <v>221</v>
      </c>
      <c r="EZ13" s="6" t="s">
        <v>221</v>
      </c>
      <c r="FA13" s="3">
        <v>71</v>
      </c>
      <c r="FB13" s="6" t="s">
        <v>221</v>
      </c>
      <c r="FC13" s="6" t="s">
        <v>221</v>
      </c>
      <c r="FD13" s="6" t="s">
        <v>221</v>
      </c>
      <c r="FE13" s="6" t="s">
        <v>221</v>
      </c>
      <c r="FF13" s="6" t="s">
        <v>221</v>
      </c>
      <c r="FG13" s="6" t="s">
        <v>221</v>
      </c>
      <c r="FH13" s="6" t="s">
        <v>221</v>
      </c>
      <c r="FI13" s="6" t="s">
        <v>221</v>
      </c>
      <c r="FJ13" s="6" t="s">
        <v>221</v>
      </c>
      <c r="FK13" s="6" t="s">
        <v>221</v>
      </c>
      <c r="FL13" s="6" t="s">
        <v>221</v>
      </c>
      <c r="FM13" s="6" t="s">
        <v>221</v>
      </c>
      <c r="FN13" s="6" t="s">
        <v>221</v>
      </c>
      <c r="FO13" s="6" t="s">
        <v>221</v>
      </c>
      <c r="FP13" s="6" t="s">
        <v>221</v>
      </c>
      <c r="FQ13" s="3">
        <v>202</v>
      </c>
      <c r="FR13" s="6" t="s">
        <v>221</v>
      </c>
      <c r="FS13" s="6" t="s">
        <v>221</v>
      </c>
      <c r="FT13" s="6" t="s">
        <v>221</v>
      </c>
      <c r="FU13" s="6" t="s">
        <v>221</v>
      </c>
      <c r="FV13" s="11" t="s">
        <v>221</v>
      </c>
      <c r="FW13" s="285">
        <f t="shared" si="3"/>
        <v>1823</v>
      </c>
      <c r="FX13" s="193">
        <f t="shared" si="0"/>
        <v>6343</v>
      </c>
    </row>
    <row r="14" spans="1:180" x14ac:dyDescent="0.25">
      <c r="A14" s="4" t="s">
        <v>20</v>
      </c>
      <c r="B14" s="4" t="s">
        <v>21</v>
      </c>
      <c r="C14" s="6" t="s">
        <v>221</v>
      </c>
      <c r="D14" s="3">
        <v>67</v>
      </c>
      <c r="E14" s="6" t="s">
        <v>221</v>
      </c>
      <c r="F14" s="6" t="s">
        <v>221</v>
      </c>
      <c r="G14" s="6" t="s">
        <v>221</v>
      </c>
      <c r="H14" s="6" t="s">
        <v>221</v>
      </c>
      <c r="I14" s="6" t="s">
        <v>221</v>
      </c>
      <c r="J14" s="6" t="s">
        <v>221</v>
      </c>
      <c r="K14" s="6" t="s">
        <v>221</v>
      </c>
      <c r="L14" s="6" t="s">
        <v>221</v>
      </c>
      <c r="M14" s="6" t="s">
        <v>221</v>
      </c>
      <c r="N14" s="6" t="s">
        <v>221</v>
      </c>
      <c r="O14" s="3">
        <v>34</v>
      </c>
      <c r="P14" s="3">
        <v>232</v>
      </c>
      <c r="Q14" s="6" t="s">
        <v>221</v>
      </c>
      <c r="R14" s="6" t="s">
        <v>221</v>
      </c>
      <c r="S14" s="6" t="s">
        <v>221</v>
      </c>
      <c r="T14" s="6" t="s">
        <v>221</v>
      </c>
      <c r="U14" s="6" t="s">
        <v>221</v>
      </c>
      <c r="V14" s="6" t="s">
        <v>221</v>
      </c>
      <c r="W14" s="6" t="s">
        <v>221</v>
      </c>
      <c r="X14" s="6" t="s">
        <v>221</v>
      </c>
      <c r="Y14" s="6" t="s">
        <v>221</v>
      </c>
      <c r="Z14" s="6" t="s">
        <v>221</v>
      </c>
      <c r="AA14" s="6" t="s">
        <v>221</v>
      </c>
      <c r="AB14" s="6" t="s">
        <v>221</v>
      </c>
      <c r="AC14" s="6" t="s">
        <v>221</v>
      </c>
      <c r="AD14" s="6" t="s">
        <v>221</v>
      </c>
      <c r="AE14" s="6" t="s">
        <v>221</v>
      </c>
      <c r="AF14" s="6" t="s">
        <v>221</v>
      </c>
      <c r="AG14" s="6" t="s">
        <v>221</v>
      </c>
      <c r="AH14" s="6" t="s">
        <v>221</v>
      </c>
      <c r="AI14" s="6" t="s">
        <v>221</v>
      </c>
      <c r="AJ14" s="6" t="s">
        <v>221</v>
      </c>
      <c r="AK14" s="3">
        <v>47</v>
      </c>
      <c r="AL14" s="6" t="s">
        <v>221</v>
      </c>
      <c r="AM14" s="3">
        <v>177</v>
      </c>
      <c r="AN14" s="6" t="s">
        <v>221</v>
      </c>
      <c r="AO14" s="6" t="s">
        <v>221</v>
      </c>
      <c r="AP14" s="6" t="s">
        <v>221</v>
      </c>
      <c r="AQ14" s="6" t="s">
        <v>221</v>
      </c>
      <c r="AR14" s="3">
        <v>38</v>
      </c>
      <c r="AS14" s="6" t="s">
        <v>221</v>
      </c>
      <c r="AT14" s="3">
        <v>132</v>
      </c>
      <c r="AU14" s="6" t="s">
        <v>221</v>
      </c>
      <c r="AV14" s="6" t="s">
        <v>221</v>
      </c>
      <c r="AW14" s="6" t="s">
        <v>221</v>
      </c>
      <c r="AX14" s="6" t="s">
        <v>221</v>
      </c>
      <c r="AY14" s="6" t="s">
        <v>221</v>
      </c>
      <c r="AZ14" s="6" t="s">
        <v>221</v>
      </c>
      <c r="BA14" s="6" t="s">
        <v>221</v>
      </c>
      <c r="BB14" s="6" t="s">
        <v>221</v>
      </c>
      <c r="BC14" s="6" t="s">
        <v>221</v>
      </c>
      <c r="BD14" s="6" t="s">
        <v>221</v>
      </c>
      <c r="BE14" s="6" t="s">
        <v>221</v>
      </c>
      <c r="BF14" s="6" t="s">
        <v>221</v>
      </c>
      <c r="BG14" s="6" t="s">
        <v>221</v>
      </c>
      <c r="BH14" s="6" t="s">
        <v>221</v>
      </c>
      <c r="BI14" s="6" t="s">
        <v>221</v>
      </c>
      <c r="BJ14" s="6" t="s">
        <v>221</v>
      </c>
      <c r="BK14" s="3">
        <v>31</v>
      </c>
      <c r="BL14" s="6" t="s">
        <v>221</v>
      </c>
      <c r="BM14" s="6" t="s">
        <v>221</v>
      </c>
      <c r="BN14" s="6" t="s">
        <v>221</v>
      </c>
      <c r="BO14" s="6" t="s">
        <v>221</v>
      </c>
      <c r="BP14" s="6" t="s">
        <v>221</v>
      </c>
      <c r="BQ14" s="6" t="s">
        <v>221</v>
      </c>
      <c r="BR14" s="3">
        <v>19</v>
      </c>
      <c r="BS14" s="6" t="s">
        <v>221</v>
      </c>
      <c r="BT14" s="6" t="s">
        <v>221</v>
      </c>
      <c r="BU14" s="6" t="s">
        <v>221</v>
      </c>
      <c r="BV14" s="6" t="s">
        <v>221</v>
      </c>
      <c r="BW14" s="6" t="s">
        <v>221</v>
      </c>
      <c r="BX14" s="6" t="s">
        <v>221</v>
      </c>
      <c r="BY14" s="6" t="s">
        <v>221</v>
      </c>
      <c r="BZ14" s="6" t="s">
        <v>221</v>
      </c>
      <c r="CA14" s="6" t="s">
        <v>221</v>
      </c>
      <c r="CB14" s="6" t="s">
        <v>221</v>
      </c>
      <c r="CC14" s="6" t="s">
        <v>221</v>
      </c>
      <c r="CD14" s="6" t="s">
        <v>221</v>
      </c>
      <c r="CE14" s="3">
        <v>81</v>
      </c>
      <c r="CF14" s="73">
        <f t="shared" si="1"/>
        <v>858</v>
      </c>
      <c r="CG14" s="6" t="s">
        <v>221</v>
      </c>
      <c r="CH14" s="6" t="s">
        <v>221</v>
      </c>
      <c r="CI14" s="6" t="s">
        <v>221</v>
      </c>
      <c r="CJ14" s="6" t="s">
        <v>221</v>
      </c>
      <c r="CK14" s="6" t="s">
        <v>221</v>
      </c>
      <c r="CL14" s="6" t="s">
        <v>221</v>
      </c>
      <c r="CM14" s="6" t="s">
        <v>221</v>
      </c>
      <c r="CN14" s="6" t="s">
        <v>221</v>
      </c>
      <c r="CO14" s="6" t="s">
        <v>221</v>
      </c>
      <c r="CP14" s="6" t="s">
        <v>221</v>
      </c>
      <c r="CQ14" s="6" t="s">
        <v>221</v>
      </c>
      <c r="CR14" s="6" t="s">
        <v>221</v>
      </c>
      <c r="CS14" s="6" t="s">
        <v>221</v>
      </c>
      <c r="CT14" s="6" t="s">
        <v>221</v>
      </c>
      <c r="CU14" s="6" t="s">
        <v>221</v>
      </c>
      <c r="CV14" s="6" t="s">
        <v>221</v>
      </c>
      <c r="CW14" s="6" t="s">
        <v>221</v>
      </c>
      <c r="CX14" s="6" t="s">
        <v>221</v>
      </c>
      <c r="CY14" s="6" t="s">
        <v>221</v>
      </c>
      <c r="CZ14" s="6" t="s">
        <v>221</v>
      </c>
      <c r="DA14" s="73">
        <f t="shared" si="2"/>
        <v>0</v>
      </c>
      <c r="DB14" s="6" t="s">
        <v>221</v>
      </c>
      <c r="DC14" s="3">
        <v>163</v>
      </c>
      <c r="DD14" s="6" t="s">
        <v>221</v>
      </c>
      <c r="DE14" s="6" t="s">
        <v>221</v>
      </c>
      <c r="DF14" s="6" t="s">
        <v>221</v>
      </c>
      <c r="DG14" s="6" t="s">
        <v>221</v>
      </c>
      <c r="DH14" s="6" t="s">
        <v>221</v>
      </c>
      <c r="DI14" s="6" t="s">
        <v>221</v>
      </c>
      <c r="DJ14" s="6" t="s">
        <v>221</v>
      </c>
      <c r="DK14" s="6" t="s">
        <v>221</v>
      </c>
      <c r="DL14" s="6" t="s">
        <v>221</v>
      </c>
      <c r="DM14" s="6" t="s">
        <v>221</v>
      </c>
      <c r="DN14" s="6" t="s">
        <v>221</v>
      </c>
      <c r="DO14" s="6" t="s">
        <v>221</v>
      </c>
      <c r="DP14" s="6" t="s">
        <v>221</v>
      </c>
      <c r="DQ14" s="6" t="s">
        <v>221</v>
      </c>
      <c r="DR14" s="6" t="s">
        <v>221</v>
      </c>
      <c r="DS14" s="6" t="s">
        <v>221</v>
      </c>
      <c r="DT14" s="6" t="s">
        <v>221</v>
      </c>
      <c r="DU14" s="6" t="s">
        <v>221</v>
      </c>
      <c r="DV14" s="6" t="s">
        <v>221</v>
      </c>
      <c r="DW14" s="6" t="s">
        <v>221</v>
      </c>
      <c r="DX14" s="6" t="s">
        <v>221</v>
      </c>
      <c r="DY14" s="6" t="s">
        <v>221</v>
      </c>
      <c r="DZ14" s="6" t="s">
        <v>221</v>
      </c>
      <c r="EA14" s="6" t="s">
        <v>221</v>
      </c>
      <c r="EB14" s="6" t="s">
        <v>221</v>
      </c>
      <c r="EC14" s="6" t="s">
        <v>221</v>
      </c>
      <c r="ED14" s="6" t="s">
        <v>221</v>
      </c>
      <c r="EE14" s="6" t="s">
        <v>221</v>
      </c>
      <c r="EF14" s="6" t="s">
        <v>221</v>
      </c>
      <c r="EG14" s="6" t="s">
        <v>221</v>
      </c>
      <c r="EH14" s="6" t="s">
        <v>221</v>
      </c>
      <c r="EI14" s="6" t="s">
        <v>221</v>
      </c>
      <c r="EJ14" s="6" t="s">
        <v>221</v>
      </c>
      <c r="EK14" s="6" t="s">
        <v>221</v>
      </c>
      <c r="EL14" s="6" t="s">
        <v>221</v>
      </c>
      <c r="EM14" s="6" t="s">
        <v>221</v>
      </c>
      <c r="EN14" s="6" t="s">
        <v>221</v>
      </c>
      <c r="EO14" s="6" t="s">
        <v>221</v>
      </c>
      <c r="EP14" s="6" t="s">
        <v>221</v>
      </c>
      <c r="EQ14" s="3">
        <v>6</v>
      </c>
      <c r="ER14" s="6" t="s">
        <v>221</v>
      </c>
      <c r="ES14" s="6" t="s">
        <v>221</v>
      </c>
      <c r="ET14" s="6" t="s">
        <v>221</v>
      </c>
      <c r="EU14" s="6" t="s">
        <v>221</v>
      </c>
      <c r="EV14" s="6" t="s">
        <v>221</v>
      </c>
      <c r="EW14" s="6" t="s">
        <v>221</v>
      </c>
      <c r="EX14" s="6" t="s">
        <v>221</v>
      </c>
      <c r="EY14" s="6" t="s">
        <v>221</v>
      </c>
      <c r="EZ14" s="6" t="s">
        <v>221</v>
      </c>
      <c r="FA14" s="6" t="s">
        <v>221</v>
      </c>
      <c r="FB14" s="6" t="s">
        <v>221</v>
      </c>
      <c r="FC14" s="6" t="s">
        <v>221</v>
      </c>
      <c r="FD14" s="6" t="s">
        <v>221</v>
      </c>
      <c r="FE14" s="6" t="s">
        <v>221</v>
      </c>
      <c r="FF14" s="6" t="s">
        <v>221</v>
      </c>
      <c r="FG14" s="3">
        <v>57</v>
      </c>
      <c r="FH14" s="6" t="s">
        <v>221</v>
      </c>
      <c r="FI14" s="6" t="s">
        <v>221</v>
      </c>
      <c r="FJ14" s="3">
        <v>39</v>
      </c>
      <c r="FK14" s="6" t="s">
        <v>221</v>
      </c>
      <c r="FL14" s="6" t="s">
        <v>221</v>
      </c>
      <c r="FM14" s="6" t="s">
        <v>221</v>
      </c>
      <c r="FN14" s="6" t="s">
        <v>221</v>
      </c>
      <c r="FO14" s="6" t="s">
        <v>221</v>
      </c>
      <c r="FP14" s="6" t="s">
        <v>221</v>
      </c>
      <c r="FQ14" s="3">
        <v>62</v>
      </c>
      <c r="FR14" s="6" t="s">
        <v>221</v>
      </c>
      <c r="FS14" s="6" t="s">
        <v>221</v>
      </c>
      <c r="FT14" s="3">
        <v>47</v>
      </c>
      <c r="FU14" s="6" t="s">
        <v>221</v>
      </c>
      <c r="FV14" s="11" t="s">
        <v>221</v>
      </c>
      <c r="FW14" s="285">
        <f t="shared" si="3"/>
        <v>374</v>
      </c>
      <c r="FX14" s="193">
        <f t="shared" si="0"/>
        <v>1232</v>
      </c>
    </row>
    <row r="15" spans="1:180" x14ac:dyDescent="0.25">
      <c r="A15" s="4" t="s">
        <v>22</v>
      </c>
      <c r="B15" s="4" t="s">
        <v>23</v>
      </c>
      <c r="C15" s="6" t="s">
        <v>221</v>
      </c>
      <c r="D15" s="6" t="s">
        <v>221</v>
      </c>
      <c r="E15" s="3">
        <v>110</v>
      </c>
      <c r="F15" s="6" t="s">
        <v>221</v>
      </c>
      <c r="G15" s="6" t="s">
        <v>221</v>
      </c>
      <c r="H15" s="6" t="s">
        <v>221</v>
      </c>
      <c r="I15" s="6" t="s">
        <v>221</v>
      </c>
      <c r="J15" s="6" t="s">
        <v>221</v>
      </c>
      <c r="K15" s="3">
        <v>0</v>
      </c>
      <c r="L15" s="6" t="s">
        <v>221</v>
      </c>
      <c r="M15" s="6" t="s">
        <v>221</v>
      </c>
      <c r="N15" s="6" t="s">
        <v>221</v>
      </c>
      <c r="O15" s="6" t="s">
        <v>221</v>
      </c>
      <c r="P15" s="3">
        <v>104</v>
      </c>
      <c r="Q15" s="6" t="s">
        <v>221</v>
      </c>
      <c r="R15" s="6" t="s">
        <v>221</v>
      </c>
      <c r="S15" s="6" t="s">
        <v>221</v>
      </c>
      <c r="T15" s="6" t="s">
        <v>221</v>
      </c>
      <c r="U15" s="6" t="s">
        <v>221</v>
      </c>
      <c r="V15" s="6" t="s">
        <v>221</v>
      </c>
      <c r="W15" s="6" t="s">
        <v>221</v>
      </c>
      <c r="X15" s="6" t="s">
        <v>221</v>
      </c>
      <c r="Y15" s="3">
        <v>187</v>
      </c>
      <c r="Z15" s="3">
        <v>113</v>
      </c>
      <c r="AA15" s="6" t="s">
        <v>221</v>
      </c>
      <c r="AB15" s="6" t="s">
        <v>221</v>
      </c>
      <c r="AC15" s="6" t="s">
        <v>221</v>
      </c>
      <c r="AD15" s="6" t="s">
        <v>221</v>
      </c>
      <c r="AE15" s="3">
        <v>221</v>
      </c>
      <c r="AF15" s="6" t="s">
        <v>221</v>
      </c>
      <c r="AG15" s="6" t="s">
        <v>221</v>
      </c>
      <c r="AH15" s="6" t="s">
        <v>221</v>
      </c>
      <c r="AI15" s="6" t="s">
        <v>221</v>
      </c>
      <c r="AJ15" s="6" t="s">
        <v>221</v>
      </c>
      <c r="AK15" s="3">
        <v>327</v>
      </c>
      <c r="AL15" s="3">
        <v>68</v>
      </c>
      <c r="AM15" s="6" t="s">
        <v>221</v>
      </c>
      <c r="AN15" s="6" t="s">
        <v>221</v>
      </c>
      <c r="AO15" s="6" t="s">
        <v>221</v>
      </c>
      <c r="AP15" s="6" t="s">
        <v>221</v>
      </c>
      <c r="AQ15" s="6" t="s">
        <v>221</v>
      </c>
      <c r="AR15" s="6" t="s">
        <v>221</v>
      </c>
      <c r="AS15" s="6" t="s">
        <v>221</v>
      </c>
      <c r="AT15" s="3">
        <v>122</v>
      </c>
      <c r="AU15" s="6" t="s">
        <v>221</v>
      </c>
      <c r="AV15" s="6" t="s">
        <v>221</v>
      </c>
      <c r="AW15" s="6" t="s">
        <v>221</v>
      </c>
      <c r="AX15" s="6" t="s">
        <v>221</v>
      </c>
      <c r="AY15" s="6" t="s">
        <v>221</v>
      </c>
      <c r="AZ15" s="6" t="s">
        <v>221</v>
      </c>
      <c r="BA15" s="6" t="s">
        <v>221</v>
      </c>
      <c r="BB15" s="6" t="s">
        <v>221</v>
      </c>
      <c r="BC15" s="6" t="s">
        <v>221</v>
      </c>
      <c r="BD15" s="6" t="s">
        <v>221</v>
      </c>
      <c r="BE15" s="6" t="s">
        <v>221</v>
      </c>
      <c r="BF15" s="6" t="s">
        <v>221</v>
      </c>
      <c r="BG15" s="6" t="s">
        <v>221</v>
      </c>
      <c r="BH15" s="6" t="s">
        <v>221</v>
      </c>
      <c r="BI15" s="6" t="s">
        <v>221</v>
      </c>
      <c r="BJ15" s="6" t="s">
        <v>221</v>
      </c>
      <c r="BK15" s="6" t="s">
        <v>221</v>
      </c>
      <c r="BL15" s="6" t="s">
        <v>221</v>
      </c>
      <c r="BM15" s="6" t="s">
        <v>221</v>
      </c>
      <c r="BN15" s="6" t="s">
        <v>221</v>
      </c>
      <c r="BO15" s="6" t="s">
        <v>221</v>
      </c>
      <c r="BP15" s="3">
        <v>70</v>
      </c>
      <c r="BQ15" s="6" t="s">
        <v>221</v>
      </c>
      <c r="BR15" s="6" t="s">
        <v>221</v>
      </c>
      <c r="BS15" s="6" t="s">
        <v>221</v>
      </c>
      <c r="BT15" s="6" t="s">
        <v>221</v>
      </c>
      <c r="BU15" s="6" t="s">
        <v>221</v>
      </c>
      <c r="BV15" s="6" t="s">
        <v>221</v>
      </c>
      <c r="BW15" s="3">
        <v>164</v>
      </c>
      <c r="BX15" s="6" t="s">
        <v>221</v>
      </c>
      <c r="BY15" s="6" t="s">
        <v>221</v>
      </c>
      <c r="BZ15" s="6" t="s">
        <v>221</v>
      </c>
      <c r="CA15" s="3">
        <v>178</v>
      </c>
      <c r="CB15" s="6" t="s">
        <v>221</v>
      </c>
      <c r="CC15" s="6" t="s">
        <v>221</v>
      </c>
      <c r="CD15" s="6" t="s">
        <v>221</v>
      </c>
      <c r="CE15" s="3">
        <v>51</v>
      </c>
      <c r="CF15" s="73">
        <f t="shared" si="1"/>
        <v>1715</v>
      </c>
      <c r="CG15" s="6" t="s">
        <v>221</v>
      </c>
      <c r="CH15" s="6" t="s">
        <v>221</v>
      </c>
      <c r="CI15" s="6" t="s">
        <v>221</v>
      </c>
      <c r="CJ15" s="6" t="s">
        <v>221</v>
      </c>
      <c r="CK15" s="6" t="s">
        <v>221</v>
      </c>
      <c r="CL15" s="6" t="s">
        <v>221</v>
      </c>
      <c r="CM15" s="6" t="s">
        <v>221</v>
      </c>
      <c r="CN15" s="6" t="s">
        <v>221</v>
      </c>
      <c r="CO15" s="6" t="s">
        <v>221</v>
      </c>
      <c r="CP15" s="6" t="s">
        <v>221</v>
      </c>
      <c r="CQ15" s="6" t="s">
        <v>221</v>
      </c>
      <c r="CR15" s="6" t="s">
        <v>221</v>
      </c>
      <c r="CS15" s="6" t="s">
        <v>221</v>
      </c>
      <c r="CT15" s="6" t="s">
        <v>221</v>
      </c>
      <c r="CU15" s="6" t="s">
        <v>221</v>
      </c>
      <c r="CV15" s="6" t="s">
        <v>221</v>
      </c>
      <c r="CW15" s="6" t="s">
        <v>221</v>
      </c>
      <c r="CX15" s="6" t="s">
        <v>221</v>
      </c>
      <c r="CY15" s="6" t="s">
        <v>221</v>
      </c>
      <c r="CZ15" s="6" t="s">
        <v>221</v>
      </c>
      <c r="DA15" s="73">
        <f t="shared" si="2"/>
        <v>0</v>
      </c>
      <c r="DB15" s="6" t="s">
        <v>221</v>
      </c>
      <c r="DC15" s="6" t="s">
        <v>221</v>
      </c>
      <c r="DD15" s="6" t="s">
        <v>221</v>
      </c>
      <c r="DE15" s="6" t="s">
        <v>221</v>
      </c>
      <c r="DF15" s="6" t="s">
        <v>221</v>
      </c>
      <c r="DG15" s="6" t="s">
        <v>221</v>
      </c>
      <c r="DH15" s="6" t="s">
        <v>221</v>
      </c>
      <c r="DI15" s="6" t="s">
        <v>221</v>
      </c>
      <c r="DJ15" s="6" t="s">
        <v>221</v>
      </c>
      <c r="DK15" s="6" t="s">
        <v>221</v>
      </c>
      <c r="DL15" s="6" t="s">
        <v>221</v>
      </c>
      <c r="DM15" s="6" t="s">
        <v>221</v>
      </c>
      <c r="DN15" s="6" t="s">
        <v>221</v>
      </c>
      <c r="DO15" s="3">
        <v>171</v>
      </c>
      <c r="DP15" s="6" t="s">
        <v>221</v>
      </c>
      <c r="DQ15" s="6" t="s">
        <v>221</v>
      </c>
      <c r="DR15" s="3">
        <v>187</v>
      </c>
      <c r="DS15" s="6" t="s">
        <v>221</v>
      </c>
      <c r="DT15" s="6" t="s">
        <v>221</v>
      </c>
      <c r="DU15" s="6" t="s">
        <v>221</v>
      </c>
      <c r="DV15" s="6" t="s">
        <v>221</v>
      </c>
      <c r="DW15" s="6" t="s">
        <v>221</v>
      </c>
      <c r="DX15" s="6" t="s">
        <v>221</v>
      </c>
      <c r="DY15" s="6" t="s">
        <v>221</v>
      </c>
      <c r="DZ15" s="6" t="s">
        <v>221</v>
      </c>
      <c r="EA15" s="6" t="s">
        <v>221</v>
      </c>
      <c r="EB15" s="6" t="s">
        <v>221</v>
      </c>
      <c r="EC15" s="6" t="s">
        <v>221</v>
      </c>
      <c r="ED15" s="6" t="s">
        <v>221</v>
      </c>
      <c r="EE15" s="6" t="s">
        <v>221</v>
      </c>
      <c r="EF15" s="6" t="s">
        <v>221</v>
      </c>
      <c r="EG15" s="6" t="s">
        <v>221</v>
      </c>
      <c r="EH15" s="6" t="s">
        <v>221</v>
      </c>
      <c r="EI15" s="6" t="s">
        <v>221</v>
      </c>
      <c r="EJ15" s="6" t="s">
        <v>221</v>
      </c>
      <c r="EK15" s="6" t="s">
        <v>221</v>
      </c>
      <c r="EL15" s="6" t="s">
        <v>221</v>
      </c>
      <c r="EM15" s="6" t="s">
        <v>221</v>
      </c>
      <c r="EN15" s="6" t="s">
        <v>221</v>
      </c>
      <c r="EO15" s="3">
        <v>189</v>
      </c>
      <c r="EP15" s="6" t="s">
        <v>221</v>
      </c>
      <c r="EQ15" s="6" t="s">
        <v>221</v>
      </c>
      <c r="ER15" s="6" t="s">
        <v>221</v>
      </c>
      <c r="ES15" s="6" t="s">
        <v>221</v>
      </c>
      <c r="ET15" s="6" t="s">
        <v>221</v>
      </c>
      <c r="EU15" s="6" t="s">
        <v>221</v>
      </c>
      <c r="EV15" s="6" t="s">
        <v>221</v>
      </c>
      <c r="EW15" s="6" t="s">
        <v>221</v>
      </c>
      <c r="EX15" s="6" t="s">
        <v>221</v>
      </c>
      <c r="EY15" s="6" t="s">
        <v>221</v>
      </c>
      <c r="EZ15" s="6" t="s">
        <v>221</v>
      </c>
      <c r="FA15" s="6" t="s">
        <v>221</v>
      </c>
      <c r="FB15" s="6" t="s">
        <v>221</v>
      </c>
      <c r="FC15" s="6" t="s">
        <v>221</v>
      </c>
      <c r="FD15" s="6" t="s">
        <v>221</v>
      </c>
      <c r="FE15" s="3">
        <v>74</v>
      </c>
      <c r="FF15" s="6" t="s">
        <v>221</v>
      </c>
      <c r="FG15" s="6" t="s">
        <v>221</v>
      </c>
      <c r="FH15" s="6" t="s">
        <v>221</v>
      </c>
      <c r="FI15" s="6" t="s">
        <v>221</v>
      </c>
      <c r="FJ15" s="6" t="s">
        <v>221</v>
      </c>
      <c r="FK15" s="6" t="s">
        <v>221</v>
      </c>
      <c r="FL15" s="6" t="s">
        <v>221</v>
      </c>
      <c r="FM15" s="6" t="s">
        <v>221</v>
      </c>
      <c r="FN15" s="3">
        <v>65</v>
      </c>
      <c r="FO15" s="6" t="s">
        <v>221</v>
      </c>
      <c r="FP15" s="3">
        <v>117</v>
      </c>
      <c r="FQ15" s="6" t="s">
        <v>221</v>
      </c>
      <c r="FR15" s="6" t="s">
        <v>221</v>
      </c>
      <c r="FS15" s="6" t="s">
        <v>221</v>
      </c>
      <c r="FT15" s="6" t="s">
        <v>221</v>
      </c>
      <c r="FU15" s="6" t="s">
        <v>221</v>
      </c>
      <c r="FV15" s="11" t="s">
        <v>221</v>
      </c>
      <c r="FW15" s="285">
        <f t="shared" si="3"/>
        <v>803</v>
      </c>
      <c r="FX15" s="193">
        <f t="shared" si="0"/>
        <v>2518</v>
      </c>
    </row>
    <row r="16" spans="1:180" x14ac:dyDescent="0.25">
      <c r="A16" s="4" t="s">
        <v>24</v>
      </c>
      <c r="B16" s="4" t="s">
        <v>25</v>
      </c>
      <c r="C16" s="6" t="s">
        <v>221</v>
      </c>
      <c r="D16" s="6" t="s">
        <v>221</v>
      </c>
      <c r="E16" s="3">
        <v>174</v>
      </c>
      <c r="F16" s="6" t="s">
        <v>221</v>
      </c>
      <c r="G16" s="6" t="s">
        <v>221</v>
      </c>
      <c r="H16" s="3">
        <v>28</v>
      </c>
      <c r="I16" s="6" t="s">
        <v>221</v>
      </c>
      <c r="J16" s="6" t="s">
        <v>221</v>
      </c>
      <c r="K16" s="6" t="s">
        <v>221</v>
      </c>
      <c r="L16" s="3">
        <v>110</v>
      </c>
      <c r="M16" s="6" t="s">
        <v>221</v>
      </c>
      <c r="N16" s="6" t="s">
        <v>221</v>
      </c>
      <c r="O16" s="6" t="s">
        <v>221</v>
      </c>
      <c r="P16" s="6" t="s">
        <v>221</v>
      </c>
      <c r="Q16" s="3">
        <v>205</v>
      </c>
      <c r="R16" s="3">
        <v>186</v>
      </c>
      <c r="S16" s="6" t="s">
        <v>221</v>
      </c>
      <c r="T16" s="6" t="s">
        <v>221</v>
      </c>
      <c r="U16" s="6" t="s">
        <v>221</v>
      </c>
      <c r="V16" s="6" t="s">
        <v>221</v>
      </c>
      <c r="W16" s="6" t="s">
        <v>221</v>
      </c>
      <c r="X16" s="6" t="s">
        <v>221</v>
      </c>
      <c r="Y16" s="6" t="s">
        <v>221</v>
      </c>
      <c r="Z16" s="6" t="s">
        <v>221</v>
      </c>
      <c r="AA16" s="6" t="s">
        <v>221</v>
      </c>
      <c r="AB16" s="6" t="s">
        <v>221</v>
      </c>
      <c r="AC16" s="6" t="s">
        <v>221</v>
      </c>
      <c r="AD16" s="6" t="s">
        <v>221</v>
      </c>
      <c r="AE16" s="6" t="s">
        <v>221</v>
      </c>
      <c r="AF16" s="6" t="s">
        <v>221</v>
      </c>
      <c r="AG16" s="6" t="s">
        <v>221</v>
      </c>
      <c r="AH16" s="6" t="s">
        <v>221</v>
      </c>
      <c r="AI16" s="6" t="s">
        <v>221</v>
      </c>
      <c r="AJ16" s="6" t="s">
        <v>221</v>
      </c>
      <c r="AK16" s="6" t="s">
        <v>221</v>
      </c>
      <c r="AL16" s="6" t="s">
        <v>221</v>
      </c>
      <c r="AM16" s="6" t="s">
        <v>221</v>
      </c>
      <c r="AN16" s="6" t="s">
        <v>221</v>
      </c>
      <c r="AO16" s="6" t="s">
        <v>221</v>
      </c>
      <c r="AP16" s="6" t="s">
        <v>221</v>
      </c>
      <c r="AQ16" s="6" t="s">
        <v>221</v>
      </c>
      <c r="AR16" s="3">
        <v>40</v>
      </c>
      <c r="AS16" s="6" t="s">
        <v>221</v>
      </c>
      <c r="AT16" s="3">
        <v>123</v>
      </c>
      <c r="AU16" s="6" t="s">
        <v>221</v>
      </c>
      <c r="AV16" s="6" t="s">
        <v>221</v>
      </c>
      <c r="AW16" s="6" t="s">
        <v>221</v>
      </c>
      <c r="AX16" s="6" t="s">
        <v>221</v>
      </c>
      <c r="AY16" s="6" t="s">
        <v>221</v>
      </c>
      <c r="AZ16" s="6" t="s">
        <v>221</v>
      </c>
      <c r="BA16" s="6" t="s">
        <v>221</v>
      </c>
      <c r="BB16" s="6" t="s">
        <v>221</v>
      </c>
      <c r="BC16" s="6" t="s">
        <v>221</v>
      </c>
      <c r="BD16" s="6" t="s">
        <v>221</v>
      </c>
      <c r="BE16" s="6" t="s">
        <v>221</v>
      </c>
      <c r="BF16" s="3">
        <v>93</v>
      </c>
      <c r="BG16" s="6" t="s">
        <v>221</v>
      </c>
      <c r="BH16" s="6" t="s">
        <v>221</v>
      </c>
      <c r="BI16" s="6" t="s">
        <v>221</v>
      </c>
      <c r="BJ16" s="6" t="s">
        <v>221</v>
      </c>
      <c r="BK16" s="3">
        <v>204</v>
      </c>
      <c r="BL16" s="6" t="s">
        <v>221</v>
      </c>
      <c r="BM16" s="6" t="s">
        <v>221</v>
      </c>
      <c r="BN16" s="6" t="s">
        <v>221</v>
      </c>
      <c r="BO16" s="6" t="s">
        <v>221</v>
      </c>
      <c r="BP16" s="3">
        <v>41</v>
      </c>
      <c r="BQ16" s="6" t="s">
        <v>221</v>
      </c>
      <c r="BR16" s="6" t="s">
        <v>221</v>
      </c>
      <c r="BS16" s="6" t="s">
        <v>221</v>
      </c>
      <c r="BT16" s="3">
        <v>441</v>
      </c>
      <c r="BU16" s="6" t="s">
        <v>221</v>
      </c>
      <c r="BV16" s="6" t="s">
        <v>221</v>
      </c>
      <c r="BW16" s="6" t="s">
        <v>221</v>
      </c>
      <c r="BX16" s="3">
        <v>60</v>
      </c>
      <c r="BY16" s="6" t="s">
        <v>221</v>
      </c>
      <c r="BZ16" s="6" t="s">
        <v>221</v>
      </c>
      <c r="CA16" s="3">
        <v>476</v>
      </c>
      <c r="CB16" s="6" t="s">
        <v>221</v>
      </c>
      <c r="CC16" s="6" t="s">
        <v>221</v>
      </c>
      <c r="CD16" s="6" t="s">
        <v>221</v>
      </c>
      <c r="CE16" s="6" t="s">
        <v>221</v>
      </c>
      <c r="CF16" s="73">
        <f t="shared" si="1"/>
        <v>2181</v>
      </c>
      <c r="CG16" s="6" t="s">
        <v>221</v>
      </c>
      <c r="CH16" s="6" t="s">
        <v>221</v>
      </c>
      <c r="CI16" s="6" t="s">
        <v>221</v>
      </c>
      <c r="CJ16" s="6" t="s">
        <v>221</v>
      </c>
      <c r="CK16" s="6" t="s">
        <v>221</v>
      </c>
      <c r="CL16" s="6" t="s">
        <v>221</v>
      </c>
      <c r="CM16" s="6" t="s">
        <v>221</v>
      </c>
      <c r="CN16" s="6" t="s">
        <v>221</v>
      </c>
      <c r="CO16" s="6" t="s">
        <v>221</v>
      </c>
      <c r="CP16" s="6" t="s">
        <v>221</v>
      </c>
      <c r="CQ16" s="6" t="s">
        <v>221</v>
      </c>
      <c r="CR16" s="6" t="s">
        <v>221</v>
      </c>
      <c r="CS16" s="6" t="s">
        <v>221</v>
      </c>
      <c r="CT16" s="6" t="s">
        <v>221</v>
      </c>
      <c r="CU16" s="6" t="s">
        <v>221</v>
      </c>
      <c r="CV16" s="6" t="s">
        <v>221</v>
      </c>
      <c r="CW16" s="6" t="s">
        <v>221</v>
      </c>
      <c r="CX16" s="6" t="s">
        <v>221</v>
      </c>
      <c r="CY16" s="6" t="s">
        <v>221</v>
      </c>
      <c r="CZ16" s="6" t="s">
        <v>221</v>
      </c>
      <c r="DA16" s="73">
        <f t="shared" si="2"/>
        <v>0</v>
      </c>
      <c r="DB16" s="3">
        <v>30</v>
      </c>
      <c r="DC16" s="6" t="s">
        <v>221</v>
      </c>
      <c r="DD16" s="6" t="s">
        <v>221</v>
      </c>
      <c r="DE16" s="6" t="s">
        <v>221</v>
      </c>
      <c r="DF16" s="6" t="s">
        <v>221</v>
      </c>
      <c r="DG16" s="6" t="s">
        <v>221</v>
      </c>
      <c r="DH16" s="6" t="s">
        <v>221</v>
      </c>
      <c r="DI16" s="6" t="s">
        <v>221</v>
      </c>
      <c r="DJ16" s="6" t="s">
        <v>221</v>
      </c>
      <c r="DK16" s="6" t="s">
        <v>221</v>
      </c>
      <c r="DL16" s="6" t="s">
        <v>221</v>
      </c>
      <c r="DM16" s="6" t="s">
        <v>221</v>
      </c>
      <c r="DN16" s="6" t="s">
        <v>221</v>
      </c>
      <c r="DO16" s="6" t="s">
        <v>221</v>
      </c>
      <c r="DP16" s="6" t="s">
        <v>221</v>
      </c>
      <c r="DQ16" s="3">
        <v>67</v>
      </c>
      <c r="DR16" s="3">
        <v>131</v>
      </c>
      <c r="DS16" s="6" t="s">
        <v>221</v>
      </c>
      <c r="DT16" s="6" t="s">
        <v>221</v>
      </c>
      <c r="DU16" s="6" t="s">
        <v>221</v>
      </c>
      <c r="DV16" s="6" t="s">
        <v>221</v>
      </c>
      <c r="DW16" s="6" t="s">
        <v>221</v>
      </c>
      <c r="DX16" s="6" t="s">
        <v>221</v>
      </c>
      <c r="DY16" s="6" t="s">
        <v>221</v>
      </c>
      <c r="DZ16" s="6" t="s">
        <v>221</v>
      </c>
      <c r="EA16" s="3">
        <v>128</v>
      </c>
      <c r="EB16" s="6" t="s">
        <v>221</v>
      </c>
      <c r="EC16" s="6" t="s">
        <v>221</v>
      </c>
      <c r="ED16" s="6" t="s">
        <v>221</v>
      </c>
      <c r="EE16" s="6" t="s">
        <v>221</v>
      </c>
      <c r="EF16" s="6" t="s">
        <v>221</v>
      </c>
      <c r="EG16" s="6" t="s">
        <v>221</v>
      </c>
      <c r="EH16" s="3">
        <v>74</v>
      </c>
      <c r="EI16" s="6" t="s">
        <v>221</v>
      </c>
      <c r="EJ16" s="6" t="s">
        <v>221</v>
      </c>
      <c r="EK16" s="6" t="s">
        <v>221</v>
      </c>
      <c r="EL16" s="6" t="s">
        <v>221</v>
      </c>
      <c r="EM16" s="6" t="s">
        <v>221</v>
      </c>
      <c r="EN16" s="6" t="s">
        <v>221</v>
      </c>
      <c r="EO16" s="6" t="s">
        <v>221</v>
      </c>
      <c r="EP16" s="6" t="s">
        <v>221</v>
      </c>
      <c r="EQ16" s="6" t="s">
        <v>221</v>
      </c>
      <c r="ER16" s="6" t="s">
        <v>221</v>
      </c>
      <c r="ES16" s="6" t="s">
        <v>221</v>
      </c>
      <c r="ET16" s="3">
        <v>135</v>
      </c>
      <c r="EU16" s="6" t="s">
        <v>221</v>
      </c>
      <c r="EV16" s="6" t="s">
        <v>221</v>
      </c>
      <c r="EW16" s="6" t="s">
        <v>221</v>
      </c>
      <c r="EX16" s="6" t="s">
        <v>221</v>
      </c>
      <c r="EY16" s="6" t="s">
        <v>221</v>
      </c>
      <c r="EZ16" s="3">
        <v>75</v>
      </c>
      <c r="FA16" s="3">
        <v>99</v>
      </c>
      <c r="FB16" s="6" t="s">
        <v>221</v>
      </c>
      <c r="FC16" s="6" t="s">
        <v>221</v>
      </c>
      <c r="FD16" s="6" t="s">
        <v>221</v>
      </c>
      <c r="FE16" s="6" t="s">
        <v>221</v>
      </c>
      <c r="FF16" s="6" t="s">
        <v>221</v>
      </c>
      <c r="FG16" s="6" t="s">
        <v>221</v>
      </c>
      <c r="FH16" s="6" t="s">
        <v>221</v>
      </c>
      <c r="FI16" s="6" t="s">
        <v>221</v>
      </c>
      <c r="FJ16" s="6" t="s">
        <v>221</v>
      </c>
      <c r="FK16" s="6" t="s">
        <v>221</v>
      </c>
      <c r="FL16" s="6" t="s">
        <v>221</v>
      </c>
      <c r="FM16" s="6" t="s">
        <v>221</v>
      </c>
      <c r="FN16" s="6" t="s">
        <v>221</v>
      </c>
      <c r="FO16" s="6" t="s">
        <v>221</v>
      </c>
      <c r="FP16" s="3">
        <v>135</v>
      </c>
      <c r="FQ16" s="6" t="s">
        <v>221</v>
      </c>
      <c r="FR16" s="6" t="s">
        <v>221</v>
      </c>
      <c r="FS16" s="6" t="s">
        <v>221</v>
      </c>
      <c r="FT16" s="6" t="s">
        <v>221</v>
      </c>
      <c r="FU16" s="6" t="s">
        <v>221</v>
      </c>
      <c r="FV16" s="11" t="s">
        <v>221</v>
      </c>
      <c r="FW16" s="285">
        <f t="shared" si="3"/>
        <v>874</v>
      </c>
      <c r="FX16" s="193">
        <f t="shared" si="0"/>
        <v>3055</v>
      </c>
    </row>
    <row r="17" spans="1:180" x14ac:dyDescent="0.25">
      <c r="A17" s="4" t="s">
        <v>26</v>
      </c>
      <c r="B17" s="4" t="s">
        <v>27</v>
      </c>
      <c r="C17" s="6" t="s">
        <v>221</v>
      </c>
      <c r="D17" s="6" t="s">
        <v>221</v>
      </c>
      <c r="E17" s="3">
        <v>402</v>
      </c>
      <c r="F17" s="6" t="s">
        <v>221</v>
      </c>
      <c r="G17" s="6" t="s">
        <v>221</v>
      </c>
      <c r="H17" s="6" t="s">
        <v>221</v>
      </c>
      <c r="I17" s="6" t="s">
        <v>221</v>
      </c>
      <c r="J17" s="6" t="s">
        <v>221</v>
      </c>
      <c r="K17" s="6" t="s">
        <v>221</v>
      </c>
      <c r="L17" s="6" t="s">
        <v>221</v>
      </c>
      <c r="M17" s="6" t="s">
        <v>221</v>
      </c>
      <c r="N17" s="6" t="s">
        <v>221</v>
      </c>
      <c r="O17" s="3">
        <v>70</v>
      </c>
      <c r="P17" s="3">
        <v>1010</v>
      </c>
      <c r="Q17" s="6" t="s">
        <v>221</v>
      </c>
      <c r="R17" s="6" t="s">
        <v>221</v>
      </c>
      <c r="S17" s="6" t="s">
        <v>221</v>
      </c>
      <c r="T17" s="6" t="s">
        <v>221</v>
      </c>
      <c r="U17" s="6" t="s">
        <v>221</v>
      </c>
      <c r="V17" s="6" t="s">
        <v>221</v>
      </c>
      <c r="W17" s="6" t="s">
        <v>221</v>
      </c>
      <c r="X17" s="6" t="s">
        <v>221</v>
      </c>
      <c r="Y17" s="6" t="s">
        <v>221</v>
      </c>
      <c r="Z17" s="6" t="s">
        <v>221</v>
      </c>
      <c r="AA17" s="6" t="s">
        <v>221</v>
      </c>
      <c r="AB17" s="6" t="s">
        <v>221</v>
      </c>
      <c r="AC17" s="6" t="s">
        <v>221</v>
      </c>
      <c r="AD17" s="6" t="s">
        <v>221</v>
      </c>
      <c r="AE17" s="6" t="s">
        <v>221</v>
      </c>
      <c r="AF17" s="6" t="s">
        <v>221</v>
      </c>
      <c r="AG17" s="6" t="s">
        <v>221</v>
      </c>
      <c r="AH17" s="6" t="s">
        <v>221</v>
      </c>
      <c r="AI17" s="6" t="s">
        <v>221</v>
      </c>
      <c r="AJ17" s="6" t="s">
        <v>221</v>
      </c>
      <c r="AK17" s="6" t="s">
        <v>221</v>
      </c>
      <c r="AL17" s="6" t="s">
        <v>221</v>
      </c>
      <c r="AM17" s="6" t="s">
        <v>221</v>
      </c>
      <c r="AN17" s="6" t="s">
        <v>221</v>
      </c>
      <c r="AO17" s="6" t="s">
        <v>221</v>
      </c>
      <c r="AP17" s="6" t="s">
        <v>221</v>
      </c>
      <c r="AQ17" s="6" t="s">
        <v>221</v>
      </c>
      <c r="AR17" s="3">
        <v>231</v>
      </c>
      <c r="AS17" s="6" t="s">
        <v>221</v>
      </c>
      <c r="AT17" s="3">
        <v>672</v>
      </c>
      <c r="AU17" s="6" t="s">
        <v>221</v>
      </c>
      <c r="AV17" s="6" t="s">
        <v>221</v>
      </c>
      <c r="AW17" s="6" t="s">
        <v>221</v>
      </c>
      <c r="AX17" s="6" t="s">
        <v>221</v>
      </c>
      <c r="AY17" s="6" t="s">
        <v>221</v>
      </c>
      <c r="AZ17" s="6" t="s">
        <v>221</v>
      </c>
      <c r="BA17" s="6" t="s">
        <v>221</v>
      </c>
      <c r="BB17" s="6" t="s">
        <v>221</v>
      </c>
      <c r="BC17" s="6" t="s">
        <v>221</v>
      </c>
      <c r="BD17" s="3">
        <v>597</v>
      </c>
      <c r="BE17" s="6" t="s">
        <v>221</v>
      </c>
      <c r="BF17" s="6" t="s">
        <v>221</v>
      </c>
      <c r="BG17" s="6" t="s">
        <v>221</v>
      </c>
      <c r="BH17" s="6" t="s">
        <v>221</v>
      </c>
      <c r="BI17" s="6" t="s">
        <v>221</v>
      </c>
      <c r="BJ17" s="6" t="s">
        <v>221</v>
      </c>
      <c r="BK17" s="3">
        <v>252</v>
      </c>
      <c r="BL17" s="6" t="s">
        <v>221</v>
      </c>
      <c r="BM17" s="6" t="s">
        <v>221</v>
      </c>
      <c r="BN17" s="6" t="s">
        <v>221</v>
      </c>
      <c r="BO17" s="6" t="s">
        <v>221</v>
      </c>
      <c r="BP17" s="6" t="s">
        <v>221</v>
      </c>
      <c r="BQ17" s="6" t="s">
        <v>221</v>
      </c>
      <c r="BR17" s="6" t="s">
        <v>221</v>
      </c>
      <c r="BS17" s="6" t="s">
        <v>221</v>
      </c>
      <c r="BT17" s="6" t="s">
        <v>221</v>
      </c>
      <c r="BU17" s="6" t="s">
        <v>221</v>
      </c>
      <c r="BV17" s="6" t="s">
        <v>221</v>
      </c>
      <c r="BW17" s="6" t="s">
        <v>221</v>
      </c>
      <c r="BX17" s="6" t="s">
        <v>221</v>
      </c>
      <c r="BY17" s="6" t="s">
        <v>221</v>
      </c>
      <c r="BZ17" s="3">
        <v>713</v>
      </c>
      <c r="CA17" s="6" t="s">
        <v>221</v>
      </c>
      <c r="CB17" s="6" t="s">
        <v>221</v>
      </c>
      <c r="CC17" s="6" t="s">
        <v>221</v>
      </c>
      <c r="CD17" s="6" t="s">
        <v>221</v>
      </c>
      <c r="CE17" s="3">
        <v>582</v>
      </c>
      <c r="CF17" s="73">
        <f t="shared" si="1"/>
        <v>4529</v>
      </c>
      <c r="CG17" s="6" t="s">
        <v>221</v>
      </c>
      <c r="CH17" s="6" t="s">
        <v>221</v>
      </c>
      <c r="CI17" s="6" t="s">
        <v>221</v>
      </c>
      <c r="CJ17" s="6" t="s">
        <v>221</v>
      </c>
      <c r="CK17" s="6" t="s">
        <v>221</v>
      </c>
      <c r="CL17" s="6" t="s">
        <v>221</v>
      </c>
      <c r="CM17" s="6" t="s">
        <v>221</v>
      </c>
      <c r="CN17" s="6" t="s">
        <v>221</v>
      </c>
      <c r="CO17" s="6" t="s">
        <v>221</v>
      </c>
      <c r="CP17" s="6" t="s">
        <v>221</v>
      </c>
      <c r="CQ17" s="6" t="s">
        <v>221</v>
      </c>
      <c r="CR17" s="6" t="s">
        <v>221</v>
      </c>
      <c r="CS17" s="6" t="s">
        <v>221</v>
      </c>
      <c r="CT17" s="6" t="s">
        <v>221</v>
      </c>
      <c r="CU17" s="6" t="s">
        <v>221</v>
      </c>
      <c r="CV17" s="6" t="s">
        <v>221</v>
      </c>
      <c r="CW17" s="6" t="s">
        <v>221</v>
      </c>
      <c r="CX17" s="6" t="s">
        <v>221</v>
      </c>
      <c r="CY17" s="6" t="s">
        <v>221</v>
      </c>
      <c r="CZ17" s="6" t="s">
        <v>221</v>
      </c>
      <c r="DA17" s="73">
        <f t="shared" si="2"/>
        <v>0</v>
      </c>
      <c r="DB17" s="6" t="s">
        <v>221</v>
      </c>
      <c r="DC17" s="6" t="s">
        <v>221</v>
      </c>
      <c r="DD17" s="6" t="s">
        <v>221</v>
      </c>
      <c r="DE17" s="6" t="s">
        <v>221</v>
      </c>
      <c r="DF17" s="6" t="s">
        <v>221</v>
      </c>
      <c r="DG17" s="6" t="s">
        <v>221</v>
      </c>
      <c r="DH17" s="6" t="s">
        <v>221</v>
      </c>
      <c r="DI17" s="6" t="s">
        <v>221</v>
      </c>
      <c r="DJ17" s="6" t="s">
        <v>221</v>
      </c>
      <c r="DK17" s="6" t="s">
        <v>221</v>
      </c>
      <c r="DL17" s="6" t="s">
        <v>221</v>
      </c>
      <c r="DM17" s="6" t="s">
        <v>221</v>
      </c>
      <c r="DN17" s="6" t="s">
        <v>221</v>
      </c>
      <c r="DO17" s="6" t="s">
        <v>221</v>
      </c>
      <c r="DP17" s="6" t="s">
        <v>221</v>
      </c>
      <c r="DQ17" s="3">
        <v>62</v>
      </c>
      <c r="DR17" s="6" t="s">
        <v>221</v>
      </c>
      <c r="DS17" s="6" t="s">
        <v>221</v>
      </c>
      <c r="DT17" s="6" t="s">
        <v>221</v>
      </c>
      <c r="DU17" s="6" t="s">
        <v>221</v>
      </c>
      <c r="DV17" s="6" t="s">
        <v>221</v>
      </c>
      <c r="DW17" s="6" t="s">
        <v>221</v>
      </c>
      <c r="DX17" s="6" t="s">
        <v>221</v>
      </c>
      <c r="DY17" s="6" t="s">
        <v>221</v>
      </c>
      <c r="DZ17" s="6" t="s">
        <v>221</v>
      </c>
      <c r="EA17" s="6" t="s">
        <v>221</v>
      </c>
      <c r="EB17" s="6" t="s">
        <v>221</v>
      </c>
      <c r="EC17" s="6" t="s">
        <v>221</v>
      </c>
      <c r="ED17" s="6" t="s">
        <v>221</v>
      </c>
      <c r="EE17" s="6" t="s">
        <v>221</v>
      </c>
      <c r="EF17" s="6" t="s">
        <v>221</v>
      </c>
      <c r="EG17" s="6" t="s">
        <v>221</v>
      </c>
      <c r="EH17" s="3">
        <v>22</v>
      </c>
      <c r="EI17" s="6" t="s">
        <v>221</v>
      </c>
      <c r="EJ17" s="6" t="s">
        <v>221</v>
      </c>
      <c r="EK17" s="6" t="s">
        <v>221</v>
      </c>
      <c r="EL17" s="6" t="s">
        <v>221</v>
      </c>
      <c r="EM17" s="6" t="s">
        <v>221</v>
      </c>
      <c r="EN17" s="6" t="s">
        <v>221</v>
      </c>
      <c r="EO17" s="6" t="s">
        <v>221</v>
      </c>
      <c r="EP17" s="6" t="s">
        <v>221</v>
      </c>
      <c r="EQ17" s="3">
        <v>9</v>
      </c>
      <c r="ER17" s="6" t="s">
        <v>221</v>
      </c>
      <c r="ES17" s="3">
        <v>232</v>
      </c>
      <c r="ET17" s="6" t="s">
        <v>221</v>
      </c>
      <c r="EU17" s="6" t="s">
        <v>221</v>
      </c>
      <c r="EV17" s="6" t="s">
        <v>221</v>
      </c>
      <c r="EW17" s="6" t="s">
        <v>221</v>
      </c>
      <c r="EX17" s="6" t="s">
        <v>221</v>
      </c>
      <c r="EY17" s="6" t="s">
        <v>221</v>
      </c>
      <c r="EZ17" s="6" t="s">
        <v>221</v>
      </c>
      <c r="FA17" s="6" t="s">
        <v>221</v>
      </c>
      <c r="FB17" s="6" t="s">
        <v>221</v>
      </c>
      <c r="FC17" s="6" t="s">
        <v>221</v>
      </c>
      <c r="FD17" s="6" t="s">
        <v>221</v>
      </c>
      <c r="FE17" s="6" t="s">
        <v>221</v>
      </c>
      <c r="FF17" s="3">
        <v>679</v>
      </c>
      <c r="FG17" s="6" t="s">
        <v>221</v>
      </c>
      <c r="FH17" s="6" t="s">
        <v>221</v>
      </c>
      <c r="FI17" s="6" t="s">
        <v>221</v>
      </c>
      <c r="FJ17" s="6" t="s">
        <v>221</v>
      </c>
      <c r="FK17" s="6" t="s">
        <v>221</v>
      </c>
      <c r="FL17" s="6" t="s">
        <v>221</v>
      </c>
      <c r="FM17" s="6" t="s">
        <v>221</v>
      </c>
      <c r="FN17" s="3">
        <v>314</v>
      </c>
      <c r="FO17" s="6" t="s">
        <v>221</v>
      </c>
      <c r="FP17" s="3">
        <v>51</v>
      </c>
      <c r="FQ17" s="3">
        <v>230</v>
      </c>
      <c r="FR17" s="6" t="s">
        <v>221</v>
      </c>
      <c r="FS17" s="6" t="s">
        <v>221</v>
      </c>
      <c r="FT17" s="6" t="s">
        <v>221</v>
      </c>
      <c r="FU17" s="6" t="s">
        <v>221</v>
      </c>
      <c r="FV17" s="11" t="s">
        <v>221</v>
      </c>
      <c r="FW17" s="285">
        <f t="shared" si="3"/>
        <v>1599</v>
      </c>
      <c r="FX17" s="193">
        <f t="shared" si="0"/>
        <v>6128</v>
      </c>
    </row>
    <row r="18" spans="1:180" x14ac:dyDescent="0.25">
      <c r="A18" s="4" t="s">
        <v>28</v>
      </c>
      <c r="B18" s="4" t="s">
        <v>29</v>
      </c>
      <c r="C18" s="6" t="s">
        <v>221</v>
      </c>
      <c r="D18" s="6" t="s">
        <v>221</v>
      </c>
      <c r="E18" s="3">
        <v>74</v>
      </c>
      <c r="F18" s="6" t="s">
        <v>221</v>
      </c>
      <c r="G18" s="6" t="s">
        <v>221</v>
      </c>
      <c r="H18" s="6" t="s">
        <v>221</v>
      </c>
      <c r="I18" s="6" t="s">
        <v>221</v>
      </c>
      <c r="J18" s="6" t="s">
        <v>221</v>
      </c>
      <c r="K18" s="6" t="s">
        <v>221</v>
      </c>
      <c r="L18" s="6" t="s">
        <v>221</v>
      </c>
      <c r="M18" s="6" t="s">
        <v>221</v>
      </c>
      <c r="N18" s="6" t="s">
        <v>221</v>
      </c>
      <c r="O18" s="6" t="s">
        <v>221</v>
      </c>
      <c r="P18" s="3">
        <v>236</v>
      </c>
      <c r="Q18" s="6" t="s">
        <v>221</v>
      </c>
      <c r="R18" s="6" t="s">
        <v>221</v>
      </c>
      <c r="S18" s="6" t="s">
        <v>221</v>
      </c>
      <c r="T18" s="6" t="s">
        <v>221</v>
      </c>
      <c r="U18" s="3">
        <v>142</v>
      </c>
      <c r="V18" s="6" t="s">
        <v>221</v>
      </c>
      <c r="W18" s="6" t="s">
        <v>221</v>
      </c>
      <c r="X18" s="6" t="s">
        <v>221</v>
      </c>
      <c r="Y18" s="6" t="s">
        <v>221</v>
      </c>
      <c r="Z18" s="6" t="s">
        <v>221</v>
      </c>
      <c r="AA18" s="6" t="s">
        <v>221</v>
      </c>
      <c r="AB18" s="6" t="s">
        <v>221</v>
      </c>
      <c r="AC18" s="6" t="s">
        <v>221</v>
      </c>
      <c r="AD18" s="6" t="s">
        <v>221</v>
      </c>
      <c r="AE18" s="6" t="s">
        <v>221</v>
      </c>
      <c r="AF18" s="6" t="s">
        <v>221</v>
      </c>
      <c r="AG18" s="6" t="s">
        <v>221</v>
      </c>
      <c r="AH18" s="6" t="s">
        <v>221</v>
      </c>
      <c r="AI18" s="6" t="s">
        <v>221</v>
      </c>
      <c r="AJ18" s="6" t="s">
        <v>221</v>
      </c>
      <c r="AK18" s="3">
        <v>195</v>
      </c>
      <c r="AL18" s="6" t="s">
        <v>221</v>
      </c>
      <c r="AM18" s="6" t="s">
        <v>221</v>
      </c>
      <c r="AN18" s="6" t="s">
        <v>221</v>
      </c>
      <c r="AO18" s="6" t="s">
        <v>221</v>
      </c>
      <c r="AP18" s="6" t="s">
        <v>221</v>
      </c>
      <c r="AQ18" s="6" t="s">
        <v>221</v>
      </c>
      <c r="AR18" s="3">
        <v>148</v>
      </c>
      <c r="AS18" s="6" t="s">
        <v>221</v>
      </c>
      <c r="AT18" s="3">
        <v>86</v>
      </c>
      <c r="AU18" s="6" t="s">
        <v>221</v>
      </c>
      <c r="AV18" s="6" t="s">
        <v>221</v>
      </c>
      <c r="AW18" s="6" t="s">
        <v>221</v>
      </c>
      <c r="AX18" s="6" t="s">
        <v>221</v>
      </c>
      <c r="AY18" s="6" t="s">
        <v>221</v>
      </c>
      <c r="AZ18" s="6" t="s">
        <v>221</v>
      </c>
      <c r="BA18" s="6" t="s">
        <v>221</v>
      </c>
      <c r="BB18" s="3">
        <v>101</v>
      </c>
      <c r="BC18" s="6" t="s">
        <v>221</v>
      </c>
      <c r="BD18" s="6" t="s">
        <v>221</v>
      </c>
      <c r="BE18" s="6" t="s">
        <v>221</v>
      </c>
      <c r="BF18" s="6" t="s">
        <v>221</v>
      </c>
      <c r="BG18" s="6" t="s">
        <v>221</v>
      </c>
      <c r="BH18" s="6" t="s">
        <v>221</v>
      </c>
      <c r="BI18" s="6" t="s">
        <v>221</v>
      </c>
      <c r="BJ18" s="6" t="s">
        <v>221</v>
      </c>
      <c r="BK18" s="3">
        <v>271</v>
      </c>
      <c r="BL18" s="6" t="s">
        <v>221</v>
      </c>
      <c r="BM18" s="6" t="s">
        <v>221</v>
      </c>
      <c r="BN18" s="6" t="s">
        <v>221</v>
      </c>
      <c r="BO18" s="6" t="s">
        <v>221</v>
      </c>
      <c r="BP18" s="3">
        <v>126</v>
      </c>
      <c r="BQ18" s="6" t="s">
        <v>221</v>
      </c>
      <c r="BR18" s="6" t="s">
        <v>221</v>
      </c>
      <c r="BS18" s="6" t="s">
        <v>221</v>
      </c>
      <c r="BT18" s="6" t="s">
        <v>221</v>
      </c>
      <c r="BU18" s="6" t="s">
        <v>221</v>
      </c>
      <c r="BV18" s="6" t="s">
        <v>221</v>
      </c>
      <c r="BW18" s="6" t="s">
        <v>221</v>
      </c>
      <c r="BX18" s="3">
        <v>85</v>
      </c>
      <c r="BY18" s="6" t="s">
        <v>221</v>
      </c>
      <c r="BZ18" s="6" t="s">
        <v>221</v>
      </c>
      <c r="CA18" s="6" t="s">
        <v>221</v>
      </c>
      <c r="CB18" s="6" t="s">
        <v>221</v>
      </c>
      <c r="CC18" s="6" t="s">
        <v>221</v>
      </c>
      <c r="CD18" s="6" t="s">
        <v>221</v>
      </c>
      <c r="CE18" s="3">
        <v>113</v>
      </c>
      <c r="CF18" s="73">
        <f t="shared" si="1"/>
        <v>1577</v>
      </c>
      <c r="CG18" s="6" t="s">
        <v>221</v>
      </c>
      <c r="CH18" s="6" t="s">
        <v>221</v>
      </c>
      <c r="CI18" s="6" t="s">
        <v>221</v>
      </c>
      <c r="CJ18" s="6" t="s">
        <v>221</v>
      </c>
      <c r="CK18" s="6" t="s">
        <v>221</v>
      </c>
      <c r="CL18" s="6" t="s">
        <v>221</v>
      </c>
      <c r="CM18" s="6" t="s">
        <v>221</v>
      </c>
      <c r="CN18" s="6" t="s">
        <v>221</v>
      </c>
      <c r="CO18" s="6" t="s">
        <v>221</v>
      </c>
      <c r="CP18" s="6" t="s">
        <v>221</v>
      </c>
      <c r="CQ18" s="6" t="s">
        <v>221</v>
      </c>
      <c r="CR18" s="6" t="s">
        <v>221</v>
      </c>
      <c r="CS18" s="3">
        <v>8</v>
      </c>
      <c r="CT18" s="3">
        <v>21</v>
      </c>
      <c r="CU18" s="6" t="s">
        <v>221</v>
      </c>
      <c r="CV18" s="6" t="s">
        <v>221</v>
      </c>
      <c r="CW18" s="6" t="s">
        <v>221</v>
      </c>
      <c r="CX18" s="6" t="s">
        <v>221</v>
      </c>
      <c r="CY18" s="6" t="s">
        <v>221</v>
      </c>
      <c r="CZ18" s="6" t="s">
        <v>221</v>
      </c>
      <c r="DA18" s="73">
        <f t="shared" si="2"/>
        <v>29</v>
      </c>
      <c r="DB18" s="3">
        <v>45</v>
      </c>
      <c r="DC18" s="6" t="s">
        <v>221</v>
      </c>
      <c r="DD18" s="6" t="s">
        <v>221</v>
      </c>
      <c r="DE18" s="6" t="s">
        <v>221</v>
      </c>
      <c r="DF18" s="6" t="s">
        <v>221</v>
      </c>
      <c r="DG18" s="6" t="s">
        <v>221</v>
      </c>
      <c r="DH18" s="6" t="s">
        <v>221</v>
      </c>
      <c r="DI18" s="6" t="s">
        <v>221</v>
      </c>
      <c r="DJ18" s="6" t="s">
        <v>221</v>
      </c>
      <c r="DK18" s="6" t="s">
        <v>221</v>
      </c>
      <c r="DL18" s="6" t="s">
        <v>221</v>
      </c>
      <c r="DM18" s="6" t="s">
        <v>221</v>
      </c>
      <c r="DN18" s="6" t="s">
        <v>221</v>
      </c>
      <c r="DO18" s="6" t="s">
        <v>221</v>
      </c>
      <c r="DP18" s="6" t="s">
        <v>221</v>
      </c>
      <c r="DQ18" s="3">
        <v>98</v>
      </c>
      <c r="DR18" s="3">
        <v>139</v>
      </c>
      <c r="DS18" s="6" t="s">
        <v>221</v>
      </c>
      <c r="DT18" s="6" t="s">
        <v>221</v>
      </c>
      <c r="DU18" s="6" t="s">
        <v>221</v>
      </c>
      <c r="DV18" s="6" t="s">
        <v>221</v>
      </c>
      <c r="DW18" s="6" t="s">
        <v>221</v>
      </c>
      <c r="DX18" s="6" t="s">
        <v>221</v>
      </c>
      <c r="DY18" s="6" t="s">
        <v>221</v>
      </c>
      <c r="DZ18" s="6" t="s">
        <v>221</v>
      </c>
      <c r="EA18" s="6" t="s">
        <v>221</v>
      </c>
      <c r="EB18" s="6" t="s">
        <v>221</v>
      </c>
      <c r="EC18" s="6" t="s">
        <v>221</v>
      </c>
      <c r="ED18" s="6" t="s">
        <v>221</v>
      </c>
      <c r="EE18" s="6" t="s">
        <v>221</v>
      </c>
      <c r="EF18" s="6" t="s">
        <v>221</v>
      </c>
      <c r="EG18" s="6" t="s">
        <v>221</v>
      </c>
      <c r="EH18" s="3">
        <v>181</v>
      </c>
      <c r="EI18" s="6" t="s">
        <v>221</v>
      </c>
      <c r="EJ18" s="6" t="s">
        <v>221</v>
      </c>
      <c r="EK18" s="6" t="s">
        <v>221</v>
      </c>
      <c r="EL18" s="6" t="s">
        <v>221</v>
      </c>
      <c r="EM18" s="3">
        <v>53</v>
      </c>
      <c r="EN18" s="6" t="s">
        <v>221</v>
      </c>
      <c r="EO18" s="3">
        <v>60</v>
      </c>
      <c r="EP18" s="6" t="s">
        <v>221</v>
      </c>
      <c r="EQ18" s="6" t="s">
        <v>221</v>
      </c>
      <c r="ER18" s="6" t="s">
        <v>221</v>
      </c>
      <c r="ES18" s="6" t="s">
        <v>221</v>
      </c>
      <c r="ET18" s="6" t="s">
        <v>221</v>
      </c>
      <c r="EU18" s="6" t="s">
        <v>221</v>
      </c>
      <c r="EV18" s="6" t="s">
        <v>221</v>
      </c>
      <c r="EW18" s="6" t="s">
        <v>221</v>
      </c>
      <c r="EX18" s="6" t="s">
        <v>221</v>
      </c>
      <c r="EY18" s="6" t="s">
        <v>221</v>
      </c>
      <c r="EZ18" s="6" t="s">
        <v>221</v>
      </c>
      <c r="FA18" s="6" t="s">
        <v>221</v>
      </c>
      <c r="FB18" s="6" t="s">
        <v>221</v>
      </c>
      <c r="FC18" s="6" t="s">
        <v>221</v>
      </c>
      <c r="FD18" s="6" t="s">
        <v>221</v>
      </c>
      <c r="FE18" s="6" t="s">
        <v>221</v>
      </c>
      <c r="FF18" s="3">
        <v>118</v>
      </c>
      <c r="FG18" s="6" t="s">
        <v>221</v>
      </c>
      <c r="FH18" s="6" t="s">
        <v>221</v>
      </c>
      <c r="FI18" s="6" t="s">
        <v>221</v>
      </c>
      <c r="FJ18" s="6" t="s">
        <v>221</v>
      </c>
      <c r="FK18" s="6" t="s">
        <v>221</v>
      </c>
      <c r="FL18" s="6" t="s">
        <v>221</v>
      </c>
      <c r="FM18" s="6" t="s">
        <v>221</v>
      </c>
      <c r="FN18" s="6" t="s">
        <v>221</v>
      </c>
      <c r="FO18" s="6" t="s">
        <v>221</v>
      </c>
      <c r="FP18" s="3">
        <v>54</v>
      </c>
      <c r="FQ18" s="6" t="s">
        <v>221</v>
      </c>
      <c r="FR18" s="6" t="s">
        <v>221</v>
      </c>
      <c r="FS18" s="6" t="s">
        <v>221</v>
      </c>
      <c r="FT18" s="6" t="s">
        <v>221</v>
      </c>
      <c r="FU18" s="6" t="s">
        <v>221</v>
      </c>
      <c r="FV18" s="11" t="s">
        <v>221</v>
      </c>
      <c r="FW18" s="285">
        <f t="shared" si="3"/>
        <v>748</v>
      </c>
      <c r="FX18" s="193">
        <f t="shared" si="0"/>
        <v>2354</v>
      </c>
    </row>
    <row r="19" spans="1:180" x14ac:dyDescent="0.25">
      <c r="A19" s="4" t="s">
        <v>30</v>
      </c>
      <c r="B19" s="4" t="s">
        <v>31</v>
      </c>
      <c r="C19" s="6" t="s">
        <v>221</v>
      </c>
      <c r="D19" s="6" t="s">
        <v>221</v>
      </c>
      <c r="E19" s="6" t="s">
        <v>221</v>
      </c>
      <c r="F19" s="6" t="s">
        <v>221</v>
      </c>
      <c r="G19" s="6" t="s">
        <v>221</v>
      </c>
      <c r="H19" s="6" t="s">
        <v>221</v>
      </c>
      <c r="I19" s="6" t="s">
        <v>221</v>
      </c>
      <c r="J19" s="6" t="s">
        <v>221</v>
      </c>
      <c r="K19" s="6" t="s">
        <v>221</v>
      </c>
      <c r="L19" s="6" t="s">
        <v>221</v>
      </c>
      <c r="M19" s="6" t="s">
        <v>221</v>
      </c>
      <c r="N19" s="6" t="s">
        <v>221</v>
      </c>
      <c r="O19" s="6" t="s">
        <v>221</v>
      </c>
      <c r="P19" s="3">
        <v>476</v>
      </c>
      <c r="Q19" s="6" t="s">
        <v>221</v>
      </c>
      <c r="R19" s="6" t="s">
        <v>221</v>
      </c>
      <c r="S19" s="6" t="s">
        <v>221</v>
      </c>
      <c r="T19" s="6" t="s">
        <v>221</v>
      </c>
      <c r="U19" s="6" t="s">
        <v>221</v>
      </c>
      <c r="V19" s="6" t="s">
        <v>221</v>
      </c>
      <c r="W19" s="6" t="s">
        <v>221</v>
      </c>
      <c r="X19" s="6" t="s">
        <v>221</v>
      </c>
      <c r="Y19" s="6" t="s">
        <v>221</v>
      </c>
      <c r="Z19" s="3">
        <v>161</v>
      </c>
      <c r="AA19" s="6" t="s">
        <v>221</v>
      </c>
      <c r="AB19" s="6" t="s">
        <v>221</v>
      </c>
      <c r="AC19" s="6" t="s">
        <v>221</v>
      </c>
      <c r="AD19" s="6" t="s">
        <v>221</v>
      </c>
      <c r="AE19" s="6" t="s">
        <v>221</v>
      </c>
      <c r="AF19" s="6" t="s">
        <v>221</v>
      </c>
      <c r="AG19" s="6" t="s">
        <v>221</v>
      </c>
      <c r="AH19" s="6" t="s">
        <v>221</v>
      </c>
      <c r="AI19" s="6" t="s">
        <v>221</v>
      </c>
      <c r="AJ19" s="6" t="s">
        <v>221</v>
      </c>
      <c r="AK19" s="6" t="s">
        <v>221</v>
      </c>
      <c r="AL19" s="6" t="s">
        <v>221</v>
      </c>
      <c r="AM19" s="6" t="s">
        <v>221</v>
      </c>
      <c r="AN19" s="6" t="s">
        <v>221</v>
      </c>
      <c r="AO19" s="6" t="s">
        <v>221</v>
      </c>
      <c r="AP19" s="6" t="s">
        <v>221</v>
      </c>
      <c r="AQ19" s="6" t="s">
        <v>221</v>
      </c>
      <c r="AR19" s="3">
        <v>111</v>
      </c>
      <c r="AS19" s="6" t="s">
        <v>221</v>
      </c>
      <c r="AT19" s="6" t="s">
        <v>221</v>
      </c>
      <c r="AU19" s="6" t="s">
        <v>221</v>
      </c>
      <c r="AV19" s="6" t="s">
        <v>221</v>
      </c>
      <c r="AW19" s="6" t="s">
        <v>221</v>
      </c>
      <c r="AX19" s="6" t="s">
        <v>221</v>
      </c>
      <c r="AY19" s="6" t="s">
        <v>221</v>
      </c>
      <c r="AZ19" s="6" t="s">
        <v>221</v>
      </c>
      <c r="BA19" s="6" t="s">
        <v>221</v>
      </c>
      <c r="BB19" s="3">
        <v>178</v>
      </c>
      <c r="BC19" s="6" t="s">
        <v>221</v>
      </c>
      <c r="BD19" s="6" t="s">
        <v>221</v>
      </c>
      <c r="BE19" s="6" t="s">
        <v>221</v>
      </c>
      <c r="BF19" s="6" t="s">
        <v>221</v>
      </c>
      <c r="BG19" s="6" t="s">
        <v>221</v>
      </c>
      <c r="BH19" s="6" t="s">
        <v>221</v>
      </c>
      <c r="BI19" s="6" t="s">
        <v>221</v>
      </c>
      <c r="BJ19" s="6" t="s">
        <v>221</v>
      </c>
      <c r="BK19" s="3">
        <v>139</v>
      </c>
      <c r="BL19" s="6" t="s">
        <v>221</v>
      </c>
      <c r="BM19" s="6" t="s">
        <v>221</v>
      </c>
      <c r="BN19" s="6" t="s">
        <v>221</v>
      </c>
      <c r="BO19" s="3">
        <v>98</v>
      </c>
      <c r="BP19" s="6" t="s">
        <v>221</v>
      </c>
      <c r="BQ19" s="6" t="s">
        <v>221</v>
      </c>
      <c r="BR19" s="6" t="s">
        <v>221</v>
      </c>
      <c r="BS19" s="6" t="s">
        <v>221</v>
      </c>
      <c r="BT19" s="6" t="s">
        <v>221</v>
      </c>
      <c r="BU19" s="6" t="s">
        <v>221</v>
      </c>
      <c r="BV19" s="6" t="s">
        <v>221</v>
      </c>
      <c r="BW19" s="6" t="s">
        <v>221</v>
      </c>
      <c r="BX19" s="6" t="s">
        <v>221</v>
      </c>
      <c r="BY19" s="6" t="s">
        <v>221</v>
      </c>
      <c r="BZ19" s="6" t="s">
        <v>221</v>
      </c>
      <c r="CA19" s="6" t="s">
        <v>221</v>
      </c>
      <c r="CB19" s="6" t="s">
        <v>221</v>
      </c>
      <c r="CC19" s="6" t="s">
        <v>221</v>
      </c>
      <c r="CD19" s="6" t="s">
        <v>221</v>
      </c>
      <c r="CE19" s="3">
        <v>121</v>
      </c>
      <c r="CF19" s="73">
        <f t="shared" si="1"/>
        <v>1284</v>
      </c>
      <c r="CG19" s="6" t="s">
        <v>221</v>
      </c>
      <c r="CH19" s="6" t="s">
        <v>221</v>
      </c>
      <c r="CI19" s="6" t="s">
        <v>221</v>
      </c>
      <c r="CJ19" s="6" t="s">
        <v>221</v>
      </c>
      <c r="CK19" s="6" t="s">
        <v>221</v>
      </c>
      <c r="CL19" s="6" t="s">
        <v>221</v>
      </c>
      <c r="CM19" s="6" t="s">
        <v>221</v>
      </c>
      <c r="CN19" s="6" t="s">
        <v>221</v>
      </c>
      <c r="CO19" s="6" t="s">
        <v>221</v>
      </c>
      <c r="CP19" s="6" t="s">
        <v>221</v>
      </c>
      <c r="CQ19" s="6" t="s">
        <v>221</v>
      </c>
      <c r="CR19" s="6" t="s">
        <v>221</v>
      </c>
      <c r="CS19" s="6" t="s">
        <v>221</v>
      </c>
      <c r="CT19" s="6" t="s">
        <v>221</v>
      </c>
      <c r="CU19" s="6" t="s">
        <v>221</v>
      </c>
      <c r="CV19" s="6" t="s">
        <v>221</v>
      </c>
      <c r="CW19" s="6" t="s">
        <v>221</v>
      </c>
      <c r="CX19" s="6" t="s">
        <v>221</v>
      </c>
      <c r="CY19" s="6" t="s">
        <v>221</v>
      </c>
      <c r="CZ19" s="6" t="s">
        <v>221</v>
      </c>
      <c r="DA19" s="73">
        <f t="shared" si="2"/>
        <v>0</v>
      </c>
      <c r="DB19" s="6" t="s">
        <v>221</v>
      </c>
      <c r="DC19" s="6" t="s">
        <v>221</v>
      </c>
      <c r="DD19" s="6" t="s">
        <v>221</v>
      </c>
      <c r="DE19" s="6" t="s">
        <v>221</v>
      </c>
      <c r="DF19" s="6" t="s">
        <v>221</v>
      </c>
      <c r="DG19" s="6" t="s">
        <v>221</v>
      </c>
      <c r="DH19" s="6" t="s">
        <v>221</v>
      </c>
      <c r="DI19" s="6" t="s">
        <v>221</v>
      </c>
      <c r="DJ19" s="6" t="s">
        <v>221</v>
      </c>
      <c r="DK19" s="6" t="s">
        <v>221</v>
      </c>
      <c r="DL19" s="6" t="s">
        <v>221</v>
      </c>
      <c r="DM19" s="6" t="s">
        <v>221</v>
      </c>
      <c r="DN19" s="6" t="s">
        <v>221</v>
      </c>
      <c r="DO19" s="6" t="s">
        <v>221</v>
      </c>
      <c r="DP19" s="6" t="s">
        <v>221</v>
      </c>
      <c r="DQ19" s="3">
        <v>95</v>
      </c>
      <c r="DR19" s="3">
        <v>69</v>
      </c>
      <c r="DS19" s="6" t="s">
        <v>221</v>
      </c>
      <c r="DT19" s="6" t="s">
        <v>221</v>
      </c>
      <c r="DU19" s="6" t="s">
        <v>221</v>
      </c>
      <c r="DV19" s="6" t="s">
        <v>221</v>
      </c>
      <c r="DW19" s="6" t="s">
        <v>221</v>
      </c>
      <c r="DX19" s="3">
        <v>67</v>
      </c>
      <c r="DY19" s="6" t="s">
        <v>221</v>
      </c>
      <c r="DZ19" s="6" t="s">
        <v>221</v>
      </c>
      <c r="EA19" s="6" t="s">
        <v>221</v>
      </c>
      <c r="EB19" s="6" t="s">
        <v>221</v>
      </c>
      <c r="EC19" s="6" t="s">
        <v>221</v>
      </c>
      <c r="ED19" s="6" t="s">
        <v>221</v>
      </c>
      <c r="EE19" s="6" t="s">
        <v>221</v>
      </c>
      <c r="EF19" s="3">
        <v>66</v>
      </c>
      <c r="EG19" s="6" t="s">
        <v>221</v>
      </c>
      <c r="EH19" s="3">
        <v>82</v>
      </c>
      <c r="EI19" s="6" t="s">
        <v>221</v>
      </c>
      <c r="EJ19" s="6" t="s">
        <v>221</v>
      </c>
      <c r="EK19" s="6" t="s">
        <v>221</v>
      </c>
      <c r="EL19" s="6" t="s">
        <v>221</v>
      </c>
      <c r="EM19" s="6" t="s">
        <v>221</v>
      </c>
      <c r="EN19" s="6" t="s">
        <v>221</v>
      </c>
      <c r="EO19" s="6" t="s">
        <v>221</v>
      </c>
      <c r="EP19" s="6" t="s">
        <v>221</v>
      </c>
      <c r="EQ19" s="6" t="s">
        <v>221</v>
      </c>
      <c r="ER19" s="6" t="s">
        <v>221</v>
      </c>
      <c r="ES19" s="6" t="s">
        <v>221</v>
      </c>
      <c r="ET19" s="6" t="s">
        <v>221</v>
      </c>
      <c r="EU19" s="6" t="s">
        <v>221</v>
      </c>
      <c r="EV19" s="6" t="s">
        <v>221</v>
      </c>
      <c r="EW19" s="6" t="s">
        <v>221</v>
      </c>
      <c r="EX19" s="6" t="s">
        <v>221</v>
      </c>
      <c r="EY19" s="6" t="s">
        <v>221</v>
      </c>
      <c r="EZ19" s="6" t="s">
        <v>221</v>
      </c>
      <c r="FA19" s="6" t="s">
        <v>221</v>
      </c>
      <c r="FB19" s="6" t="s">
        <v>221</v>
      </c>
      <c r="FC19" s="6" t="s">
        <v>221</v>
      </c>
      <c r="FD19" s="6" t="s">
        <v>221</v>
      </c>
      <c r="FE19" s="6" t="s">
        <v>221</v>
      </c>
      <c r="FF19" s="3">
        <v>296</v>
      </c>
      <c r="FG19" s="6" t="s">
        <v>221</v>
      </c>
      <c r="FH19" s="6" t="s">
        <v>221</v>
      </c>
      <c r="FI19" s="6" t="s">
        <v>221</v>
      </c>
      <c r="FJ19" s="6" t="s">
        <v>221</v>
      </c>
      <c r="FK19" s="6" t="s">
        <v>221</v>
      </c>
      <c r="FL19" s="6" t="s">
        <v>221</v>
      </c>
      <c r="FM19" s="6" t="s">
        <v>221</v>
      </c>
      <c r="FN19" s="6" t="s">
        <v>221</v>
      </c>
      <c r="FO19" s="6" t="s">
        <v>221</v>
      </c>
      <c r="FP19" s="6" t="s">
        <v>221</v>
      </c>
      <c r="FQ19" s="6" t="s">
        <v>221</v>
      </c>
      <c r="FR19" s="6" t="s">
        <v>221</v>
      </c>
      <c r="FS19" s="6" t="s">
        <v>221</v>
      </c>
      <c r="FT19" s="6" t="s">
        <v>221</v>
      </c>
      <c r="FU19" s="6" t="s">
        <v>221</v>
      </c>
      <c r="FV19" s="11" t="s">
        <v>221</v>
      </c>
      <c r="FW19" s="285">
        <f t="shared" si="3"/>
        <v>675</v>
      </c>
      <c r="FX19" s="193">
        <f t="shared" si="0"/>
        <v>1959</v>
      </c>
    </row>
    <row r="20" spans="1:180" x14ac:dyDescent="0.25">
      <c r="A20" s="4" t="s">
        <v>32</v>
      </c>
      <c r="B20" s="4" t="s">
        <v>33</v>
      </c>
      <c r="C20" s="6" t="s">
        <v>221</v>
      </c>
      <c r="D20" s="6" t="s">
        <v>221</v>
      </c>
      <c r="E20" s="3">
        <v>281</v>
      </c>
      <c r="F20" s="6" t="s">
        <v>221</v>
      </c>
      <c r="G20" s="6" t="s">
        <v>221</v>
      </c>
      <c r="H20" s="6" t="s">
        <v>221</v>
      </c>
      <c r="I20" s="6" t="s">
        <v>221</v>
      </c>
      <c r="J20" s="6" t="s">
        <v>221</v>
      </c>
      <c r="K20" s="6" t="s">
        <v>221</v>
      </c>
      <c r="L20" s="6" t="s">
        <v>221</v>
      </c>
      <c r="M20" s="6" t="s">
        <v>221</v>
      </c>
      <c r="N20" s="6" t="s">
        <v>221</v>
      </c>
      <c r="O20" s="6" t="s">
        <v>221</v>
      </c>
      <c r="P20" s="6" t="s">
        <v>221</v>
      </c>
      <c r="Q20" s="6" t="s">
        <v>221</v>
      </c>
      <c r="R20" s="3">
        <v>225</v>
      </c>
      <c r="S20" s="6" t="s">
        <v>221</v>
      </c>
      <c r="T20" s="6" t="s">
        <v>221</v>
      </c>
      <c r="U20" s="6" t="s">
        <v>221</v>
      </c>
      <c r="V20" s="6" t="s">
        <v>221</v>
      </c>
      <c r="W20" s="6" t="s">
        <v>221</v>
      </c>
      <c r="X20" s="6" t="s">
        <v>221</v>
      </c>
      <c r="Y20" s="6" t="s">
        <v>221</v>
      </c>
      <c r="Z20" s="6" t="s">
        <v>221</v>
      </c>
      <c r="AA20" s="6" t="s">
        <v>221</v>
      </c>
      <c r="AB20" s="6" t="s">
        <v>221</v>
      </c>
      <c r="AC20" s="6" t="s">
        <v>221</v>
      </c>
      <c r="AD20" s="6" t="s">
        <v>221</v>
      </c>
      <c r="AE20" s="6" t="s">
        <v>221</v>
      </c>
      <c r="AF20" s="6" t="s">
        <v>221</v>
      </c>
      <c r="AG20" s="6" t="s">
        <v>221</v>
      </c>
      <c r="AH20" s="6" t="s">
        <v>221</v>
      </c>
      <c r="AI20" s="6" t="s">
        <v>221</v>
      </c>
      <c r="AJ20" s="6" t="s">
        <v>221</v>
      </c>
      <c r="AK20" s="6" t="s">
        <v>221</v>
      </c>
      <c r="AL20" s="6" t="s">
        <v>221</v>
      </c>
      <c r="AM20" s="6" t="s">
        <v>221</v>
      </c>
      <c r="AN20" s="6" t="s">
        <v>221</v>
      </c>
      <c r="AO20" s="6" t="s">
        <v>221</v>
      </c>
      <c r="AP20" s="6" t="s">
        <v>221</v>
      </c>
      <c r="AQ20" s="6" t="s">
        <v>221</v>
      </c>
      <c r="AR20" s="6" t="s">
        <v>221</v>
      </c>
      <c r="AS20" s="6" t="s">
        <v>221</v>
      </c>
      <c r="AT20" s="3">
        <v>263</v>
      </c>
      <c r="AU20" s="6" t="s">
        <v>221</v>
      </c>
      <c r="AV20" s="6" t="s">
        <v>221</v>
      </c>
      <c r="AW20" s="6" t="s">
        <v>221</v>
      </c>
      <c r="AX20" s="6" t="s">
        <v>221</v>
      </c>
      <c r="AY20" s="6" t="s">
        <v>221</v>
      </c>
      <c r="AZ20" s="6" t="s">
        <v>221</v>
      </c>
      <c r="BA20" s="3">
        <v>208</v>
      </c>
      <c r="BB20" s="6" t="s">
        <v>221</v>
      </c>
      <c r="BC20" s="3">
        <v>63</v>
      </c>
      <c r="BD20" s="6" t="s">
        <v>221</v>
      </c>
      <c r="BE20" s="6" t="s">
        <v>221</v>
      </c>
      <c r="BF20" s="6" t="s">
        <v>221</v>
      </c>
      <c r="BG20" s="6" t="s">
        <v>221</v>
      </c>
      <c r="BH20" s="6" t="s">
        <v>221</v>
      </c>
      <c r="BI20" s="6" t="s">
        <v>221</v>
      </c>
      <c r="BJ20" s="6" t="s">
        <v>221</v>
      </c>
      <c r="BK20" s="6" t="s">
        <v>221</v>
      </c>
      <c r="BL20" s="6" t="s">
        <v>221</v>
      </c>
      <c r="BM20" s="6" t="s">
        <v>221</v>
      </c>
      <c r="BN20" s="6" t="s">
        <v>221</v>
      </c>
      <c r="BO20" s="6" t="s">
        <v>221</v>
      </c>
      <c r="BP20" s="3">
        <v>142</v>
      </c>
      <c r="BQ20" s="6" t="s">
        <v>221</v>
      </c>
      <c r="BR20" s="6" t="s">
        <v>221</v>
      </c>
      <c r="BS20" s="6" t="s">
        <v>221</v>
      </c>
      <c r="BT20" s="6" t="s">
        <v>221</v>
      </c>
      <c r="BU20" s="6" t="s">
        <v>221</v>
      </c>
      <c r="BV20" s="6" t="s">
        <v>221</v>
      </c>
      <c r="BW20" s="3">
        <v>147</v>
      </c>
      <c r="BX20" s="6" t="s">
        <v>221</v>
      </c>
      <c r="BY20" s="6" t="s">
        <v>221</v>
      </c>
      <c r="BZ20" s="6" t="s">
        <v>221</v>
      </c>
      <c r="CA20" s="3">
        <v>211</v>
      </c>
      <c r="CB20" s="3">
        <v>20</v>
      </c>
      <c r="CC20" s="6" t="s">
        <v>221</v>
      </c>
      <c r="CD20" s="6" t="s">
        <v>221</v>
      </c>
      <c r="CE20" s="6" t="s">
        <v>221</v>
      </c>
      <c r="CF20" s="73">
        <f t="shared" si="1"/>
        <v>1560</v>
      </c>
      <c r="CG20" s="6" t="s">
        <v>221</v>
      </c>
      <c r="CH20" s="6" t="s">
        <v>221</v>
      </c>
      <c r="CI20" s="6" t="s">
        <v>221</v>
      </c>
      <c r="CJ20" s="6" t="s">
        <v>221</v>
      </c>
      <c r="CK20" s="6" t="s">
        <v>221</v>
      </c>
      <c r="CL20" s="6" t="s">
        <v>221</v>
      </c>
      <c r="CM20" s="6" t="s">
        <v>221</v>
      </c>
      <c r="CN20" s="6" t="s">
        <v>221</v>
      </c>
      <c r="CO20" s="6" t="s">
        <v>221</v>
      </c>
      <c r="CP20" s="6" t="s">
        <v>221</v>
      </c>
      <c r="CQ20" s="6" t="s">
        <v>221</v>
      </c>
      <c r="CR20" s="6" t="s">
        <v>221</v>
      </c>
      <c r="CS20" s="6" t="s">
        <v>221</v>
      </c>
      <c r="CT20" s="3">
        <v>25</v>
      </c>
      <c r="CU20" s="6" t="s">
        <v>221</v>
      </c>
      <c r="CV20" s="6" t="s">
        <v>221</v>
      </c>
      <c r="CW20" s="6" t="s">
        <v>221</v>
      </c>
      <c r="CX20" s="6" t="s">
        <v>221</v>
      </c>
      <c r="CY20" s="6" t="s">
        <v>221</v>
      </c>
      <c r="CZ20" s="6" t="s">
        <v>221</v>
      </c>
      <c r="DA20" s="73">
        <f t="shared" si="2"/>
        <v>25</v>
      </c>
      <c r="DB20" s="3">
        <v>66</v>
      </c>
      <c r="DC20" s="6" t="s">
        <v>221</v>
      </c>
      <c r="DD20" s="6" t="s">
        <v>221</v>
      </c>
      <c r="DE20" s="6" t="s">
        <v>221</v>
      </c>
      <c r="DF20" s="6" t="s">
        <v>221</v>
      </c>
      <c r="DG20" s="6" t="s">
        <v>221</v>
      </c>
      <c r="DH20" s="6" t="s">
        <v>221</v>
      </c>
      <c r="DI20" s="6" t="s">
        <v>221</v>
      </c>
      <c r="DJ20" s="6" t="s">
        <v>221</v>
      </c>
      <c r="DK20" s="6" t="s">
        <v>221</v>
      </c>
      <c r="DL20" s="6" t="s">
        <v>221</v>
      </c>
      <c r="DM20" s="6" t="s">
        <v>221</v>
      </c>
      <c r="DN20" s="6" t="s">
        <v>221</v>
      </c>
      <c r="DO20" s="3">
        <v>52</v>
      </c>
      <c r="DP20" s="6" t="s">
        <v>221</v>
      </c>
      <c r="DQ20" s="6" t="s">
        <v>221</v>
      </c>
      <c r="DR20" s="6" t="s">
        <v>221</v>
      </c>
      <c r="DS20" s="6" t="s">
        <v>221</v>
      </c>
      <c r="DT20" s="6" t="s">
        <v>221</v>
      </c>
      <c r="DU20" s="6" t="s">
        <v>221</v>
      </c>
      <c r="DV20" s="6" t="s">
        <v>221</v>
      </c>
      <c r="DW20" s="6" t="s">
        <v>221</v>
      </c>
      <c r="DX20" s="6" t="s">
        <v>221</v>
      </c>
      <c r="DY20" s="6" t="s">
        <v>221</v>
      </c>
      <c r="DZ20" s="6" t="s">
        <v>221</v>
      </c>
      <c r="EA20" s="6" t="s">
        <v>221</v>
      </c>
      <c r="EB20" s="6" t="s">
        <v>221</v>
      </c>
      <c r="EC20" s="6" t="s">
        <v>221</v>
      </c>
      <c r="ED20" s="6" t="s">
        <v>221</v>
      </c>
      <c r="EE20" s="6" t="s">
        <v>221</v>
      </c>
      <c r="EF20" s="6" t="s">
        <v>221</v>
      </c>
      <c r="EG20" s="6" t="s">
        <v>221</v>
      </c>
      <c r="EH20" s="6" t="s">
        <v>221</v>
      </c>
      <c r="EI20" s="6" t="s">
        <v>221</v>
      </c>
      <c r="EJ20" s="6" t="s">
        <v>221</v>
      </c>
      <c r="EK20" s="6" t="s">
        <v>221</v>
      </c>
      <c r="EL20" s="6" t="s">
        <v>221</v>
      </c>
      <c r="EM20" s="6" t="s">
        <v>221</v>
      </c>
      <c r="EN20" s="6" t="s">
        <v>221</v>
      </c>
      <c r="EO20" s="6" t="s">
        <v>221</v>
      </c>
      <c r="EP20" s="6" t="s">
        <v>221</v>
      </c>
      <c r="EQ20" s="6" t="s">
        <v>221</v>
      </c>
      <c r="ER20" s="6" t="s">
        <v>221</v>
      </c>
      <c r="ES20" s="3">
        <v>222</v>
      </c>
      <c r="ET20" s="6" t="s">
        <v>221</v>
      </c>
      <c r="EU20" s="6" t="s">
        <v>221</v>
      </c>
      <c r="EV20" s="6" t="s">
        <v>221</v>
      </c>
      <c r="EW20" s="3">
        <v>191</v>
      </c>
      <c r="EX20" s="6" t="s">
        <v>221</v>
      </c>
      <c r="EY20" s="6" t="s">
        <v>221</v>
      </c>
      <c r="EZ20" s="6" t="s">
        <v>221</v>
      </c>
      <c r="FA20" s="6" t="s">
        <v>221</v>
      </c>
      <c r="FB20" s="6" t="s">
        <v>221</v>
      </c>
      <c r="FC20" s="6" t="s">
        <v>221</v>
      </c>
      <c r="FD20" s="6" t="s">
        <v>221</v>
      </c>
      <c r="FE20" s="6" t="s">
        <v>221</v>
      </c>
      <c r="FF20" s="6" t="s">
        <v>221</v>
      </c>
      <c r="FG20" s="3">
        <v>37</v>
      </c>
      <c r="FH20" s="6" t="s">
        <v>221</v>
      </c>
      <c r="FI20" s="6" t="s">
        <v>221</v>
      </c>
      <c r="FJ20" s="6" t="s">
        <v>221</v>
      </c>
      <c r="FK20" s="6" t="s">
        <v>221</v>
      </c>
      <c r="FL20" s="6" t="s">
        <v>221</v>
      </c>
      <c r="FM20" s="6" t="s">
        <v>221</v>
      </c>
      <c r="FN20" s="6" t="s">
        <v>221</v>
      </c>
      <c r="FO20" s="6" t="s">
        <v>221</v>
      </c>
      <c r="FP20" s="6" t="s">
        <v>221</v>
      </c>
      <c r="FQ20" s="3">
        <v>137</v>
      </c>
      <c r="FR20" s="6" t="s">
        <v>221</v>
      </c>
      <c r="FS20" s="6" t="s">
        <v>221</v>
      </c>
      <c r="FT20" s="6" t="s">
        <v>221</v>
      </c>
      <c r="FU20" s="3">
        <v>140</v>
      </c>
      <c r="FV20" s="11" t="s">
        <v>221</v>
      </c>
      <c r="FW20" s="285">
        <f t="shared" si="3"/>
        <v>845</v>
      </c>
      <c r="FX20" s="193">
        <f t="shared" si="0"/>
        <v>2430</v>
      </c>
    </row>
    <row r="21" spans="1:180" x14ac:dyDescent="0.25">
      <c r="A21" s="4" t="s">
        <v>34</v>
      </c>
      <c r="B21" s="4" t="s">
        <v>35</v>
      </c>
      <c r="C21" s="6" t="s">
        <v>221</v>
      </c>
      <c r="D21" s="6" t="s">
        <v>221</v>
      </c>
      <c r="E21" s="6" t="s">
        <v>221</v>
      </c>
      <c r="F21" s="6" t="s">
        <v>221</v>
      </c>
      <c r="G21" s="6" t="s">
        <v>221</v>
      </c>
      <c r="H21" s="6" t="s">
        <v>221</v>
      </c>
      <c r="I21" s="6" t="s">
        <v>221</v>
      </c>
      <c r="J21" s="6" t="s">
        <v>221</v>
      </c>
      <c r="K21" s="6" t="s">
        <v>221</v>
      </c>
      <c r="L21" s="3">
        <v>66</v>
      </c>
      <c r="M21" s="6" t="s">
        <v>221</v>
      </c>
      <c r="N21" s="6" t="s">
        <v>221</v>
      </c>
      <c r="O21" s="6" t="s">
        <v>221</v>
      </c>
      <c r="P21" s="6" t="s">
        <v>221</v>
      </c>
      <c r="Q21" s="6" t="s">
        <v>221</v>
      </c>
      <c r="R21" s="6" t="s">
        <v>221</v>
      </c>
      <c r="S21" s="6" t="s">
        <v>221</v>
      </c>
      <c r="T21" s="6" t="s">
        <v>221</v>
      </c>
      <c r="U21" s="6" t="s">
        <v>221</v>
      </c>
      <c r="V21" s="6" t="s">
        <v>221</v>
      </c>
      <c r="W21" s="6" t="s">
        <v>221</v>
      </c>
      <c r="X21" s="6" t="s">
        <v>221</v>
      </c>
      <c r="Y21" s="6" t="s">
        <v>221</v>
      </c>
      <c r="Z21" s="6" t="s">
        <v>221</v>
      </c>
      <c r="AA21" s="6" t="s">
        <v>221</v>
      </c>
      <c r="AB21" s="6" t="s">
        <v>221</v>
      </c>
      <c r="AC21" s="6" t="s">
        <v>221</v>
      </c>
      <c r="AD21" s="6" t="s">
        <v>221</v>
      </c>
      <c r="AE21" s="6" t="s">
        <v>221</v>
      </c>
      <c r="AF21" s="6" t="s">
        <v>221</v>
      </c>
      <c r="AG21" s="6" t="s">
        <v>221</v>
      </c>
      <c r="AH21" s="6" t="s">
        <v>221</v>
      </c>
      <c r="AI21" s="6" t="s">
        <v>221</v>
      </c>
      <c r="AJ21" s="6" t="s">
        <v>221</v>
      </c>
      <c r="AK21" s="3">
        <v>130</v>
      </c>
      <c r="AL21" s="6" t="s">
        <v>221</v>
      </c>
      <c r="AM21" s="6" t="s">
        <v>221</v>
      </c>
      <c r="AN21" s="6" t="s">
        <v>221</v>
      </c>
      <c r="AO21" s="6" t="s">
        <v>221</v>
      </c>
      <c r="AP21" s="6" t="s">
        <v>221</v>
      </c>
      <c r="AQ21" s="6" t="s">
        <v>221</v>
      </c>
      <c r="AR21" s="6" t="s">
        <v>221</v>
      </c>
      <c r="AS21" s="6" t="s">
        <v>221</v>
      </c>
      <c r="AT21" s="3">
        <v>151</v>
      </c>
      <c r="AU21" s="6" t="s">
        <v>221</v>
      </c>
      <c r="AV21" s="6" t="s">
        <v>221</v>
      </c>
      <c r="AW21" s="6" t="s">
        <v>221</v>
      </c>
      <c r="AX21" s="6" t="s">
        <v>221</v>
      </c>
      <c r="AY21" s="6" t="s">
        <v>221</v>
      </c>
      <c r="AZ21" s="6" t="s">
        <v>221</v>
      </c>
      <c r="BA21" s="6" t="s">
        <v>221</v>
      </c>
      <c r="BB21" s="6" t="s">
        <v>221</v>
      </c>
      <c r="BC21" s="3">
        <v>40</v>
      </c>
      <c r="BD21" s="6" t="s">
        <v>221</v>
      </c>
      <c r="BE21" s="6" t="s">
        <v>221</v>
      </c>
      <c r="BF21" s="6" t="s">
        <v>221</v>
      </c>
      <c r="BG21" s="6" t="s">
        <v>221</v>
      </c>
      <c r="BH21" s="6" t="s">
        <v>221</v>
      </c>
      <c r="BI21" s="6" t="s">
        <v>221</v>
      </c>
      <c r="BJ21" s="6" t="s">
        <v>221</v>
      </c>
      <c r="BK21" s="3">
        <v>301</v>
      </c>
      <c r="BL21" s="6" t="s">
        <v>221</v>
      </c>
      <c r="BM21" s="6" t="s">
        <v>221</v>
      </c>
      <c r="BN21" s="6" t="s">
        <v>221</v>
      </c>
      <c r="BO21" s="6" t="s">
        <v>221</v>
      </c>
      <c r="BP21" s="6" t="s">
        <v>221</v>
      </c>
      <c r="BQ21" s="6" t="s">
        <v>221</v>
      </c>
      <c r="BR21" s="6" t="s">
        <v>221</v>
      </c>
      <c r="BS21" s="6" t="s">
        <v>221</v>
      </c>
      <c r="BT21" s="6" t="s">
        <v>221</v>
      </c>
      <c r="BU21" s="6" t="s">
        <v>221</v>
      </c>
      <c r="BV21" s="6" t="s">
        <v>221</v>
      </c>
      <c r="BW21" s="3">
        <v>264</v>
      </c>
      <c r="BX21" s="6" t="s">
        <v>221</v>
      </c>
      <c r="BY21" s="6" t="s">
        <v>221</v>
      </c>
      <c r="BZ21" s="6" t="s">
        <v>221</v>
      </c>
      <c r="CA21" s="6" t="s">
        <v>221</v>
      </c>
      <c r="CB21" s="6" t="s">
        <v>221</v>
      </c>
      <c r="CC21" s="6" t="s">
        <v>221</v>
      </c>
      <c r="CD21" s="6" t="s">
        <v>221</v>
      </c>
      <c r="CE21" s="3">
        <v>190</v>
      </c>
      <c r="CF21" s="73">
        <f t="shared" si="1"/>
        <v>1142</v>
      </c>
      <c r="CG21" s="6" t="s">
        <v>221</v>
      </c>
      <c r="CH21" s="6" t="s">
        <v>221</v>
      </c>
      <c r="CI21" s="6" t="s">
        <v>221</v>
      </c>
      <c r="CJ21" s="6" t="s">
        <v>221</v>
      </c>
      <c r="CK21" s="6" t="s">
        <v>221</v>
      </c>
      <c r="CL21" s="6" t="s">
        <v>221</v>
      </c>
      <c r="CM21" s="6" t="s">
        <v>221</v>
      </c>
      <c r="CN21" s="6" t="s">
        <v>221</v>
      </c>
      <c r="CO21" s="6" t="s">
        <v>221</v>
      </c>
      <c r="CP21" s="6" t="s">
        <v>221</v>
      </c>
      <c r="CQ21" s="6" t="s">
        <v>221</v>
      </c>
      <c r="CR21" s="6" t="s">
        <v>221</v>
      </c>
      <c r="CS21" s="6" t="s">
        <v>221</v>
      </c>
      <c r="CT21" s="6" t="s">
        <v>221</v>
      </c>
      <c r="CU21" s="6" t="s">
        <v>221</v>
      </c>
      <c r="CV21" s="6" t="s">
        <v>221</v>
      </c>
      <c r="CW21" s="6" t="s">
        <v>221</v>
      </c>
      <c r="CX21" s="6" t="s">
        <v>221</v>
      </c>
      <c r="CY21" s="6" t="s">
        <v>221</v>
      </c>
      <c r="CZ21" s="6" t="s">
        <v>221</v>
      </c>
      <c r="DA21" s="73">
        <f t="shared" si="2"/>
        <v>0</v>
      </c>
      <c r="DB21" s="6" t="s">
        <v>221</v>
      </c>
      <c r="DC21" s="6" t="s">
        <v>221</v>
      </c>
      <c r="DD21" s="6" t="s">
        <v>221</v>
      </c>
      <c r="DE21" s="6" t="s">
        <v>221</v>
      </c>
      <c r="DF21" s="6" t="s">
        <v>221</v>
      </c>
      <c r="DG21" s="6" t="s">
        <v>221</v>
      </c>
      <c r="DH21" s="6" t="s">
        <v>221</v>
      </c>
      <c r="DI21" s="6" t="s">
        <v>221</v>
      </c>
      <c r="DJ21" s="6" t="s">
        <v>221</v>
      </c>
      <c r="DK21" s="6" t="s">
        <v>221</v>
      </c>
      <c r="DL21" s="6" t="s">
        <v>221</v>
      </c>
      <c r="DM21" s="6" t="s">
        <v>221</v>
      </c>
      <c r="DN21" s="3">
        <v>100</v>
      </c>
      <c r="DO21" s="3">
        <v>177</v>
      </c>
      <c r="DP21" s="6" t="s">
        <v>221</v>
      </c>
      <c r="DQ21" s="6" t="s">
        <v>221</v>
      </c>
      <c r="DR21" s="3">
        <v>109</v>
      </c>
      <c r="DS21" s="6" t="s">
        <v>221</v>
      </c>
      <c r="DT21" s="6" t="s">
        <v>221</v>
      </c>
      <c r="DU21" s="6" t="s">
        <v>221</v>
      </c>
      <c r="DV21" s="6" t="s">
        <v>221</v>
      </c>
      <c r="DW21" s="6" t="s">
        <v>221</v>
      </c>
      <c r="DX21" s="6" t="s">
        <v>221</v>
      </c>
      <c r="DY21" s="6" t="s">
        <v>221</v>
      </c>
      <c r="DZ21" s="6" t="s">
        <v>221</v>
      </c>
      <c r="EA21" s="6" t="s">
        <v>221</v>
      </c>
      <c r="EB21" s="6" t="s">
        <v>221</v>
      </c>
      <c r="EC21" s="6" t="s">
        <v>221</v>
      </c>
      <c r="ED21" s="6" t="s">
        <v>221</v>
      </c>
      <c r="EE21" s="6" t="s">
        <v>221</v>
      </c>
      <c r="EF21" s="6" t="s">
        <v>221</v>
      </c>
      <c r="EG21" s="6" t="s">
        <v>221</v>
      </c>
      <c r="EH21" s="3">
        <v>200</v>
      </c>
      <c r="EI21" s="6" t="s">
        <v>221</v>
      </c>
      <c r="EJ21" s="6" t="s">
        <v>221</v>
      </c>
      <c r="EK21" s="6" t="s">
        <v>221</v>
      </c>
      <c r="EL21" s="6" t="s">
        <v>221</v>
      </c>
      <c r="EM21" s="6" t="s">
        <v>221</v>
      </c>
      <c r="EN21" s="6" t="s">
        <v>221</v>
      </c>
      <c r="EO21" s="6" t="s">
        <v>221</v>
      </c>
      <c r="EP21" s="6" t="s">
        <v>221</v>
      </c>
      <c r="EQ21" s="6" t="s">
        <v>221</v>
      </c>
      <c r="ER21" s="6" t="s">
        <v>221</v>
      </c>
      <c r="ES21" s="6" t="s">
        <v>221</v>
      </c>
      <c r="ET21" s="6" t="s">
        <v>221</v>
      </c>
      <c r="EU21" s="6" t="s">
        <v>221</v>
      </c>
      <c r="EV21" s="6" t="s">
        <v>221</v>
      </c>
      <c r="EW21" s="6" t="s">
        <v>221</v>
      </c>
      <c r="EX21" s="6" t="s">
        <v>221</v>
      </c>
      <c r="EY21" s="6" t="s">
        <v>221</v>
      </c>
      <c r="EZ21" s="6" t="s">
        <v>221</v>
      </c>
      <c r="FA21" s="6" t="s">
        <v>221</v>
      </c>
      <c r="FB21" s="6" t="s">
        <v>221</v>
      </c>
      <c r="FC21" s="6" t="s">
        <v>221</v>
      </c>
      <c r="FD21" s="3">
        <v>28</v>
      </c>
      <c r="FE21" s="6" t="s">
        <v>221</v>
      </c>
      <c r="FF21" s="6" t="s">
        <v>221</v>
      </c>
      <c r="FG21" s="3">
        <v>15</v>
      </c>
      <c r="FH21" s="6" t="s">
        <v>221</v>
      </c>
      <c r="FI21" s="6" t="s">
        <v>221</v>
      </c>
      <c r="FJ21" s="6" t="s">
        <v>221</v>
      </c>
      <c r="FK21" s="6" t="s">
        <v>221</v>
      </c>
      <c r="FL21" s="6" t="s">
        <v>221</v>
      </c>
      <c r="FM21" s="6" t="s">
        <v>221</v>
      </c>
      <c r="FN21" s="6" t="s">
        <v>221</v>
      </c>
      <c r="FO21" s="6" t="s">
        <v>221</v>
      </c>
      <c r="FP21" s="6" t="s">
        <v>221</v>
      </c>
      <c r="FQ21" s="3">
        <v>132</v>
      </c>
      <c r="FR21" s="6" t="s">
        <v>221</v>
      </c>
      <c r="FS21" s="6" t="s">
        <v>221</v>
      </c>
      <c r="FT21" s="6" t="s">
        <v>221</v>
      </c>
      <c r="FU21" s="6" t="s">
        <v>221</v>
      </c>
      <c r="FV21" s="11" t="s">
        <v>221</v>
      </c>
      <c r="FW21" s="285">
        <f t="shared" si="3"/>
        <v>761</v>
      </c>
      <c r="FX21" s="193">
        <f t="shared" si="0"/>
        <v>1903</v>
      </c>
    </row>
    <row r="22" spans="1:180" x14ac:dyDescent="0.25">
      <c r="A22" s="4" t="s">
        <v>36</v>
      </c>
      <c r="B22" s="4" t="s">
        <v>37</v>
      </c>
      <c r="C22" s="6" t="s">
        <v>221</v>
      </c>
      <c r="D22" s="6" t="s">
        <v>221</v>
      </c>
      <c r="E22" s="6" t="s">
        <v>221</v>
      </c>
      <c r="F22" s="6" t="s">
        <v>221</v>
      </c>
      <c r="G22" s="6" t="s">
        <v>221</v>
      </c>
      <c r="H22" s="6" t="s">
        <v>221</v>
      </c>
      <c r="I22" s="6" t="s">
        <v>221</v>
      </c>
      <c r="J22" s="6" t="s">
        <v>221</v>
      </c>
      <c r="K22" s="6" t="s">
        <v>221</v>
      </c>
      <c r="L22" s="6" t="s">
        <v>221</v>
      </c>
      <c r="M22" s="6" t="s">
        <v>221</v>
      </c>
      <c r="N22" s="6" t="s">
        <v>221</v>
      </c>
      <c r="O22" s="6" t="s">
        <v>221</v>
      </c>
      <c r="P22" s="3">
        <v>170</v>
      </c>
      <c r="Q22" s="6" t="s">
        <v>221</v>
      </c>
      <c r="R22" s="3">
        <v>242</v>
      </c>
      <c r="S22" s="3">
        <v>86</v>
      </c>
      <c r="T22" s="6" t="s">
        <v>221</v>
      </c>
      <c r="U22" s="6" t="s">
        <v>221</v>
      </c>
      <c r="V22" s="6" t="s">
        <v>221</v>
      </c>
      <c r="W22" s="6" t="s">
        <v>221</v>
      </c>
      <c r="X22" s="6" t="s">
        <v>221</v>
      </c>
      <c r="Y22" s="6" t="s">
        <v>221</v>
      </c>
      <c r="Z22" s="6" t="s">
        <v>221</v>
      </c>
      <c r="AA22" s="6" t="s">
        <v>221</v>
      </c>
      <c r="AB22" s="6" t="s">
        <v>221</v>
      </c>
      <c r="AC22" s="6" t="s">
        <v>221</v>
      </c>
      <c r="AD22" s="6" t="s">
        <v>221</v>
      </c>
      <c r="AE22" s="6" t="s">
        <v>221</v>
      </c>
      <c r="AF22" s="6" t="s">
        <v>221</v>
      </c>
      <c r="AG22" s="6" t="s">
        <v>221</v>
      </c>
      <c r="AH22" s="6" t="s">
        <v>221</v>
      </c>
      <c r="AI22" s="6" t="s">
        <v>221</v>
      </c>
      <c r="AJ22" s="6" t="s">
        <v>221</v>
      </c>
      <c r="AK22" s="3">
        <v>120</v>
      </c>
      <c r="AL22" s="6" t="s">
        <v>221</v>
      </c>
      <c r="AM22" s="6" t="s">
        <v>221</v>
      </c>
      <c r="AN22" s="6" t="s">
        <v>221</v>
      </c>
      <c r="AO22" s="6" t="s">
        <v>221</v>
      </c>
      <c r="AP22" s="6" t="s">
        <v>221</v>
      </c>
      <c r="AQ22" s="3">
        <v>159</v>
      </c>
      <c r="AR22" s="6" t="s">
        <v>221</v>
      </c>
      <c r="AS22" s="6" t="s">
        <v>221</v>
      </c>
      <c r="AT22" s="3">
        <v>97</v>
      </c>
      <c r="AU22" s="6" t="s">
        <v>221</v>
      </c>
      <c r="AV22" s="6" t="s">
        <v>221</v>
      </c>
      <c r="AW22" s="3">
        <v>94</v>
      </c>
      <c r="AX22" s="6" t="s">
        <v>221</v>
      </c>
      <c r="AY22" s="6" t="s">
        <v>221</v>
      </c>
      <c r="AZ22" s="6" t="s">
        <v>221</v>
      </c>
      <c r="BA22" s="6" t="s">
        <v>221</v>
      </c>
      <c r="BB22" s="6" t="s">
        <v>221</v>
      </c>
      <c r="BC22" s="6" t="s">
        <v>221</v>
      </c>
      <c r="BD22" s="3">
        <v>283</v>
      </c>
      <c r="BE22" s="6" t="s">
        <v>221</v>
      </c>
      <c r="BF22" s="6" t="s">
        <v>221</v>
      </c>
      <c r="BG22" s="6" t="s">
        <v>221</v>
      </c>
      <c r="BH22" s="6" t="s">
        <v>221</v>
      </c>
      <c r="BI22" s="6" t="s">
        <v>221</v>
      </c>
      <c r="BJ22" s="6" t="s">
        <v>221</v>
      </c>
      <c r="BK22" s="6" t="s">
        <v>221</v>
      </c>
      <c r="BL22" s="6" t="s">
        <v>221</v>
      </c>
      <c r="BM22" s="6" t="s">
        <v>221</v>
      </c>
      <c r="BN22" s="6" t="s">
        <v>221</v>
      </c>
      <c r="BO22" s="6" t="s">
        <v>221</v>
      </c>
      <c r="BP22" s="6" t="s">
        <v>221</v>
      </c>
      <c r="BQ22" s="6" t="s">
        <v>221</v>
      </c>
      <c r="BR22" s="6" t="s">
        <v>221</v>
      </c>
      <c r="BS22" s="6" t="s">
        <v>221</v>
      </c>
      <c r="BT22" s="6" t="s">
        <v>221</v>
      </c>
      <c r="BU22" s="6" t="s">
        <v>221</v>
      </c>
      <c r="BV22" s="6" t="s">
        <v>221</v>
      </c>
      <c r="BW22" s="6" t="s">
        <v>221</v>
      </c>
      <c r="BX22" s="3">
        <v>108</v>
      </c>
      <c r="BY22" s="6" t="s">
        <v>221</v>
      </c>
      <c r="BZ22" s="6" t="s">
        <v>221</v>
      </c>
      <c r="CA22" s="3">
        <v>397</v>
      </c>
      <c r="CB22" s="6" t="s">
        <v>221</v>
      </c>
      <c r="CC22" s="6" t="s">
        <v>221</v>
      </c>
      <c r="CD22" s="6" t="s">
        <v>221</v>
      </c>
      <c r="CE22" s="6" t="s">
        <v>221</v>
      </c>
      <c r="CF22" s="73">
        <f t="shared" si="1"/>
        <v>1756</v>
      </c>
      <c r="CG22" s="6" t="s">
        <v>221</v>
      </c>
      <c r="CH22" s="6" t="s">
        <v>221</v>
      </c>
      <c r="CI22" s="6" t="s">
        <v>221</v>
      </c>
      <c r="CJ22" s="3">
        <v>16</v>
      </c>
      <c r="CK22" s="6" t="s">
        <v>221</v>
      </c>
      <c r="CL22" s="6" t="s">
        <v>221</v>
      </c>
      <c r="CM22" s="6" t="s">
        <v>221</v>
      </c>
      <c r="CN22" s="6" t="s">
        <v>221</v>
      </c>
      <c r="CO22" s="6" t="s">
        <v>221</v>
      </c>
      <c r="CP22" s="6" t="s">
        <v>221</v>
      </c>
      <c r="CQ22" s="6" t="s">
        <v>221</v>
      </c>
      <c r="CR22" s="6" t="s">
        <v>221</v>
      </c>
      <c r="CS22" s="6" t="s">
        <v>221</v>
      </c>
      <c r="CT22" s="6" t="s">
        <v>221</v>
      </c>
      <c r="CU22" s="6" t="s">
        <v>221</v>
      </c>
      <c r="CV22" s="6" t="s">
        <v>221</v>
      </c>
      <c r="CW22" s="6" t="s">
        <v>221</v>
      </c>
      <c r="CX22" s="6" t="s">
        <v>221</v>
      </c>
      <c r="CY22" s="6" t="s">
        <v>221</v>
      </c>
      <c r="CZ22" s="6" t="s">
        <v>221</v>
      </c>
      <c r="DA22" s="73">
        <f t="shared" si="2"/>
        <v>16</v>
      </c>
      <c r="DB22" s="6" t="s">
        <v>221</v>
      </c>
      <c r="DC22" s="3">
        <v>220</v>
      </c>
      <c r="DD22" s="6" t="s">
        <v>221</v>
      </c>
      <c r="DE22" s="6" t="s">
        <v>221</v>
      </c>
      <c r="DF22" s="6" t="s">
        <v>221</v>
      </c>
      <c r="DG22" s="6" t="s">
        <v>221</v>
      </c>
      <c r="DH22" s="6" t="s">
        <v>221</v>
      </c>
      <c r="DI22" s="6" t="s">
        <v>221</v>
      </c>
      <c r="DJ22" s="6" t="s">
        <v>221</v>
      </c>
      <c r="DK22" s="6" t="s">
        <v>221</v>
      </c>
      <c r="DL22" s="6" t="s">
        <v>221</v>
      </c>
      <c r="DM22" s="6" t="s">
        <v>221</v>
      </c>
      <c r="DN22" s="3">
        <v>82</v>
      </c>
      <c r="DO22" s="6" t="s">
        <v>221</v>
      </c>
      <c r="DP22" s="6" t="s">
        <v>221</v>
      </c>
      <c r="DQ22" s="6" t="s">
        <v>221</v>
      </c>
      <c r="DR22" s="6" t="s">
        <v>221</v>
      </c>
      <c r="DS22" s="6" t="s">
        <v>221</v>
      </c>
      <c r="DT22" s="6" t="s">
        <v>221</v>
      </c>
      <c r="DU22" s="6" t="s">
        <v>221</v>
      </c>
      <c r="DV22" s="6" t="s">
        <v>221</v>
      </c>
      <c r="DW22" s="6" t="s">
        <v>221</v>
      </c>
      <c r="DX22" s="6" t="s">
        <v>221</v>
      </c>
      <c r="DY22" s="6" t="s">
        <v>221</v>
      </c>
      <c r="DZ22" s="6" t="s">
        <v>221</v>
      </c>
      <c r="EA22" s="3">
        <v>253</v>
      </c>
      <c r="EB22" s="6" t="s">
        <v>221</v>
      </c>
      <c r="EC22" s="6" t="s">
        <v>221</v>
      </c>
      <c r="ED22" s="6" t="s">
        <v>221</v>
      </c>
      <c r="EE22" s="6" t="s">
        <v>221</v>
      </c>
      <c r="EF22" s="6" t="s">
        <v>221</v>
      </c>
      <c r="EG22" s="6" t="s">
        <v>221</v>
      </c>
      <c r="EH22" s="3">
        <v>73</v>
      </c>
      <c r="EI22" s="6" t="s">
        <v>221</v>
      </c>
      <c r="EJ22" s="6" t="s">
        <v>221</v>
      </c>
      <c r="EK22" s="6" t="s">
        <v>221</v>
      </c>
      <c r="EL22" s="6" t="s">
        <v>221</v>
      </c>
      <c r="EM22" s="6" t="s">
        <v>221</v>
      </c>
      <c r="EN22" s="6" t="s">
        <v>221</v>
      </c>
      <c r="EO22" s="6" t="s">
        <v>221</v>
      </c>
      <c r="EP22" s="6" t="s">
        <v>221</v>
      </c>
      <c r="EQ22" s="6" t="s">
        <v>221</v>
      </c>
      <c r="ER22" s="6" t="s">
        <v>221</v>
      </c>
      <c r="ES22" s="3">
        <v>90</v>
      </c>
      <c r="ET22" s="3">
        <v>244</v>
      </c>
      <c r="EU22" s="6" t="s">
        <v>221</v>
      </c>
      <c r="EV22" s="6" t="s">
        <v>221</v>
      </c>
      <c r="EW22" s="6" t="s">
        <v>221</v>
      </c>
      <c r="EX22" s="6" t="s">
        <v>221</v>
      </c>
      <c r="EY22" s="6" t="s">
        <v>221</v>
      </c>
      <c r="EZ22" s="6" t="s">
        <v>221</v>
      </c>
      <c r="FA22" s="6" t="s">
        <v>221</v>
      </c>
      <c r="FB22" s="6" t="s">
        <v>221</v>
      </c>
      <c r="FC22" s="6" t="s">
        <v>221</v>
      </c>
      <c r="FD22" s="6" t="s">
        <v>221</v>
      </c>
      <c r="FE22" s="6" t="s">
        <v>221</v>
      </c>
      <c r="FF22" s="6" t="s">
        <v>221</v>
      </c>
      <c r="FG22" s="6" t="s">
        <v>221</v>
      </c>
      <c r="FH22" s="6" t="s">
        <v>221</v>
      </c>
      <c r="FI22" s="6" t="s">
        <v>221</v>
      </c>
      <c r="FJ22" s="6" t="s">
        <v>221</v>
      </c>
      <c r="FK22" s="6" t="s">
        <v>221</v>
      </c>
      <c r="FL22" s="6" t="s">
        <v>221</v>
      </c>
      <c r="FM22" s="6" t="s">
        <v>221</v>
      </c>
      <c r="FN22" s="6" t="s">
        <v>221</v>
      </c>
      <c r="FO22" s="6" t="s">
        <v>221</v>
      </c>
      <c r="FP22" s="6" t="s">
        <v>221</v>
      </c>
      <c r="FQ22" s="6" t="s">
        <v>221</v>
      </c>
      <c r="FR22" s="6" t="s">
        <v>221</v>
      </c>
      <c r="FS22" s="6" t="s">
        <v>221</v>
      </c>
      <c r="FT22" s="6" t="s">
        <v>221</v>
      </c>
      <c r="FU22" s="6" t="s">
        <v>221</v>
      </c>
      <c r="FV22" s="11" t="s">
        <v>221</v>
      </c>
      <c r="FW22" s="285">
        <f t="shared" si="3"/>
        <v>962</v>
      </c>
      <c r="FX22" s="193">
        <f t="shared" si="0"/>
        <v>2734</v>
      </c>
    </row>
    <row r="23" spans="1:180" x14ac:dyDescent="0.25">
      <c r="A23" s="4" t="s">
        <v>38</v>
      </c>
      <c r="B23" s="4" t="s">
        <v>39</v>
      </c>
      <c r="C23" s="6" t="s">
        <v>221</v>
      </c>
      <c r="D23" s="6" t="s">
        <v>221</v>
      </c>
      <c r="E23" s="6" t="s">
        <v>221</v>
      </c>
      <c r="F23" s="6" t="s">
        <v>221</v>
      </c>
      <c r="G23" s="6" t="s">
        <v>221</v>
      </c>
      <c r="H23" s="6" t="s">
        <v>221</v>
      </c>
      <c r="I23" s="6" t="s">
        <v>221</v>
      </c>
      <c r="J23" s="6" t="s">
        <v>221</v>
      </c>
      <c r="K23" s="6" t="s">
        <v>221</v>
      </c>
      <c r="L23" s="6" t="s">
        <v>221</v>
      </c>
      <c r="M23" s="6" t="s">
        <v>221</v>
      </c>
      <c r="N23" s="6" t="s">
        <v>221</v>
      </c>
      <c r="O23" s="6" t="s">
        <v>221</v>
      </c>
      <c r="P23" s="6" t="s">
        <v>221</v>
      </c>
      <c r="Q23" s="6" t="s">
        <v>221</v>
      </c>
      <c r="R23" s="3">
        <v>279</v>
      </c>
      <c r="S23" s="6" t="s">
        <v>221</v>
      </c>
      <c r="T23" s="6" t="s">
        <v>221</v>
      </c>
      <c r="U23" s="6" t="s">
        <v>221</v>
      </c>
      <c r="V23" s="6" t="s">
        <v>221</v>
      </c>
      <c r="W23" s="6" t="s">
        <v>221</v>
      </c>
      <c r="X23" s="6" t="s">
        <v>221</v>
      </c>
      <c r="Y23" s="3">
        <v>401</v>
      </c>
      <c r="Z23" s="6" t="s">
        <v>221</v>
      </c>
      <c r="AA23" s="6" t="s">
        <v>221</v>
      </c>
      <c r="AB23" s="6" t="s">
        <v>221</v>
      </c>
      <c r="AC23" s="6" t="s">
        <v>221</v>
      </c>
      <c r="AD23" s="6" t="s">
        <v>221</v>
      </c>
      <c r="AE23" s="6" t="s">
        <v>221</v>
      </c>
      <c r="AF23" s="6" t="s">
        <v>221</v>
      </c>
      <c r="AG23" s="6" t="s">
        <v>221</v>
      </c>
      <c r="AH23" s="6" t="s">
        <v>221</v>
      </c>
      <c r="AI23" s="6" t="s">
        <v>221</v>
      </c>
      <c r="AJ23" s="6" t="s">
        <v>221</v>
      </c>
      <c r="AK23" s="6" t="s">
        <v>221</v>
      </c>
      <c r="AL23" s="6" t="s">
        <v>221</v>
      </c>
      <c r="AM23" s="6" t="s">
        <v>221</v>
      </c>
      <c r="AN23" s="6" t="s">
        <v>221</v>
      </c>
      <c r="AO23" s="6" t="s">
        <v>221</v>
      </c>
      <c r="AP23" s="6" t="s">
        <v>221</v>
      </c>
      <c r="AQ23" s="3">
        <v>101</v>
      </c>
      <c r="AR23" s="6" t="s">
        <v>221</v>
      </c>
      <c r="AS23" s="6" t="s">
        <v>221</v>
      </c>
      <c r="AT23" s="3">
        <v>294</v>
      </c>
      <c r="AU23" s="6" t="s">
        <v>221</v>
      </c>
      <c r="AV23" s="6" t="s">
        <v>221</v>
      </c>
      <c r="AW23" s="6" t="s">
        <v>221</v>
      </c>
      <c r="AX23" s="6" t="s">
        <v>221</v>
      </c>
      <c r="AY23" s="6" t="s">
        <v>221</v>
      </c>
      <c r="AZ23" s="6" t="s">
        <v>221</v>
      </c>
      <c r="BA23" s="6" t="s">
        <v>221</v>
      </c>
      <c r="BB23" s="6" t="s">
        <v>221</v>
      </c>
      <c r="BC23" s="3">
        <v>78</v>
      </c>
      <c r="BD23" s="3">
        <v>411</v>
      </c>
      <c r="BE23" s="6" t="s">
        <v>221</v>
      </c>
      <c r="BF23" s="6" t="s">
        <v>221</v>
      </c>
      <c r="BG23" s="6" t="s">
        <v>221</v>
      </c>
      <c r="BH23" s="6" t="s">
        <v>221</v>
      </c>
      <c r="BI23" s="6" t="s">
        <v>221</v>
      </c>
      <c r="BJ23" s="6" t="s">
        <v>221</v>
      </c>
      <c r="BK23" s="6" t="s">
        <v>221</v>
      </c>
      <c r="BL23" s="6" t="s">
        <v>221</v>
      </c>
      <c r="BM23" s="6" t="s">
        <v>221</v>
      </c>
      <c r="BN23" s="6" t="s">
        <v>221</v>
      </c>
      <c r="BO23" s="6" t="s">
        <v>221</v>
      </c>
      <c r="BP23" s="3">
        <v>72</v>
      </c>
      <c r="BQ23" s="6" t="s">
        <v>221</v>
      </c>
      <c r="BR23" s="6" t="s">
        <v>221</v>
      </c>
      <c r="BS23" s="6" t="s">
        <v>221</v>
      </c>
      <c r="BT23" s="6" t="s">
        <v>221</v>
      </c>
      <c r="BU23" s="6" t="s">
        <v>221</v>
      </c>
      <c r="BV23" s="6" t="s">
        <v>221</v>
      </c>
      <c r="BW23" s="6" t="s">
        <v>221</v>
      </c>
      <c r="BX23" s="6" t="s">
        <v>221</v>
      </c>
      <c r="BY23" s="6" t="s">
        <v>221</v>
      </c>
      <c r="BZ23" s="6" t="s">
        <v>221</v>
      </c>
      <c r="CA23" s="3">
        <v>90</v>
      </c>
      <c r="CB23" s="6" t="s">
        <v>221</v>
      </c>
      <c r="CC23" s="6" t="s">
        <v>221</v>
      </c>
      <c r="CD23" s="6" t="s">
        <v>221</v>
      </c>
      <c r="CE23" s="6" t="s">
        <v>221</v>
      </c>
      <c r="CF23" s="73">
        <f t="shared" si="1"/>
        <v>1726</v>
      </c>
      <c r="CG23" s="6" t="s">
        <v>221</v>
      </c>
      <c r="CH23" s="6" t="s">
        <v>221</v>
      </c>
      <c r="CI23" s="6" t="s">
        <v>221</v>
      </c>
      <c r="CJ23" s="6" t="s">
        <v>221</v>
      </c>
      <c r="CK23" s="6" t="s">
        <v>221</v>
      </c>
      <c r="CL23" s="6" t="s">
        <v>221</v>
      </c>
      <c r="CM23" s="6" t="s">
        <v>221</v>
      </c>
      <c r="CN23" s="6" t="s">
        <v>221</v>
      </c>
      <c r="CO23" s="6" t="s">
        <v>221</v>
      </c>
      <c r="CP23" s="6" t="s">
        <v>221</v>
      </c>
      <c r="CQ23" s="6" t="s">
        <v>221</v>
      </c>
      <c r="CR23" s="6" t="s">
        <v>221</v>
      </c>
      <c r="CS23" s="6" t="s">
        <v>221</v>
      </c>
      <c r="CT23" s="6" t="s">
        <v>221</v>
      </c>
      <c r="CU23" s="6" t="s">
        <v>221</v>
      </c>
      <c r="CV23" s="6" t="s">
        <v>221</v>
      </c>
      <c r="CW23" s="6" t="s">
        <v>221</v>
      </c>
      <c r="CX23" s="6" t="s">
        <v>221</v>
      </c>
      <c r="CY23" s="6" t="s">
        <v>221</v>
      </c>
      <c r="CZ23" s="6" t="s">
        <v>221</v>
      </c>
      <c r="DA23" s="73">
        <f t="shared" si="2"/>
        <v>0</v>
      </c>
      <c r="DB23" s="6" t="s">
        <v>221</v>
      </c>
      <c r="DC23" s="3">
        <v>191</v>
      </c>
      <c r="DD23" s="6" t="s">
        <v>221</v>
      </c>
      <c r="DE23" s="6" t="s">
        <v>221</v>
      </c>
      <c r="DF23" s="6" t="s">
        <v>221</v>
      </c>
      <c r="DG23" s="6" t="s">
        <v>221</v>
      </c>
      <c r="DH23" s="6" t="s">
        <v>221</v>
      </c>
      <c r="DI23" s="6" t="s">
        <v>221</v>
      </c>
      <c r="DJ23" s="6" t="s">
        <v>221</v>
      </c>
      <c r="DK23" s="6" t="s">
        <v>221</v>
      </c>
      <c r="DL23" s="6" t="s">
        <v>221</v>
      </c>
      <c r="DM23" s="6" t="s">
        <v>221</v>
      </c>
      <c r="DN23" s="6" t="s">
        <v>221</v>
      </c>
      <c r="DO23" s="3">
        <v>196</v>
      </c>
      <c r="DP23" s="6" t="s">
        <v>221</v>
      </c>
      <c r="DQ23" s="6" t="s">
        <v>221</v>
      </c>
      <c r="DR23" s="3">
        <v>50</v>
      </c>
      <c r="DS23" s="6" t="s">
        <v>221</v>
      </c>
      <c r="DT23" s="6" t="s">
        <v>221</v>
      </c>
      <c r="DU23" s="6" t="s">
        <v>221</v>
      </c>
      <c r="DV23" s="6" t="s">
        <v>221</v>
      </c>
      <c r="DW23" s="6" t="s">
        <v>221</v>
      </c>
      <c r="DX23" s="6" t="s">
        <v>221</v>
      </c>
      <c r="DY23" s="6" t="s">
        <v>221</v>
      </c>
      <c r="DZ23" s="6" t="s">
        <v>221</v>
      </c>
      <c r="EA23" s="6" t="s">
        <v>221</v>
      </c>
      <c r="EB23" s="6" t="s">
        <v>221</v>
      </c>
      <c r="EC23" s="6" t="s">
        <v>221</v>
      </c>
      <c r="ED23" s="6" t="s">
        <v>221</v>
      </c>
      <c r="EE23" s="6" t="s">
        <v>221</v>
      </c>
      <c r="EF23" s="6" t="s">
        <v>221</v>
      </c>
      <c r="EG23" s="6" t="s">
        <v>221</v>
      </c>
      <c r="EH23" s="3">
        <v>74</v>
      </c>
      <c r="EI23" s="6" t="s">
        <v>221</v>
      </c>
      <c r="EJ23" s="6" t="s">
        <v>221</v>
      </c>
      <c r="EK23" s="6" t="s">
        <v>221</v>
      </c>
      <c r="EL23" s="6" t="s">
        <v>221</v>
      </c>
      <c r="EM23" s="6" t="s">
        <v>221</v>
      </c>
      <c r="EN23" s="6" t="s">
        <v>221</v>
      </c>
      <c r="EO23" s="6" t="s">
        <v>221</v>
      </c>
      <c r="EP23" s="6" t="s">
        <v>221</v>
      </c>
      <c r="EQ23" s="6" t="s">
        <v>221</v>
      </c>
      <c r="ER23" s="6" t="s">
        <v>221</v>
      </c>
      <c r="ES23" s="6" t="s">
        <v>221</v>
      </c>
      <c r="ET23" s="3">
        <v>126</v>
      </c>
      <c r="EU23" s="6" t="s">
        <v>221</v>
      </c>
      <c r="EV23" s="6" t="s">
        <v>221</v>
      </c>
      <c r="EW23" s="6" t="s">
        <v>221</v>
      </c>
      <c r="EX23" s="6" t="s">
        <v>221</v>
      </c>
      <c r="EY23" s="6" t="s">
        <v>221</v>
      </c>
      <c r="EZ23" s="6" t="s">
        <v>221</v>
      </c>
      <c r="FA23" s="6" t="s">
        <v>221</v>
      </c>
      <c r="FB23" s="6" t="s">
        <v>221</v>
      </c>
      <c r="FC23" s="6" t="s">
        <v>221</v>
      </c>
      <c r="FD23" s="6" t="s">
        <v>221</v>
      </c>
      <c r="FE23" s="3">
        <v>43</v>
      </c>
      <c r="FF23" s="6" t="s">
        <v>221</v>
      </c>
      <c r="FG23" s="6" t="s">
        <v>221</v>
      </c>
      <c r="FH23" s="6" t="s">
        <v>221</v>
      </c>
      <c r="FI23" s="6" t="s">
        <v>221</v>
      </c>
      <c r="FJ23" s="6" t="s">
        <v>221</v>
      </c>
      <c r="FK23" s="6" t="s">
        <v>221</v>
      </c>
      <c r="FL23" s="6" t="s">
        <v>221</v>
      </c>
      <c r="FM23" s="6" t="s">
        <v>221</v>
      </c>
      <c r="FN23" s="6" t="s">
        <v>221</v>
      </c>
      <c r="FO23" s="6" t="s">
        <v>221</v>
      </c>
      <c r="FP23" s="6" t="s">
        <v>221</v>
      </c>
      <c r="FQ23" s="6" t="s">
        <v>221</v>
      </c>
      <c r="FR23" s="6" t="s">
        <v>221</v>
      </c>
      <c r="FS23" s="6" t="s">
        <v>221</v>
      </c>
      <c r="FT23" s="6" t="s">
        <v>221</v>
      </c>
      <c r="FU23" s="6" t="s">
        <v>221</v>
      </c>
      <c r="FV23" s="11" t="s">
        <v>221</v>
      </c>
      <c r="FW23" s="285">
        <f t="shared" si="3"/>
        <v>680</v>
      </c>
      <c r="FX23" s="193">
        <f t="shared" si="0"/>
        <v>2406</v>
      </c>
    </row>
    <row r="24" spans="1:180" x14ac:dyDescent="0.25">
      <c r="A24" s="4" t="s">
        <v>40</v>
      </c>
      <c r="B24" s="4" t="s">
        <v>41</v>
      </c>
      <c r="C24" s="6" t="s">
        <v>221</v>
      </c>
      <c r="D24" s="6" t="s">
        <v>221</v>
      </c>
      <c r="E24" s="6" t="s">
        <v>221</v>
      </c>
      <c r="F24" s="6" t="s">
        <v>221</v>
      </c>
      <c r="G24" s="6" t="s">
        <v>221</v>
      </c>
      <c r="H24" s="3">
        <v>88</v>
      </c>
      <c r="I24" s="6" t="s">
        <v>221</v>
      </c>
      <c r="J24" s="6" t="s">
        <v>221</v>
      </c>
      <c r="K24" s="6" t="s">
        <v>221</v>
      </c>
      <c r="L24" s="6" t="s">
        <v>221</v>
      </c>
      <c r="M24" s="6" t="s">
        <v>221</v>
      </c>
      <c r="N24" s="6" t="s">
        <v>221</v>
      </c>
      <c r="O24" s="6" t="s">
        <v>221</v>
      </c>
      <c r="P24" s="6" t="s">
        <v>221</v>
      </c>
      <c r="Q24" s="6" t="s">
        <v>221</v>
      </c>
      <c r="R24" s="6" t="s">
        <v>221</v>
      </c>
      <c r="S24" s="6" t="s">
        <v>221</v>
      </c>
      <c r="T24" s="6" t="s">
        <v>221</v>
      </c>
      <c r="U24" s="6" t="s">
        <v>221</v>
      </c>
      <c r="V24" s="6" t="s">
        <v>221</v>
      </c>
      <c r="W24" s="6" t="s">
        <v>221</v>
      </c>
      <c r="X24" s="6" t="s">
        <v>221</v>
      </c>
      <c r="Y24" s="6" t="s">
        <v>221</v>
      </c>
      <c r="Z24" s="6" t="s">
        <v>221</v>
      </c>
      <c r="AA24" s="6" t="s">
        <v>221</v>
      </c>
      <c r="AB24" s="6" t="s">
        <v>221</v>
      </c>
      <c r="AC24" s="6" t="s">
        <v>221</v>
      </c>
      <c r="AD24" s="6" t="s">
        <v>221</v>
      </c>
      <c r="AE24" s="6" t="s">
        <v>221</v>
      </c>
      <c r="AF24" s="6" t="s">
        <v>221</v>
      </c>
      <c r="AG24" s="6" t="s">
        <v>221</v>
      </c>
      <c r="AH24" s="6" t="s">
        <v>221</v>
      </c>
      <c r="AI24" s="6" t="s">
        <v>221</v>
      </c>
      <c r="AJ24" s="6" t="s">
        <v>221</v>
      </c>
      <c r="AK24" s="3">
        <v>270</v>
      </c>
      <c r="AL24" s="3">
        <v>125</v>
      </c>
      <c r="AM24" s="6" t="s">
        <v>221</v>
      </c>
      <c r="AN24" s="6" t="s">
        <v>221</v>
      </c>
      <c r="AO24" s="6" t="s">
        <v>221</v>
      </c>
      <c r="AP24" s="6" t="s">
        <v>221</v>
      </c>
      <c r="AQ24" s="6" t="s">
        <v>221</v>
      </c>
      <c r="AR24" s="6" t="s">
        <v>221</v>
      </c>
      <c r="AS24" s="6" t="s">
        <v>221</v>
      </c>
      <c r="AT24" s="3">
        <v>244</v>
      </c>
      <c r="AU24" s="6" t="s">
        <v>221</v>
      </c>
      <c r="AV24" s="6" t="s">
        <v>221</v>
      </c>
      <c r="AW24" s="6" t="s">
        <v>221</v>
      </c>
      <c r="AX24" s="6" t="s">
        <v>221</v>
      </c>
      <c r="AY24" s="6" t="s">
        <v>221</v>
      </c>
      <c r="AZ24" s="6" t="s">
        <v>221</v>
      </c>
      <c r="BA24" s="6" t="s">
        <v>221</v>
      </c>
      <c r="BB24" s="6" t="s">
        <v>221</v>
      </c>
      <c r="BC24" s="6" t="s">
        <v>221</v>
      </c>
      <c r="BD24" s="3">
        <v>336</v>
      </c>
      <c r="BE24" s="6" t="s">
        <v>221</v>
      </c>
      <c r="BF24" s="6" t="s">
        <v>221</v>
      </c>
      <c r="BG24" s="6" t="s">
        <v>221</v>
      </c>
      <c r="BH24" s="6" t="s">
        <v>221</v>
      </c>
      <c r="BI24" s="6" t="s">
        <v>221</v>
      </c>
      <c r="BJ24" s="6" t="s">
        <v>221</v>
      </c>
      <c r="BK24" s="6" t="s">
        <v>221</v>
      </c>
      <c r="BL24" s="6" t="s">
        <v>221</v>
      </c>
      <c r="BM24" s="6" t="s">
        <v>221</v>
      </c>
      <c r="BN24" s="6" t="s">
        <v>221</v>
      </c>
      <c r="BO24" s="6" t="s">
        <v>221</v>
      </c>
      <c r="BP24" s="3">
        <v>45</v>
      </c>
      <c r="BQ24" s="6" t="s">
        <v>221</v>
      </c>
      <c r="BR24" s="6" t="s">
        <v>221</v>
      </c>
      <c r="BS24" s="6" t="s">
        <v>221</v>
      </c>
      <c r="BT24" s="6" t="s">
        <v>221</v>
      </c>
      <c r="BU24" s="6" t="s">
        <v>221</v>
      </c>
      <c r="BV24" s="6" t="s">
        <v>221</v>
      </c>
      <c r="BW24" s="6" t="s">
        <v>221</v>
      </c>
      <c r="BX24" s="6" t="s">
        <v>221</v>
      </c>
      <c r="BY24" s="6" t="s">
        <v>221</v>
      </c>
      <c r="BZ24" s="6" t="s">
        <v>221</v>
      </c>
      <c r="CA24" s="6" t="s">
        <v>221</v>
      </c>
      <c r="CB24" s="6" t="s">
        <v>221</v>
      </c>
      <c r="CC24" s="6" t="s">
        <v>221</v>
      </c>
      <c r="CD24" s="6" t="s">
        <v>221</v>
      </c>
      <c r="CE24" s="6" t="s">
        <v>221</v>
      </c>
      <c r="CF24" s="73">
        <f t="shared" si="1"/>
        <v>1108</v>
      </c>
      <c r="CG24" s="6" t="s">
        <v>221</v>
      </c>
      <c r="CH24" s="6" t="s">
        <v>221</v>
      </c>
      <c r="CI24" s="6" t="s">
        <v>221</v>
      </c>
      <c r="CJ24" s="6" t="s">
        <v>221</v>
      </c>
      <c r="CK24" s="6" t="s">
        <v>221</v>
      </c>
      <c r="CL24" s="6" t="s">
        <v>221</v>
      </c>
      <c r="CM24" s="6" t="s">
        <v>221</v>
      </c>
      <c r="CN24" s="6" t="s">
        <v>221</v>
      </c>
      <c r="CO24" s="6" t="s">
        <v>221</v>
      </c>
      <c r="CP24" s="6" t="s">
        <v>221</v>
      </c>
      <c r="CQ24" s="6" t="s">
        <v>221</v>
      </c>
      <c r="CR24" s="6" t="s">
        <v>221</v>
      </c>
      <c r="CS24" s="6" t="s">
        <v>221</v>
      </c>
      <c r="CT24" s="6" t="s">
        <v>221</v>
      </c>
      <c r="CU24" s="6" t="s">
        <v>221</v>
      </c>
      <c r="CV24" s="6" t="s">
        <v>221</v>
      </c>
      <c r="CW24" s="6" t="s">
        <v>221</v>
      </c>
      <c r="CX24" s="6" t="s">
        <v>221</v>
      </c>
      <c r="CY24" s="6" t="s">
        <v>221</v>
      </c>
      <c r="CZ24" s="6" t="s">
        <v>221</v>
      </c>
      <c r="DA24" s="73">
        <f t="shared" si="2"/>
        <v>0</v>
      </c>
      <c r="DB24" s="6" t="s">
        <v>221</v>
      </c>
      <c r="DC24" s="3">
        <v>245</v>
      </c>
      <c r="DD24" s="6" t="s">
        <v>221</v>
      </c>
      <c r="DE24" s="6" t="s">
        <v>221</v>
      </c>
      <c r="DF24" s="6" t="s">
        <v>221</v>
      </c>
      <c r="DG24" s="6" t="s">
        <v>221</v>
      </c>
      <c r="DH24" s="6" t="s">
        <v>221</v>
      </c>
      <c r="DI24" s="6" t="s">
        <v>221</v>
      </c>
      <c r="DJ24" s="6" t="s">
        <v>221</v>
      </c>
      <c r="DK24" s="6" t="s">
        <v>221</v>
      </c>
      <c r="DL24" s="6" t="s">
        <v>221</v>
      </c>
      <c r="DM24" s="6" t="s">
        <v>221</v>
      </c>
      <c r="DN24" s="6" t="s">
        <v>221</v>
      </c>
      <c r="DO24" s="6" t="s">
        <v>221</v>
      </c>
      <c r="DP24" s="6" t="s">
        <v>221</v>
      </c>
      <c r="DQ24" s="6" t="s">
        <v>221</v>
      </c>
      <c r="DR24" s="3">
        <v>131</v>
      </c>
      <c r="DS24" s="6" t="s">
        <v>221</v>
      </c>
      <c r="DT24" s="6" t="s">
        <v>221</v>
      </c>
      <c r="DU24" s="6" t="s">
        <v>221</v>
      </c>
      <c r="DV24" s="6" t="s">
        <v>221</v>
      </c>
      <c r="DW24" s="6" t="s">
        <v>221</v>
      </c>
      <c r="DX24" s="6" t="s">
        <v>221</v>
      </c>
      <c r="DY24" s="6" t="s">
        <v>221</v>
      </c>
      <c r="DZ24" s="6" t="s">
        <v>221</v>
      </c>
      <c r="EA24" s="6" t="s">
        <v>221</v>
      </c>
      <c r="EB24" s="6" t="s">
        <v>221</v>
      </c>
      <c r="EC24" s="6" t="s">
        <v>221</v>
      </c>
      <c r="ED24" s="6" t="s">
        <v>221</v>
      </c>
      <c r="EE24" s="6" t="s">
        <v>221</v>
      </c>
      <c r="EF24" s="6" t="s">
        <v>221</v>
      </c>
      <c r="EG24" s="6" t="s">
        <v>221</v>
      </c>
      <c r="EH24" s="6" t="s">
        <v>221</v>
      </c>
      <c r="EI24" s="6" t="s">
        <v>221</v>
      </c>
      <c r="EJ24" s="6" t="s">
        <v>221</v>
      </c>
      <c r="EK24" s="6" t="s">
        <v>221</v>
      </c>
      <c r="EL24" s="6" t="s">
        <v>221</v>
      </c>
      <c r="EM24" s="6" t="s">
        <v>221</v>
      </c>
      <c r="EN24" s="6" t="s">
        <v>221</v>
      </c>
      <c r="EO24" s="3">
        <v>110</v>
      </c>
      <c r="EP24" s="6" t="s">
        <v>221</v>
      </c>
      <c r="EQ24" s="6" t="s">
        <v>221</v>
      </c>
      <c r="ER24" s="6" t="s">
        <v>221</v>
      </c>
      <c r="ES24" s="6" t="s">
        <v>221</v>
      </c>
      <c r="ET24" s="6" t="s">
        <v>221</v>
      </c>
      <c r="EU24" s="6" t="s">
        <v>221</v>
      </c>
      <c r="EV24" s="3">
        <v>94</v>
      </c>
      <c r="EW24" s="6" t="s">
        <v>221</v>
      </c>
      <c r="EX24" s="6" t="s">
        <v>221</v>
      </c>
      <c r="EY24" s="6" t="s">
        <v>221</v>
      </c>
      <c r="EZ24" s="6" t="s">
        <v>221</v>
      </c>
      <c r="FA24" s="6" t="s">
        <v>221</v>
      </c>
      <c r="FB24" s="6" t="s">
        <v>221</v>
      </c>
      <c r="FC24" s="6" t="s">
        <v>221</v>
      </c>
      <c r="FD24" s="6" t="s">
        <v>221</v>
      </c>
      <c r="FE24" s="3">
        <v>29</v>
      </c>
      <c r="FF24" s="6" t="s">
        <v>221</v>
      </c>
      <c r="FG24" s="6" t="s">
        <v>221</v>
      </c>
      <c r="FH24" s="6" t="s">
        <v>221</v>
      </c>
      <c r="FI24" s="6" t="s">
        <v>221</v>
      </c>
      <c r="FJ24" s="6" t="s">
        <v>221</v>
      </c>
      <c r="FK24" s="6" t="s">
        <v>221</v>
      </c>
      <c r="FL24" s="6" t="s">
        <v>221</v>
      </c>
      <c r="FM24" s="6" t="s">
        <v>221</v>
      </c>
      <c r="FN24" s="6" t="s">
        <v>221</v>
      </c>
      <c r="FO24" s="6" t="s">
        <v>221</v>
      </c>
      <c r="FP24" s="6" t="s">
        <v>221</v>
      </c>
      <c r="FQ24" s="6" t="s">
        <v>221</v>
      </c>
      <c r="FR24" s="6" t="s">
        <v>221</v>
      </c>
      <c r="FS24" s="6" t="s">
        <v>221</v>
      </c>
      <c r="FT24" s="6" t="s">
        <v>221</v>
      </c>
      <c r="FU24" s="6" t="s">
        <v>221</v>
      </c>
      <c r="FV24" s="11" t="s">
        <v>221</v>
      </c>
      <c r="FW24" s="285">
        <f t="shared" si="3"/>
        <v>609</v>
      </c>
      <c r="FX24" s="193">
        <f t="shared" si="0"/>
        <v>1717</v>
      </c>
    </row>
    <row r="25" spans="1:180" x14ac:dyDescent="0.25">
      <c r="A25" s="4" t="s">
        <v>42</v>
      </c>
      <c r="B25" s="4" t="s">
        <v>43</v>
      </c>
      <c r="C25" s="6" t="s">
        <v>221</v>
      </c>
      <c r="D25" s="6" t="s">
        <v>221</v>
      </c>
      <c r="E25" s="6" t="s">
        <v>221</v>
      </c>
      <c r="F25" s="6" t="s">
        <v>221</v>
      </c>
      <c r="G25" s="6" t="s">
        <v>221</v>
      </c>
      <c r="H25" s="6" t="s">
        <v>221</v>
      </c>
      <c r="I25" s="6" t="s">
        <v>221</v>
      </c>
      <c r="J25" s="6" t="s">
        <v>221</v>
      </c>
      <c r="K25" s="6" t="s">
        <v>221</v>
      </c>
      <c r="L25" s="6" t="s">
        <v>221</v>
      </c>
      <c r="M25" s="6" t="s">
        <v>221</v>
      </c>
      <c r="N25" s="6" t="s">
        <v>221</v>
      </c>
      <c r="O25" s="6" t="s">
        <v>221</v>
      </c>
      <c r="P25" s="3">
        <v>268</v>
      </c>
      <c r="Q25" s="6" t="s">
        <v>221</v>
      </c>
      <c r="R25" s="6" t="s">
        <v>221</v>
      </c>
      <c r="S25" s="6" t="s">
        <v>221</v>
      </c>
      <c r="T25" s="6" t="s">
        <v>221</v>
      </c>
      <c r="U25" s="6" t="s">
        <v>221</v>
      </c>
      <c r="V25" s="6" t="s">
        <v>221</v>
      </c>
      <c r="W25" s="3">
        <v>82</v>
      </c>
      <c r="X25" s="6" t="s">
        <v>221</v>
      </c>
      <c r="Y25" s="6" t="s">
        <v>221</v>
      </c>
      <c r="Z25" s="6" t="s">
        <v>221</v>
      </c>
      <c r="AA25" s="6" t="s">
        <v>221</v>
      </c>
      <c r="AB25" s="6" t="s">
        <v>221</v>
      </c>
      <c r="AC25" s="6" t="s">
        <v>221</v>
      </c>
      <c r="AD25" s="6" t="s">
        <v>221</v>
      </c>
      <c r="AE25" s="6" t="s">
        <v>221</v>
      </c>
      <c r="AF25" s="6" t="s">
        <v>221</v>
      </c>
      <c r="AG25" s="6" t="s">
        <v>221</v>
      </c>
      <c r="AH25" s="6" t="s">
        <v>221</v>
      </c>
      <c r="AI25" s="6" t="s">
        <v>221</v>
      </c>
      <c r="AJ25" s="6" t="s">
        <v>221</v>
      </c>
      <c r="AK25" s="6" t="s">
        <v>221</v>
      </c>
      <c r="AL25" s="6" t="s">
        <v>221</v>
      </c>
      <c r="AM25" s="6" t="s">
        <v>221</v>
      </c>
      <c r="AN25" s="6" t="s">
        <v>221</v>
      </c>
      <c r="AO25" s="6" t="s">
        <v>221</v>
      </c>
      <c r="AP25" s="6" t="s">
        <v>221</v>
      </c>
      <c r="AQ25" s="6" t="s">
        <v>221</v>
      </c>
      <c r="AR25" s="3">
        <v>218</v>
      </c>
      <c r="AS25" s="6" t="s">
        <v>221</v>
      </c>
      <c r="AT25" s="6" t="s">
        <v>221</v>
      </c>
      <c r="AU25" s="3">
        <v>243</v>
      </c>
      <c r="AV25" s="6" t="s">
        <v>221</v>
      </c>
      <c r="AW25" s="6" t="s">
        <v>221</v>
      </c>
      <c r="AX25" s="6" t="s">
        <v>221</v>
      </c>
      <c r="AY25" s="6" t="s">
        <v>221</v>
      </c>
      <c r="AZ25" s="6" t="s">
        <v>221</v>
      </c>
      <c r="BA25" s="3">
        <v>82</v>
      </c>
      <c r="BB25" s="6" t="s">
        <v>221</v>
      </c>
      <c r="BC25" s="6" t="s">
        <v>221</v>
      </c>
      <c r="BD25" s="6" t="s">
        <v>221</v>
      </c>
      <c r="BE25" s="6" t="s">
        <v>221</v>
      </c>
      <c r="BF25" s="6" t="s">
        <v>221</v>
      </c>
      <c r="BG25" s="6" t="s">
        <v>221</v>
      </c>
      <c r="BH25" s="6" t="s">
        <v>221</v>
      </c>
      <c r="BI25" s="6" t="s">
        <v>221</v>
      </c>
      <c r="BJ25" s="6" t="s">
        <v>221</v>
      </c>
      <c r="BK25" s="3">
        <v>197</v>
      </c>
      <c r="BL25" s="6" t="s">
        <v>221</v>
      </c>
      <c r="BM25" s="6" t="s">
        <v>221</v>
      </c>
      <c r="BN25" s="6" t="s">
        <v>221</v>
      </c>
      <c r="BO25" s="6" t="s">
        <v>221</v>
      </c>
      <c r="BP25" s="6" t="s">
        <v>221</v>
      </c>
      <c r="BQ25" s="6" t="s">
        <v>221</v>
      </c>
      <c r="BR25" s="6" t="s">
        <v>221</v>
      </c>
      <c r="BS25" s="6" t="s">
        <v>221</v>
      </c>
      <c r="BT25" s="6" t="s">
        <v>221</v>
      </c>
      <c r="BU25" s="6" t="s">
        <v>221</v>
      </c>
      <c r="BV25" s="3">
        <v>140</v>
      </c>
      <c r="BW25" s="3">
        <v>132</v>
      </c>
      <c r="BX25" s="3">
        <v>63</v>
      </c>
      <c r="BY25" s="6" t="s">
        <v>221</v>
      </c>
      <c r="BZ25" s="6" t="s">
        <v>221</v>
      </c>
      <c r="CA25" s="6" t="s">
        <v>221</v>
      </c>
      <c r="CB25" s="6" t="s">
        <v>221</v>
      </c>
      <c r="CC25" s="6" t="s">
        <v>221</v>
      </c>
      <c r="CD25" s="6" t="s">
        <v>221</v>
      </c>
      <c r="CE25" s="3">
        <v>130</v>
      </c>
      <c r="CF25" s="73">
        <f t="shared" si="1"/>
        <v>1555</v>
      </c>
      <c r="CG25" s="6" t="s">
        <v>221</v>
      </c>
      <c r="CH25" s="6" t="s">
        <v>221</v>
      </c>
      <c r="CI25" s="6" t="s">
        <v>221</v>
      </c>
      <c r="CJ25" s="6" t="s">
        <v>221</v>
      </c>
      <c r="CK25" s="6" t="s">
        <v>221</v>
      </c>
      <c r="CL25" s="6" t="s">
        <v>221</v>
      </c>
      <c r="CM25" s="6" t="s">
        <v>221</v>
      </c>
      <c r="CN25" s="6" t="s">
        <v>221</v>
      </c>
      <c r="CO25" s="6" t="s">
        <v>221</v>
      </c>
      <c r="CP25" s="6" t="s">
        <v>221</v>
      </c>
      <c r="CQ25" s="6" t="s">
        <v>221</v>
      </c>
      <c r="CR25" s="6" t="s">
        <v>221</v>
      </c>
      <c r="CS25" s="6" t="s">
        <v>221</v>
      </c>
      <c r="CT25" s="6" t="s">
        <v>221</v>
      </c>
      <c r="CU25" s="6" t="s">
        <v>221</v>
      </c>
      <c r="CV25" s="6" t="s">
        <v>221</v>
      </c>
      <c r="CW25" s="6" t="s">
        <v>221</v>
      </c>
      <c r="CX25" s="6" t="s">
        <v>221</v>
      </c>
      <c r="CY25" s="6" t="s">
        <v>221</v>
      </c>
      <c r="CZ25" s="6" t="s">
        <v>221</v>
      </c>
      <c r="DA25" s="73">
        <f t="shared" si="2"/>
        <v>0</v>
      </c>
      <c r="DB25" s="6" t="s">
        <v>221</v>
      </c>
      <c r="DC25" s="3">
        <v>196</v>
      </c>
      <c r="DD25" s="6" t="s">
        <v>221</v>
      </c>
      <c r="DE25" s="6" t="s">
        <v>221</v>
      </c>
      <c r="DF25" s="6" t="s">
        <v>221</v>
      </c>
      <c r="DG25" s="6" t="s">
        <v>221</v>
      </c>
      <c r="DH25" s="6" t="s">
        <v>221</v>
      </c>
      <c r="DI25" s="6" t="s">
        <v>221</v>
      </c>
      <c r="DJ25" s="6" t="s">
        <v>221</v>
      </c>
      <c r="DK25" s="6" t="s">
        <v>221</v>
      </c>
      <c r="DL25" s="6" t="s">
        <v>221</v>
      </c>
      <c r="DM25" s="6" t="s">
        <v>221</v>
      </c>
      <c r="DN25" s="6" t="s">
        <v>221</v>
      </c>
      <c r="DO25" s="3">
        <v>42</v>
      </c>
      <c r="DP25" s="6" t="s">
        <v>221</v>
      </c>
      <c r="DQ25" s="6" t="s">
        <v>221</v>
      </c>
      <c r="DR25" s="6" t="s">
        <v>221</v>
      </c>
      <c r="DS25" s="6" t="s">
        <v>221</v>
      </c>
      <c r="DT25" s="6" t="s">
        <v>221</v>
      </c>
      <c r="DU25" s="6" t="s">
        <v>221</v>
      </c>
      <c r="DV25" s="6" t="s">
        <v>221</v>
      </c>
      <c r="DW25" s="6" t="s">
        <v>221</v>
      </c>
      <c r="DX25" s="6" t="s">
        <v>221</v>
      </c>
      <c r="DY25" s="6" t="s">
        <v>221</v>
      </c>
      <c r="DZ25" s="6" t="s">
        <v>221</v>
      </c>
      <c r="EA25" s="6" t="s">
        <v>221</v>
      </c>
      <c r="EB25" s="6" t="s">
        <v>221</v>
      </c>
      <c r="EC25" s="6" t="s">
        <v>221</v>
      </c>
      <c r="ED25" s="6" t="s">
        <v>221</v>
      </c>
      <c r="EE25" s="6" t="s">
        <v>221</v>
      </c>
      <c r="EF25" s="6" t="s">
        <v>221</v>
      </c>
      <c r="EG25" s="6" t="s">
        <v>221</v>
      </c>
      <c r="EH25" s="3">
        <v>78</v>
      </c>
      <c r="EI25" s="3">
        <v>117</v>
      </c>
      <c r="EJ25" s="6" t="s">
        <v>221</v>
      </c>
      <c r="EK25" s="6" t="s">
        <v>221</v>
      </c>
      <c r="EL25" s="6" t="s">
        <v>221</v>
      </c>
      <c r="EM25" s="6" t="s">
        <v>221</v>
      </c>
      <c r="EN25" s="6" t="s">
        <v>221</v>
      </c>
      <c r="EO25" s="6" t="s">
        <v>221</v>
      </c>
      <c r="EP25" s="6" t="s">
        <v>221</v>
      </c>
      <c r="EQ25" s="6" t="s">
        <v>221</v>
      </c>
      <c r="ER25" s="6" t="s">
        <v>221</v>
      </c>
      <c r="ES25" s="6" t="s">
        <v>221</v>
      </c>
      <c r="ET25" s="6" t="s">
        <v>221</v>
      </c>
      <c r="EU25" s="6" t="s">
        <v>221</v>
      </c>
      <c r="EV25" s="6" t="s">
        <v>221</v>
      </c>
      <c r="EW25" s="6" t="s">
        <v>221</v>
      </c>
      <c r="EX25" s="6" t="s">
        <v>221</v>
      </c>
      <c r="EY25" s="3">
        <v>61</v>
      </c>
      <c r="EZ25" s="6" t="s">
        <v>221</v>
      </c>
      <c r="FA25" s="6" t="s">
        <v>221</v>
      </c>
      <c r="FB25" s="6" t="s">
        <v>221</v>
      </c>
      <c r="FC25" s="6" t="s">
        <v>221</v>
      </c>
      <c r="FD25" s="6" t="s">
        <v>221</v>
      </c>
      <c r="FE25" s="6" t="s">
        <v>221</v>
      </c>
      <c r="FF25" s="6" t="s">
        <v>221</v>
      </c>
      <c r="FG25" s="6" t="s">
        <v>221</v>
      </c>
      <c r="FH25" s="6" t="s">
        <v>221</v>
      </c>
      <c r="FI25" s="6" t="s">
        <v>221</v>
      </c>
      <c r="FJ25" s="6" t="s">
        <v>221</v>
      </c>
      <c r="FK25" s="6" t="s">
        <v>221</v>
      </c>
      <c r="FL25" s="6" t="s">
        <v>221</v>
      </c>
      <c r="FM25" s="6" t="s">
        <v>221</v>
      </c>
      <c r="FN25" s="6" t="s">
        <v>221</v>
      </c>
      <c r="FO25" s="6" t="s">
        <v>221</v>
      </c>
      <c r="FP25" s="6" t="s">
        <v>221</v>
      </c>
      <c r="FQ25" s="6" t="s">
        <v>221</v>
      </c>
      <c r="FR25" s="6" t="s">
        <v>221</v>
      </c>
      <c r="FS25" s="6" t="s">
        <v>221</v>
      </c>
      <c r="FT25" s="6" t="s">
        <v>221</v>
      </c>
      <c r="FU25" s="6" t="s">
        <v>221</v>
      </c>
      <c r="FV25" s="11" t="s">
        <v>221</v>
      </c>
      <c r="FW25" s="285">
        <f t="shared" si="3"/>
        <v>494</v>
      </c>
      <c r="FX25" s="193">
        <f t="shared" si="0"/>
        <v>2049</v>
      </c>
    </row>
    <row r="26" spans="1:180" x14ac:dyDescent="0.25">
      <c r="A26" s="4" t="s">
        <v>44</v>
      </c>
      <c r="B26" s="4" t="s">
        <v>45</v>
      </c>
      <c r="C26" s="6" t="s">
        <v>221</v>
      </c>
      <c r="D26" s="6" t="s">
        <v>221</v>
      </c>
      <c r="E26" s="3">
        <v>151</v>
      </c>
      <c r="F26" s="6" t="s">
        <v>221</v>
      </c>
      <c r="G26" s="6" t="s">
        <v>221</v>
      </c>
      <c r="H26" s="6" t="s">
        <v>221</v>
      </c>
      <c r="I26" s="3">
        <v>27</v>
      </c>
      <c r="J26" s="6" t="s">
        <v>221</v>
      </c>
      <c r="K26" s="6" t="s">
        <v>221</v>
      </c>
      <c r="L26" s="6" t="s">
        <v>221</v>
      </c>
      <c r="M26" s="6" t="s">
        <v>221</v>
      </c>
      <c r="N26" s="6" t="s">
        <v>221</v>
      </c>
      <c r="O26" s="6" t="s">
        <v>221</v>
      </c>
      <c r="P26" s="6" t="s">
        <v>221</v>
      </c>
      <c r="Q26" s="6" t="s">
        <v>221</v>
      </c>
      <c r="R26" s="3">
        <v>207</v>
      </c>
      <c r="S26" s="6" t="s">
        <v>221</v>
      </c>
      <c r="T26" s="6" t="s">
        <v>221</v>
      </c>
      <c r="U26" s="6" t="s">
        <v>221</v>
      </c>
      <c r="V26" s="6" t="s">
        <v>221</v>
      </c>
      <c r="W26" s="6" t="s">
        <v>221</v>
      </c>
      <c r="X26" s="6" t="s">
        <v>221</v>
      </c>
      <c r="Y26" s="6" t="s">
        <v>221</v>
      </c>
      <c r="Z26" s="3">
        <v>63</v>
      </c>
      <c r="AA26" s="6" t="s">
        <v>221</v>
      </c>
      <c r="AB26" s="6" t="s">
        <v>221</v>
      </c>
      <c r="AC26" s="6" t="s">
        <v>221</v>
      </c>
      <c r="AD26" s="6" t="s">
        <v>221</v>
      </c>
      <c r="AE26" s="6" t="s">
        <v>221</v>
      </c>
      <c r="AF26" s="6" t="s">
        <v>221</v>
      </c>
      <c r="AG26" s="6" t="s">
        <v>221</v>
      </c>
      <c r="AH26" s="6" t="s">
        <v>221</v>
      </c>
      <c r="AI26" s="6" t="s">
        <v>221</v>
      </c>
      <c r="AJ26" s="6" t="s">
        <v>221</v>
      </c>
      <c r="AK26" s="3">
        <v>96</v>
      </c>
      <c r="AL26" s="3">
        <v>194</v>
      </c>
      <c r="AM26" s="6" t="s">
        <v>221</v>
      </c>
      <c r="AN26" s="3">
        <v>83</v>
      </c>
      <c r="AO26" s="6" t="s">
        <v>221</v>
      </c>
      <c r="AP26" s="6" t="s">
        <v>221</v>
      </c>
      <c r="AQ26" s="6" t="s">
        <v>221</v>
      </c>
      <c r="AR26" s="6" t="s">
        <v>221</v>
      </c>
      <c r="AS26" s="6" t="s">
        <v>221</v>
      </c>
      <c r="AT26" s="3">
        <v>319</v>
      </c>
      <c r="AU26" s="6" t="s">
        <v>221</v>
      </c>
      <c r="AV26" s="6" t="s">
        <v>221</v>
      </c>
      <c r="AW26" s="3">
        <v>134</v>
      </c>
      <c r="AX26" s="6" t="s">
        <v>221</v>
      </c>
      <c r="AY26" s="6" t="s">
        <v>221</v>
      </c>
      <c r="AZ26" s="6" t="s">
        <v>221</v>
      </c>
      <c r="BA26" s="6" t="s">
        <v>221</v>
      </c>
      <c r="BB26" s="6" t="s">
        <v>221</v>
      </c>
      <c r="BC26" s="6" t="s">
        <v>221</v>
      </c>
      <c r="BD26" s="3">
        <v>104</v>
      </c>
      <c r="BE26" s="6" t="s">
        <v>221</v>
      </c>
      <c r="BF26" s="6" t="s">
        <v>221</v>
      </c>
      <c r="BG26" s="6" t="s">
        <v>221</v>
      </c>
      <c r="BH26" s="6" t="s">
        <v>221</v>
      </c>
      <c r="BI26" s="6" t="s">
        <v>221</v>
      </c>
      <c r="BJ26" s="6" t="s">
        <v>221</v>
      </c>
      <c r="BK26" s="6" t="s">
        <v>221</v>
      </c>
      <c r="BL26" s="6" t="s">
        <v>221</v>
      </c>
      <c r="BM26" s="6" t="s">
        <v>221</v>
      </c>
      <c r="BN26" s="6" t="s">
        <v>221</v>
      </c>
      <c r="BO26" s="6" t="s">
        <v>221</v>
      </c>
      <c r="BP26" s="3">
        <v>96</v>
      </c>
      <c r="BQ26" s="6" t="s">
        <v>221</v>
      </c>
      <c r="BR26" s="6" t="s">
        <v>221</v>
      </c>
      <c r="BS26" s="6" t="s">
        <v>221</v>
      </c>
      <c r="BT26" s="6" t="s">
        <v>221</v>
      </c>
      <c r="BU26" s="6" t="s">
        <v>221</v>
      </c>
      <c r="BV26" s="6" t="s">
        <v>221</v>
      </c>
      <c r="BW26" s="6" t="s">
        <v>221</v>
      </c>
      <c r="BX26" s="3">
        <v>74</v>
      </c>
      <c r="BY26" s="6" t="s">
        <v>221</v>
      </c>
      <c r="BZ26" s="6" t="s">
        <v>221</v>
      </c>
      <c r="CA26" s="3">
        <v>119</v>
      </c>
      <c r="CB26" s="6" t="s">
        <v>221</v>
      </c>
      <c r="CC26" s="6" t="s">
        <v>221</v>
      </c>
      <c r="CD26" s="6" t="s">
        <v>221</v>
      </c>
      <c r="CE26" s="6" t="s">
        <v>221</v>
      </c>
      <c r="CF26" s="73">
        <f t="shared" si="1"/>
        <v>1667</v>
      </c>
      <c r="CG26" s="6" t="s">
        <v>221</v>
      </c>
      <c r="CH26" s="3">
        <v>30</v>
      </c>
      <c r="CI26" s="6" t="s">
        <v>221</v>
      </c>
      <c r="CJ26" s="6" t="s">
        <v>221</v>
      </c>
      <c r="CK26" s="6" t="s">
        <v>221</v>
      </c>
      <c r="CL26" s="6" t="s">
        <v>221</v>
      </c>
      <c r="CM26" s="6" t="s">
        <v>221</v>
      </c>
      <c r="CN26" s="6" t="s">
        <v>221</v>
      </c>
      <c r="CO26" s="6" t="s">
        <v>221</v>
      </c>
      <c r="CP26" s="3">
        <v>21</v>
      </c>
      <c r="CQ26" s="6" t="s">
        <v>221</v>
      </c>
      <c r="CR26" s="6" t="s">
        <v>221</v>
      </c>
      <c r="CS26" s="6" t="s">
        <v>221</v>
      </c>
      <c r="CT26" s="3">
        <v>15</v>
      </c>
      <c r="CU26" s="6" t="s">
        <v>221</v>
      </c>
      <c r="CV26" s="6" t="s">
        <v>221</v>
      </c>
      <c r="CW26" s="3">
        <v>0</v>
      </c>
      <c r="CX26" s="6" t="s">
        <v>221</v>
      </c>
      <c r="CY26" s="6" t="s">
        <v>221</v>
      </c>
      <c r="CZ26" s="6" t="s">
        <v>221</v>
      </c>
      <c r="DA26" s="73">
        <f t="shared" si="2"/>
        <v>66</v>
      </c>
      <c r="DB26" s="3">
        <v>104</v>
      </c>
      <c r="DC26" s="6" t="s">
        <v>221</v>
      </c>
      <c r="DD26" s="3">
        <v>74</v>
      </c>
      <c r="DE26" s="6" t="s">
        <v>221</v>
      </c>
      <c r="DF26" s="6" t="s">
        <v>221</v>
      </c>
      <c r="DG26" s="6" t="s">
        <v>221</v>
      </c>
      <c r="DH26" s="6" t="s">
        <v>221</v>
      </c>
      <c r="DI26" s="6" t="s">
        <v>221</v>
      </c>
      <c r="DJ26" s="6" t="s">
        <v>221</v>
      </c>
      <c r="DK26" s="6" t="s">
        <v>221</v>
      </c>
      <c r="DL26" s="6" t="s">
        <v>221</v>
      </c>
      <c r="DM26" s="6" t="s">
        <v>221</v>
      </c>
      <c r="DN26" s="6" t="s">
        <v>221</v>
      </c>
      <c r="DO26" s="6" t="s">
        <v>221</v>
      </c>
      <c r="DP26" s="6" t="s">
        <v>221</v>
      </c>
      <c r="DQ26" s="6" t="s">
        <v>221</v>
      </c>
      <c r="DR26" s="3">
        <v>323</v>
      </c>
      <c r="DS26" s="6" t="s">
        <v>221</v>
      </c>
      <c r="DT26" s="6" t="s">
        <v>221</v>
      </c>
      <c r="DU26" s="6" t="s">
        <v>221</v>
      </c>
      <c r="DV26" s="6" t="s">
        <v>221</v>
      </c>
      <c r="DW26" s="6" t="s">
        <v>221</v>
      </c>
      <c r="DX26" s="6" t="s">
        <v>221</v>
      </c>
      <c r="DY26" s="6" t="s">
        <v>221</v>
      </c>
      <c r="DZ26" s="6" t="s">
        <v>221</v>
      </c>
      <c r="EA26" s="6" t="s">
        <v>221</v>
      </c>
      <c r="EB26" s="6" t="s">
        <v>221</v>
      </c>
      <c r="EC26" s="6" t="s">
        <v>221</v>
      </c>
      <c r="ED26" s="6" t="s">
        <v>221</v>
      </c>
      <c r="EE26" s="6" t="s">
        <v>221</v>
      </c>
      <c r="EF26" s="6" t="s">
        <v>221</v>
      </c>
      <c r="EG26" s="6" t="s">
        <v>221</v>
      </c>
      <c r="EH26" s="6" t="s">
        <v>221</v>
      </c>
      <c r="EI26" s="6" t="s">
        <v>221</v>
      </c>
      <c r="EJ26" s="6" t="s">
        <v>221</v>
      </c>
      <c r="EK26" s="6" t="s">
        <v>221</v>
      </c>
      <c r="EL26" s="6" t="s">
        <v>221</v>
      </c>
      <c r="EM26" s="3">
        <v>0</v>
      </c>
      <c r="EN26" s="6" t="s">
        <v>221</v>
      </c>
      <c r="EO26" s="6" t="s">
        <v>221</v>
      </c>
      <c r="EP26" s="6" t="s">
        <v>221</v>
      </c>
      <c r="EQ26" s="6" t="s">
        <v>221</v>
      </c>
      <c r="ER26" s="6" t="s">
        <v>221</v>
      </c>
      <c r="ES26" s="6" t="s">
        <v>221</v>
      </c>
      <c r="ET26" s="3">
        <v>276</v>
      </c>
      <c r="EU26" s="6" t="s">
        <v>221</v>
      </c>
      <c r="EV26" s="6" t="s">
        <v>221</v>
      </c>
      <c r="EW26" s="6" t="s">
        <v>221</v>
      </c>
      <c r="EX26" s="3">
        <v>113</v>
      </c>
      <c r="EY26" s="6" t="s">
        <v>221</v>
      </c>
      <c r="EZ26" s="6" t="s">
        <v>221</v>
      </c>
      <c r="FA26" s="6" t="s">
        <v>221</v>
      </c>
      <c r="FB26" s="6" t="s">
        <v>221</v>
      </c>
      <c r="FC26" s="6" t="s">
        <v>221</v>
      </c>
      <c r="FD26" s="6" t="s">
        <v>221</v>
      </c>
      <c r="FE26" s="6" t="s">
        <v>221</v>
      </c>
      <c r="FF26" s="6" t="s">
        <v>221</v>
      </c>
      <c r="FG26" s="6" t="s">
        <v>221</v>
      </c>
      <c r="FH26" s="6" t="s">
        <v>221</v>
      </c>
      <c r="FI26" s="6" t="s">
        <v>221</v>
      </c>
      <c r="FJ26" s="6" t="s">
        <v>221</v>
      </c>
      <c r="FK26" s="6" t="s">
        <v>221</v>
      </c>
      <c r="FL26" s="6" t="s">
        <v>221</v>
      </c>
      <c r="FM26" s="6" t="s">
        <v>221</v>
      </c>
      <c r="FN26" s="3">
        <v>187</v>
      </c>
      <c r="FO26" s="6" t="s">
        <v>221</v>
      </c>
      <c r="FP26" s="6" t="s">
        <v>221</v>
      </c>
      <c r="FQ26" s="6" t="s">
        <v>221</v>
      </c>
      <c r="FR26" s="6" t="s">
        <v>221</v>
      </c>
      <c r="FS26" s="6" t="s">
        <v>221</v>
      </c>
      <c r="FT26" s="6" t="s">
        <v>221</v>
      </c>
      <c r="FU26" s="6" t="s">
        <v>221</v>
      </c>
      <c r="FV26" s="11" t="s">
        <v>221</v>
      </c>
      <c r="FW26" s="285">
        <f t="shared" si="3"/>
        <v>1077</v>
      </c>
      <c r="FX26" s="193">
        <f t="shared" si="0"/>
        <v>2810</v>
      </c>
    </row>
    <row r="27" spans="1:180" x14ac:dyDescent="0.25">
      <c r="A27" s="4" t="s">
        <v>46</v>
      </c>
      <c r="B27" s="4" t="s">
        <v>47</v>
      </c>
      <c r="C27" s="6" t="s">
        <v>221</v>
      </c>
      <c r="D27" s="6" t="s">
        <v>221</v>
      </c>
      <c r="E27" s="6" t="s">
        <v>221</v>
      </c>
      <c r="F27" s="6" t="s">
        <v>221</v>
      </c>
      <c r="G27" s="6" t="s">
        <v>221</v>
      </c>
      <c r="H27" s="6" t="s">
        <v>221</v>
      </c>
      <c r="I27" s="3">
        <v>40</v>
      </c>
      <c r="J27" s="6" t="s">
        <v>221</v>
      </c>
      <c r="K27" s="6" t="s">
        <v>221</v>
      </c>
      <c r="L27" s="6" t="s">
        <v>221</v>
      </c>
      <c r="M27" s="6" t="s">
        <v>221</v>
      </c>
      <c r="N27" s="6" t="s">
        <v>221</v>
      </c>
      <c r="O27" s="6" t="s">
        <v>221</v>
      </c>
      <c r="P27" s="6" t="s">
        <v>221</v>
      </c>
      <c r="Q27" s="6" t="s">
        <v>221</v>
      </c>
      <c r="R27" s="6" t="s">
        <v>221</v>
      </c>
      <c r="S27" s="6" t="s">
        <v>221</v>
      </c>
      <c r="T27" s="6" t="s">
        <v>221</v>
      </c>
      <c r="U27" s="6" t="s">
        <v>221</v>
      </c>
      <c r="V27" s="6" t="s">
        <v>221</v>
      </c>
      <c r="W27" s="6" t="s">
        <v>221</v>
      </c>
      <c r="X27" s="6" t="s">
        <v>221</v>
      </c>
      <c r="Y27" s="6" t="s">
        <v>221</v>
      </c>
      <c r="Z27" s="6" t="s">
        <v>221</v>
      </c>
      <c r="AA27" s="6" t="s">
        <v>221</v>
      </c>
      <c r="AB27" s="6" t="s">
        <v>221</v>
      </c>
      <c r="AC27" s="6" t="s">
        <v>221</v>
      </c>
      <c r="AD27" s="3">
        <v>41</v>
      </c>
      <c r="AE27" s="6" t="s">
        <v>221</v>
      </c>
      <c r="AF27" s="6" t="s">
        <v>221</v>
      </c>
      <c r="AG27" s="6" t="s">
        <v>221</v>
      </c>
      <c r="AH27" s="6" t="s">
        <v>221</v>
      </c>
      <c r="AI27" s="6" t="s">
        <v>221</v>
      </c>
      <c r="AJ27" s="6" t="s">
        <v>221</v>
      </c>
      <c r="AK27" s="3">
        <v>79</v>
      </c>
      <c r="AL27" s="6" t="s">
        <v>221</v>
      </c>
      <c r="AM27" s="6" t="s">
        <v>221</v>
      </c>
      <c r="AN27" s="6" t="s">
        <v>221</v>
      </c>
      <c r="AO27" s="6" t="s">
        <v>221</v>
      </c>
      <c r="AP27" s="6" t="s">
        <v>221</v>
      </c>
      <c r="AQ27" s="6" t="s">
        <v>221</v>
      </c>
      <c r="AR27" s="3">
        <v>99</v>
      </c>
      <c r="AS27" s="6" t="s">
        <v>221</v>
      </c>
      <c r="AT27" s="3">
        <v>65</v>
      </c>
      <c r="AU27" s="6" t="s">
        <v>221</v>
      </c>
      <c r="AV27" s="6" t="s">
        <v>221</v>
      </c>
      <c r="AW27" s="6" t="s">
        <v>221</v>
      </c>
      <c r="AX27" s="6" t="s">
        <v>221</v>
      </c>
      <c r="AY27" s="6" t="s">
        <v>221</v>
      </c>
      <c r="AZ27" s="6" t="s">
        <v>221</v>
      </c>
      <c r="BA27" s="6" t="s">
        <v>221</v>
      </c>
      <c r="BB27" s="6" t="s">
        <v>221</v>
      </c>
      <c r="BC27" s="6" t="s">
        <v>221</v>
      </c>
      <c r="BD27" s="3">
        <v>140</v>
      </c>
      <c r="BE27" s="6" t="s">
        <v>221</v>
      </c>
      <c r="BF27" s="6" t="s">
        <v>221</v>
      </c>
      <c r="BG27" s="6" t="s">
        <v>221</v>
      </c>
      <c r="BH27" s="6" t="s">
        <v>221</v>
      </c>
      <c r="BI27" s="6" t="s">
        <v>221</v>
      </c>
      <c r="BJ27" s="6" t="s">
        <v>221</v>
      </c>
      <c r="BK27" s="3">
        <v>39</v>
      </c>
      <c r="BL27" s="6" t="s">
        <v>221</v>
      </c>
      <c r="BM27" s="6" t="s">
        <v>221</v>
      </c>
      <c r="BN27" s="6" t="s">
        <v>221</v>
      </c>
      <c r="BO27" s="3">
        <v>55</v>
      </c>
      <c r="BP27" s="6" t="s">
        <v>221</v>
      </c>
      <c r="BQ27" s="3">
        <v>148</v>
      </c>
      <c r="BR27" s="6" t="s">
        <v>221</v>
      </c>
      <c r="BS27" s="6" t="s">
        <v>221</v>
      </c>
      <c r="BT27" s="6" t="s">
        <v>221</v>
      </c>
      <c r="BU27" s="6" t="s">
        <v>221</v>
      </c>
      <c r="BV27" s="6" t="s">
        <v>221</v>
      </c>
      <c r="BW27" s="3">
        <v>110</v>
      </c>
      <c r="BX27" s="3">
        <v>67</v>
      </c>
      <c r="BY27" s="6" t="s">
        <v>221</v>
      </c>
      <c r="BZ27" s="6" t="s">
        <v>221</v>
      </c>
      <c r="CA27" s="6" t="s">
        <v>221</v>
      </c>
      <c r="CB27" s="6" t="s">
        <v>221</v>
      </c>
      <c r="CC27" s="6" t="s">
        <v>221</v>
      </c>
      <c r="CD27" s="6" t="s">
        <v>221</v>
      </c>
      <c r="CE27" s="6" t="s">
        <v>221</v>
      </c>
      <c r="CF27" s="73">
        <f t="shared" si="1"/>
        <v>883</v>
      </c>
      <c r="CG27" s="6" t="s">
        <v>221</v>
      </c>
      <c r="CH27" s="6" t="s">
        <v>221</v>
      </c>
      <c r="CI27" s="6" t="s">
        <v>221</v>
      </c>
      <c r="CJ27" s="6" t="s">
        <v>221</v>
      </c>
      <c r="CK27" s="6" t="s">
        <v>221</v>
      </c>
      <c r="CL27" s="6" t="s">
        <v>221</v>
      </c>
      <c r="CM27" s="6" t="s">
        <v>221</v>
      </c>
      <c r="CN27" s="6" t="s">
        <v>221</v>
      </c>
      <c r="CO27" s="6" t="s">
        <v>221</v>
      </c>
      <c r="CP27" s="6" t="s">
        <v>221</v>
      </c>
      <c r="CQ27" s="6" t="s">
        <v>221</v>
      </c>
      <c r="CR27" s="6" t="s">
        <v>221</v>
      </c>
      <c r="CS27" s="6" t="s">
        <v>221</v>
      </c>
      <c r="CT27" s="6" t="s">
        <v>221</v>
      </c>
      <c r="CU27" s="6" t="s">
        <v>221</v>
      </c>
      <c r="CV27" s="6" t="s">
        <v>221</v>
      </c>
      <c r="CW27" s="6" t="s">
        <v>221</v>
      </c>
      <c r="CX27" s="6" t="s">
        <v>221</v>
      </c>
      <c r="CY27" s="6" t="s">
        <v>221</v>
      </c>
      <c r="CZ27" s="6" t="s">
        <v>221</v>
      </c>
      <c r="DA27" s="73">
        <f t="shared" si="2"/>
        <v>0</v>
      </c>
      <c r="DB27" s="6" t="s">
        <v>221</v>
      </c>
      <c r="DC27" s="3">
        <v>157</v>
      </c>
      <c r="DD27" s="6" t="s">
        <v>221</v>
      </c>
      <c r="DE27" s="6" t="s">
        <v>221</v>
      </c>
      <c r="DF27" s="6" t="s">
        <v>221</v>
      </c>
      <c r="DG27" s="6" t="s">
        <v>221</v>
      </c>
      <c r="DH27" s="6" t="s">
        <v>221</v>
      </c>
      <c r="DI27" s="6" t="s">
        <v>221</v>
      </c>
      <c r="DJ27" s="6" t="s">
        <v>221</v>
      </c>
      <c r="DK27" s="6" t="s">
        <v>221</v>
      </c>
      <c r="DL27" s="6" t="s">
        <v>221</v>
      </c>
      <c r="DM27" s="6" t="s">
        <v>221</v>
      </c>
      <c r="DN27" s="3">
        <v>45</v>
      </c>
      <c r="DO27" s="3">
        <v>101</v>
      </c>
      <c r="DP27" s="6" t="s">
        <v>221</v>
      </c>
      <c r="DQ27" s="6" t="s">
        <v>221</v>
      </c>
      <c r="DR27" s="6" t="s">
        <v>221</v>
      </c>
      <c r="DS27" s="6" t="s">
        <v>221</v>
      </c>
      <c r="DT27" s="6" t="s">
        <v>221</v>
      </c>
      <c r="DU27" s="6" t="s">
        <v>221</v>
      </c>
      <c r="DV27" s="6" t="s">
        <v>221</v>
      </c>
      <c r="DW27" s="6" t="s">
        <v>221</v>
      </c>
      <c r="DX27" s="6" t="s">
        <v>221</v>
      </c>
      <c r="DY27" s="6" t="s">
        <v>221</v>
      </c>
      <c r="DZ27" s="6" t="s">
        <v>221</v>
      </c>
      <c r="EA27" s="6" t="s">
        <v>221</v>
      </c>
      <c r="EB27" s="6" t="s">
        <v>221</v>
      </c>
      <c r="EC27" s="6" t="s">
        <v>221</v>
      </c>
      <c r="ED27" s="6" t="s">
        <v>221</v>
      </c>
      <c r="EE27" s="6" t="s">
        <v>221</v>
      </c>
      <c r="EF27" s="3">
        <v>21</v>
      </c>
      <c r="EG27" s="6" t="s">
        <v>221</v>
      </c>
      <c r="EH27" s="6" t="s">
        <v>221</v>
      </c>
      <c r="EI27" s="3">
        <v>73</v>
      </c>
      <c r="EJ27" s="6" t="s">
        <v>221</v>
      </c>
      <c r="EK27" s="6" t="s">
        <v>221</v>
      </c>
      <c r="EL27" s="6" t="s">
        <v>221</v>
      </c>
      <c r="EM27" s="6" t="s">
        <v>221</v>
      </c>
      <c r="EN27" s="6" t="s">
        <v>221</v>
      </c>
      <c r="EO27" s="6" t="s">
        <v>221</v>
      </c>
      <c r="EP27" s="3">
        <v>31</v>
      </c>
      <c r="EQ27" s="6" t="s">
        <v>221</v>
      </c>
      <c r="ER27" s="6" t="s">
        <v>221</v>
      </c>
      <c r="ES27" s="3">
        <v>123</v>
      </c>
      <c r="ET27" s="6" t="s">
        <v>221</v>
      </c>
      <c r="EU27" s="6" t="s">
        <v>221</v>
      </c>
      <c r="EV27" s="6" t="s">
        <v>221</v>
      </c>
      <c r="EW27" s="6" t="s">
        <v>221</v>
      </c>
      <c r="EX27" s="6" t="s">
        <v>221</v>
      </c>
      <c r="EY27" s="6" t="s">
        <v>221</v>
      </c>
      <c r="EZ27" s="6" t="s">
        <v>221</v>
      </c>
      <c r="FA27" s="6" t="s">
        <v>221</v>
      </c>
      <c r="FB27" s="6" t="s">
        <v>221</v>
      </c>
      <c r="FC27" s="6" t="s">
        <v>221</v>
      </c>
      <c r="FD27" s="6" t="s">
        <v>221</v>
      </c>
      <c r="FE27" s="6" t="s">
        <v>221</v>
      </c>
      <c r="FF27" s="6" t="s">
        <v>221</v>
      </c>
      <c r="FG27" s="6" t="s">
        <v>221</v>
      </c>
      <c r="FH27" s="6" t="s">
        <v>221</v>
      </c>
      <c r="FI27" s="6" t="s">
        <v>221</v>
      </c>
      <c r="FJ27" s="6" t="s">
        <v>221</v>
      </c>
      <c r="FK27" s="6" t="s">
        <v>221</v>
      </c>
      <c r="FL27" s="3">
        <v>50</v>
      </c>
      <c r="FM27" s="6" t="s">
        <v>221</v>
      </c>
      <c r="FN27" s="6" t="s">
        <v>221</v>
      </c>
      <c r="FO27" s="6" t="s">
        <v>221</v>
      </c>
      <c r="FP27" s="6" t="s">
        <v>221</v>
      </c>
      <c r="FQ27" s="6" t="s">
        <v>221</v>
      </c>
      <c r="FR27" s="6" t="s">
        <v>221</v>
      </c>
      <c r="FS27" s="6" t="s">
        <v>221</v>
      </c>
      <c r="FT27" s="6" t="s">
        <v>221</v>
      </c>
      <c r="FU27" s="6" t="s">
        <v>221</v>
      </c>
      <c r="FV27" s="11" t="s">
        <v>221</v>
      </c>
      <c r="FW27" s="285">
        <f t="shared" si="3"/>
        <v>601</v>
      </c>
      <c r="FX27" s="193">
        <f t="shared" si="0"/>
        <v>1484</v>
      </c>
    </row>
    <row r="28" spans="1:180" x14ac:dyDescent="0.25">
      <c r="A28" s="4" t="s">
        <v>48</v>
      </c>
      <c r="B28" s="4" t="s">
        <v>49</v>
      </c>
      <c r="C28" s="6" t="s">
        <v>221</v>
      </c>
      <c r="D28" s="6" t="s">
        <v>221</v>
      </c>
      <c r="E28" s="3">
        <v>118</v>
      </c>
      <c r="F28" s="6" t="s">
        <v>221</v>
      </c>
      <c r="G28" s="6" t="s">
        <v>221</v>
      </c>
      <c r="H28" s="6" t="s">
        <v>221</v>
      </c>
      <c r="I28" s="6" t="s">
        <v>221</v>
      </c>
      <c r="J28" s="6" t="s">
        <v>221</v>
      </c>
      <c r="K28" s="6" t="s">
        <v>221</v>
      </c>
      <c r="L28" s="6" t="s">
        <v>221</v>
      </c>
      <c r="M28" s="6" t="s">
        <v>221</v>
      </c>
      <c r="N28" s="6" t="s">
        <v>221</v>
      </c>
      <c r="O28" s="6" t="s">
        <v>221</v>
      </c>
      <c r="P28" s="6" t="s">
        <v>221</v>
      </c>
      <c r="Q28" s="6" t="s">
        <v>221</v>
      </c>
      <c r="R28" s="6" t="s">
        <v>221</v>
      </c>
      <c r="S28" s="6" t="s">
        <v>221</v>
      </c>
      <c r="T28" s="6" t="s">
        <v>221</v>
      </c>
      <c r="U28" s="6" t="s">
        <v>221</v>
      </c>
      <c r="V28" s="6" t="s">
        <v>221</v>
      </c>
      <c r="W28" s="3">
        <v>134</v>
      </c>
      <c r="X28" s="6" t="s">
        <v>221</v>
      </c>
      <c r="Y28" s="6" t="s">
        <v>221</v>
      </c>
      <c r="Z28" s="6" t="s">
        <v>221</v>
      </c>
      <c r="AA28" s="6" t="s">
        <v>221</v>
      </c>
      <c r="AB28" s="6" t="s">
        <v>221</v>
      </c>
      <c r="AC28" s="6" t="s">
        <v>221</v>
      </c>
      <c r="AD28" s="6" t="s">
        <v>221</v>
      </c>
      <c r="AE28" s="6" t="s">
        <v>221</v>
      </c>
      <c r="AF28" s="6" t="s">
        <v>221</v>
      </c>
      <c r="AG28" s="6" t="s">
        <v>221</v>
      </c>
      <c r="AH28" s="6" t="s">
        <v>221</v>
      </c>
      <c r="AI28" s="6" t="s">
        <v>221</v>
      </c>
      <c r="AJ28" s="6" t="s">
        <v>221</v>
      </c>
      <c r="AK28" s="3">
        <v>101</v>
      </c>
      <c r="AL28" s="6" t="s">
        <v>221</v>
      </c>
      <c r="AM28" s="3">
        <v>162</v>
      </c>
      <c r="AN28" s="6" t="s">
        <v>221</v>
      </c>
      <c r="AO28" s="6" t="s">
        <v>221</v>
      </c>
      <c r="AP28" s="6" t="s">
        <v>221</v>
      </c>
      <c r="AQ28" s="6" t="s">
        <v>221</v>
      </c>
      <c r="AR28" s="6" t="s">
        <v>221</v>
      </c>
      <c r="AS28" s="6" t="s">
        <v>221</v>
      </c>
      <c r="AT28" s="3">
        <v>129</v>
      </c>
      <c r="AU28" s="6" t="s">
        <v>221</v>
      </c>
      <c r="AV28" s="6" t="s">
        <v>221</v>
      </c>
      <c r="AW28" s="6" t="s">
        <v>221</v>
      </c>
      <c r="AX28" s="6" t="s">
        <v>221</v>
      </c>
      <c r="AY28" s="6" t="s">
        <v>221</v>
      </c>
      <c r="AZ28" s="6" t="s">
        <v>221</v>
      </c>
      <c r="BA28" s="6" t="s">
        <v>221</v>
      </c>
      <c r="BB28" s="6" t="s">
        <v>221</v>
      </c>
      <c r="BC28" s="6" t="s">
        <v>221</v>
      </c>
      <c r="BD28" s="6" t="s">
        <v>221</v>
      </c>
      <c r="BE28" s="6" t="s">
        <v>221</v>
      </c>
      <c r="BF28" s="6" t="s">
        <v>221</v>
      </c>
      <c r="BG28" s="6" t="s">
        <v>221</v>
      </c>
      <c r="BH28" s="6" t="s">
        <v>221</v>
      </c>
      <c r="BI28" s="6" t="s">
        <v>221</v>
      </c>
      <c r="BJ28" s="6" t="s">
        <v>221</v>
      </c>
      <c r="BK28" s="6" t="s">
        <v>221</v>
      </c>
      <c r="BL28" s="6" t="s">
        <v>221</v>
      </c>
      <c r="BM28" s="6" t="s">
        <v>221</v>
      </c>
      <c r="BN28" s="6" t="s">
        <v>221</v>
      </c>
      <c r="BO28" s="6" t="s">
        <v>221</v>
      </c>
      <c r="BP28" s="3">
        <v>57</v>
      </c>
      <c r="BQ28" s="6" t="s">
        <v>221</v>
      </c>
      <c r="BR28" s="6" t="s">
        <v>221</v>
      </c>
      <c r="BS28" s="6" t="s">
        <v>221</v>
      </c>
      <c r="BT28" s="6" t="s">
        <v>221</v>
      </c>
      <c r="BU28" s="6" t="s">
        <v>221</v>
      </c>
      <c r="BV28" s="6" t="s">
        <v>221</v>
      </c>
      <c r="BW28" s="6" t="s">
        <v>221</v>
      </c>
      <c r="BX28" s="6" t="s">
        <v>221</v>
      </c>
      <c r="BY28" s="6" t="s">
        <v>221</v>
      </c>
      <c r="BZ28" s="6" t="s">
        <v>221</v>
      </c>
      <c r="CA28" s="6" t="s">
        <v>221</v>
      </c>
      <c r="CB28" s="6" t="s">
        <v>221</v>
      </c>
      <c r="CC28" s="6" t="s">
        <v>221</v>
      </c>
      <c r="CD28" s="6" t="s">
        <v>221</v>
      </c>
      <c r="CE28" s="6" t="s">
        <v>221</v>
      </c>
      <c r="CF28" s="73">
        <f t="shared" si="1"/>
        <v>701</v>
      </c>
      <c r="CG28" s="6" t="s">
        <v>221</v>
      </c>
      <c r="CH28" s="6" t="s">
        <v>221</v>
      </c>
      <c r="CI28" s="6" t="s">
        <v>221</v>
      </c>
      <c r="CJ28" s="6" t="s">
        <v>221</v>
      </c>
      <c r="CK28" s="6" t="s">
        <v>221</v>
      </c>
      <c r="CL28" s="6" t="s">
        <v>221</v>
      </c>
      <c r="CM28" s="6" t="s">
        <v>221</v>
      </c>
      <c r="CN28" s="6" t="s">
        <v>221</v>
      </c>
      <c r="CO28" s="6" t="s">
        <v>221</v>
      </c>
      <c r="CP28" s="6" t="s">
        <v>221</v>
      </c>
      <c r="CQ28" s="6" t="s">
        <v>221</v>
      </c>
      <c r="CR28" s="6" t="s">
        <v>221</v>
      </c>
      <c r="CS28" s="6" t="s">
        <v>221</v>
      </c>
      <c r="CT28" s="6" t="s">
        <v>221</v>
      </c>
      <c r="CU28" s="6" t="s">
        <v>221</v>
      </c>
      <c r="CV28" s="6" t="s">
        <v>221</v>
      </c>
      <c r="CW28" s="6" t="s">
        <v>221</v>
      </c>
      <c r="CX28" s="6" t="s">
        <v>221</v>
      </c>
      <c r="CY28" s="6" t="s">
        <v>221</v>
      </c>
      <c r="CZ28" s="6" t="s">
        <v>221</v>
      </c>
      <c r="DA28" s="73">
        <f t="shared" si="2"/>
        <v>0</v>
      </c>
      <c r="DB28" s="6" t="s">
        <v>221</v>
      </c>
      <c r="DC28" s="6" t="s">
        <v>221</v>
      </c>
      <c r="DD28" s="6" t="s">
        <v>221</v>
      </c>
      <c r="DE28" s="6" t="s">
        <v>221</v>
      </c>
      <c r="DF28" s="6" t="s">
        <v>221</v>
      </c>
      <c r="DG28" s="6" t="s">
        <v>221</v>
      </c>
      <c r="DH28" s="6" t="s">
        <v>221</v>
      </c>
      <c r="DI28" s="6" t="s">
        <v>221</v>
      </c>
      <c r="DJ28" s="6" t="s">
        <v>221</v>
      </c>
      <c r="DK28" s="6" t="s">
        <v>221</v>
      </c>
      <c r="DL28" s="6" t="s">
        <v>221</v>
      </c>
      <c r="DM28" s="6" t="s">
        <v>221</v>
      </c>
      <c r="DN28" s="3">
        <v>53</v>
      </c>
      <c r="DO28" s="6" t="s">
        <v>221</v>
      </c>
      <c r="DP28" s="6" t="s">
        <v>221</v>
      </c>
      <c r="DQ28" s="6" t="s">
        <v>221</v>
      </c>
      <c r="DR28" s="6" t="s">
        <v>221</v>
      </c>
      <c r="DS28" s="6" t="s">
        <v>221</v>
      </c>
      <c r="DT28" s="6" t="s">
        <v>221</v>
      </c>
      <c r="DU28" s="6" t="s">
        <v>221</v>
      </c>
      <c r="DV28" s="6" t="s">
        <v>221</v>
      </c>
      <c r="DW28" s="6" t="s">
        <v>221</v>
      </c>
      <c r="DX28" s="6" t="s">
        <v>221</v>
      </c>
      <c r="DY28" s="6" t="s">
        <v>221</v>
      </c>
      <c r="DZ28" s="6" t="s">
        <v>221</v>
      </c>
      <c r="EA28" s="6" t="s">
        <v>221</v>
      </c>
      <c r="EB28" s="6" t="s">
        <v>221</v>
      </c>
      <c r="EC28" s="6" t="s">
        <v>221</v>
      </c>
      <c r="ED28" s="6" t="s">
        <v>221</v>
      </c>
      <c r="EE28" s="6" t="s">
        <v>221</v>
      </c>
      <c r="EF28" s="6" t="s">
        <v>221</v>
      </c>
      <c r="EG28" s="6" t="s">
        <v>221</v>
      </c>
      <c r="EH28" s="6" t="s">
        <v>221</v>
      </c>
      <c r="EI28" s="6" t="s">
        <v>221</v>
      </c>
      <c r="EJ28" s="6" t="s">
        <v>221</v>
      </c>
      <c r="EK28" s="6" t="s">
        <v>221</v>
      </c>
      <c r="EL28" s="6" t="s">
        <v>221</v>
      </c>
      <c r="EM28" s="6" t="s">
        <v>221</v>
      </c>
      <c r="EN28" s="6" t="s">
        <v>221</v>
      </c>
      <c r="EO28" s="6" t="s">
        <v>221</v>
      </c>
      <c r="EP28" s="6" t="s">
        <v>221</v>
      </c>
      <c r="EQ28" s="6" t="s">
        <v>221</v>
      </c>
      <c r="ER28" s="6" t="s">
        <v>221</v>
      </c>
      <c r="ES28" s="3">
        <v>101</v>
      </c>
      <c r="ET28" s="6" t="s">
        <v>221</v>
      </c>
      <c r="EU28" s="6" t="s">
        <v>221</v>
      </c>
      <c r="EV28" s="6" t="s">
        <v>221</v>
      </c>
      <c r="EW28" s="6" t="s">
        <v>221</v>
      </c>
      <c r="EX28" s="6" t="s">
        <v>221</v>
      </c>
      <c r="EY28" s="6" t="s">
        <v>221</v>
      </c>
      <c r="EZ28" s="6" t="s">
        <v>221</v>
      </c>
      <c r="FA28" s="6" t="s">
        <v>221</v>
      </c>
      <c r="FB28" s="6" t="s">
        <v>221</v>
      </c>
      <c r="FC28" s="6" t="s">
        <v>221</v>
      </c>
      <c r="FD28" s="6" t="s">
        <v>221</v>
      </c>
      <c r="FE28" s="3">
        <v>42</v>
      </c>
      <c r="FF28" s="6" t="s">
        <v>221</v>
      </c>
      <c r="FG28" s="6" t="s">
        <v>221</v>
      </c>
      <c r="FH28" s="6" t="s">
        <v>221</v>
      </c>
      <c r="FI28" s="6" t="s">
        <v>221</v>
      </c>
      <c r="FJ28" s="6" t="s">
        <v>221</v>
      </c>
      <c r="FK28" s="6" t="s">
        <v>221</v>
      </c>
      <c r="FL28" s="6" t="s">
        <v>221</v>
      </c>
      <c r="FM28" s="6" t="s">
        <v>221</v>
      </c>
      <c r="FN28" s="6" t="s">
        <v>221</v>
      </c>
      <c r="FO28" s="6" t="s">
        <v>221</v>
      </c>
      <c r="FP28" s="3">
        <v>53</v>
      </c>
      <c r="FQ28" s="3">
        <v>68</v>
      </c>
      <c r="FR28" s="6" t="s">
        <v>221</v>
      </c>
      <c r="FS28" s="6" t="s">
        <v>221</v>
      </c>
      <c r="FT28" s="6" t="s">
        <v>221</v>
      </c>
      <c r="FU28" s="6" t="s">
        <v>221</v>
      </c>
      <c r="FV28" s="11" t="s">
        <v>221</v>
      </c>
      <c r="FW28" s="285">
        <f t="shared" si="3"/>
        <v>317</v>
      </c>
      <c r="FX28" s="193">
        <f t="shared" si="0"/>
        <v>1018</v>
      </c>
    </row>
    <row r="29" spans="1:180" x14ac:dyDescent="0.25">
      <c r="A29" s="4" t="s">
        <v>50</v>
      </c>
      <c r="B29" s="4" t="s">
        <v>51</v>
      </c>
      <c r="C29" s="6" t="s">
        <v>221</v>
      </c>
      <c r="D29" s="6" t="s">
        <v>221</v>
      </c>
      <c r="E29" s="6" t="s">
        <v>221</v>
      </c>
      <c r="F29" s="6" t="s">
        <v>221</v>
      </c>
      <c r="G29" s="6" t="s">
        <v>221</v>
      </c>
      <c r="H29" s="6" t="s">
        <v>221</v>
      </c>
      <c r="I29" s="6" t="s">
        <v>221</v>
      </c>
      <c r="J29" s="6" t="s">
        <v>221</v>
      </c>
      <c r="K29" s="6" t="s">
        <v>221</v>
      </c>
      <c r="L29" s="6" t="s">
        <v>221</v>
      </c>
      <c r="M29" s="6" t="s">
        <v>221</v>
      </c>
      <c r="N29" s="6" t="s">
        <v>221</v>
      </c>
      <c r="O29" s="6" t="s">
        <v>221</v>
      </c>
      <c r="P29" s="3">
        <v>292</v>
      </c>
      <c r="Q29" s="6" t="s">
        <v>221</v>
      </c>
      <c r="R29" s="6" t="s">
        <v>221</v>
      </c>
      <c r="S29" s="6" t="s">
        <v>221</v>
      </c>
      <c r="T29" s="6" t="s">
        <v>221</v>
      </c>
      <c r="U29" s="6" t="s">
        <v>221</v>
      </c>
      <c r="V29" s="6" t="s">
        <v>221</v>
      </c>
      <c r="W29" s="3">
        <v>43</v>
      </c>
      <c r="X29" s="6" t="s">
        <v>221</v>
      </c>
      <c r="Y29" s="6" t="s">
        <v>221</v>
      </c>
      <c r="Z29" s="3">
        <v>9</v>
      </c>
      <c r="AA29" s="6" t="s">
        <v>221</v>
      </c>
      <c r="AB29" s="6" t="s">
        <v>221</v>
      </c>
      <c r="AC29" s="6" t="s">
        <v>221</v>
      </c>
      <c r="AD29" s="6" t="s">
        <v>221</v>
      </c>
      <c r="AE29" s="6" t="s">
        <v>221</v>
      </c>
      <c r="AF29" s="6" t="s">
        <v>221</v>
      </c>
      <c r="AG29" s="6" t="s">
        <v>221</v>
      </c>
      <c r="AH29" s="6" t="s">
        <v>221</v>
      </c>
      <c r="AI29" s="6" t="s">
        <v>221</v>
      </c>
      <c r="AJ29" s="6" t="s">
        <v>221</v>
      </c>
      <c r="AK29" s="6" t="s">
        <v>221</v>
      </c>
      <c r="AL29" s="6" t="s">
        <v>221</v>
      </c>
      <c r="AM29" s="6" t="s">
        <v>221</v>
      </c>
      <c r="AN29" s="6" t="s">
        <v>221</v>
      </c>
      <c r="AO29" s="6" t="s">
        <v>221</v>
      </c>
      <c r="AP29" s="6" t="s">
        <v>221</v>
      </c>
      <c r="AQ29" s="6" t="s">
        <v>221</v>
      </c>
      <c r="AR29" s="3">
        <v>72</v>
      </c>
      <c r="AS29" s="6" t="s">
        <v>221</v>
      </c>
      <c r="AT29" s="3">
        <v>166</v>
      </c>
      <c r="AU29" s="6" t="s">
        <v>221</v>
      </c>
      <c r="AV29" s="6" t="s">
        <v>221</v>
      </c>
      <c r="AW29" s="6" t="s">
        <v>221</v>
      </c>
      <c r="AX29" s="6" t="s">
        <v>221</v>
      </c>
      <c r="AY29" s="6" t="s">
        <v>221</v>
      </c>
      <c r="AZ29" s="6" t="s">
        <v>221</v>
      </c>
      <c r="BA29" s="6" t="s">
        <v>221</v>
      </c>
      <c r="BB29" s="6" t="s">
        <v>221</v>
      </c>
      <c r="BC29" s="3">
        <v>52</v>
      </c>
      <c r="BD29" s="6" t="s">
        <v>221</v>
      </c>
      <c r="BE29" s="6" t="s">
        <v>221</v>
      </c>
      <c r="BF29" s="6" t="s">
        <v>221</v>
      </c>
      <c r="BG29" s="6" t="s">
        <v>221</v>
      </c>
      <c r="BH29" s="6" t="s">
        <v>221</v>
      </c>
      <c r="BI29" s="6" t="s">
        <v>221</v>
      </c>
      <c r="BJ29" s="6" t="s">
        <v>221</v>
      </c>
      <c r="BK29" s="3">
        <v>40</v>
      </c>
      <c r="BL29" s="6" t="s">
        <v>221</v>
      </c>
      <c r="BM29" s="6" t="s">
        <v>221</v>
      </c>
      <c r="BN29" s="6" t="s">
        <v>221</v>
      </c>
      <c r="BO29" s="6" t="s">
        <v>221</v>
      </c>
      <c r="BP29" s="6" t="s">
        <v>221</v>
      </c>
      <c r="BQ29" s="6" t="s">
        <v>221</v>
      </c>
      <c r="BR29" s="6" t="s">
        <v>221</v>
      </c>
      <c r="BS29" s="6" t="s">
        <v>221</v>
      </c>
      <c r="BT29" s="6" t="s">
        <v>221</v>
      </c>
      <c r="BU29" s="3">
        <v>141</v>
      </c>
      <c r="BV29" s="6" t="s">
        <v>221</v>
      </c>
      <c r="BW29" s="6" t="s">
        <v>221</v>
      </c>
      <c r="BX29" s="3">
        <v>17</v>
      </c>
      <c r="BY29" s="6" t="s">
        <v>221</v>
      </c>
      <c r="BZ29" s="6" t="s">
        <v>221</v>
      </c>
      <c r="CA29" s="6" t="s">
        <v>221</v>
      </c>
      <c r="CB29" s="6" t="s">
        <v>221</v>
      </c>
      <c r="CC29" s="3">
        <v>289</v>
      </c>
      <c r="CD29" s="6" t="s">
        <v>221</v>
      </c>
      <c r="CE29" s="3">
        <v>221</v>
      </c>
      <c r="CF29" s="73">
        <f t="shared" si="1"/>
        <v>1342</v>
      </c>
      <c r="CG29" s="6" t="s">
        <v>221</v>
      </c>
      <c r="CH29" s="6" t="s">
        <v>221</v>
      </c>
      <c r="CI29" s="6" t="s">
        <v>221</v>
      </c>
      <c r="CJ29" s="6" t="s">
        <v>221</v>
      </c>
      <c r="CK29" s="6" t="s">
        <v>221</v>
      </c>
      <c r="CL29" s="6" t="s">
        <v>221</v>
      </c>
      <c r="CM29" s="6" t="s">
        <v>221</v>
      </c>
      <c r="CN29" s="6" t="s">
        <v>221</v>
      </c>
      <c r="CO29" s="6" t="s">
        <v>221</v>
      </c>
      <c r="CP29" s="6" t="s">
        <v>221</v>
      </c>
      <c r="CQ29" s="6" t="s">
        <v>221</v>
      </c>
      <c r="CR29" s="6" t="s">
        <v>221</v>
      </c>
      <c r="CS29" s="6" t="s">
        <v>221</v>
      </c>
      <c r="CT29" s="6" t="s">
        <v>221</v>
      </c>
      <c r="CU29" s="6" t="s">
        <v>221</v>
      </c>
      <c r="CV29" s="6" t="s">
        <v>221</v>
      </c>
      <c r="CW29" s="6" t="s">
        <v>221</v>
      </c>
      <c r="CX29" s="6" t="s">
        <v>221</v>
      </c>
      <c r="CY29" s="6" t="s">
        <v>221</v>
      </c>
      <c r="CZ29" s="6" t="s">
        <v>221</v>
      </c>
      <c r="DA29" s="73">
        <f t="shared" si="2"/>
        <v>0</v>
      </c>
      <c r="DB29" s="6" t="s">
        <v>221</v>
      </c>
      <c r="DC29" s="6" t="s">
        <v>221</v>
      </c>
      <c r="DD29" s="6" t="s">
        <v>221</v>
      </c>
      <c r="DE29" s="6" t="s">
        <v>221</v>
      </c>
      <c r="DF29" s="6" t="s">
        <v>221</v>
      </c>
      <c r="DG29" s="6" t="s">
        <v>221</v>
      </c>
      <c r="DH29" s="6" t="s">
        <v>221</v>
      </c>
      <c r="DI29" s="6" t="s">
        <v>221</v>
      </c>
      <c r="DJ29" s="6" t="s">
        <v>221</v>
      </c>
      <c r="DK29" s="6" t="s">
        <v>221</v>
      </c>
      <c r="DL29" s="6" t="s">
        <v>221</v>
      </c>
      <c r="DM29" s="6" t="s">
        <v>221</v>
      </c>
      <c r="DN29" s="6" t="s">
        <v>221</v>
      </c>
      <c r="DO29" s="6" t="s">
        <v>221</v>
      </c>
      <c r="DP29" s="6" t="s">
        <v>221</v>
      </c>
      <c r="DQ29" s="3">
        <v>50</v>
      </c>
      <c r="DR29" s="6" t="s">
        <v>221</v>
      </c>
      <c r="DS29" s="6" t="s">
        <v>221</v>
      </c>
      <c r="DT29" s="6" t="s">
        <v>221</v>
      </c>
      <c r="DU29" s="6" t="s">
        <v>221</v>
      </c>
      <c r="DV29" s="3">
        <v>166</v>
      </c>
      <c r="DW29" s="6" t="s">
        <v>221</v>
      </c>
      <c r="DX29" s="6" t="s">
        <v>221</v>
      </c>
      <c r="DY29" s="6" t="s">
        <v>221</v>
      </c>
      <c r="DZ29" s="6" t="s">
        <v>221</v>
      </c>
      <c r="EA29" s="6" t="s">
        <v>221</v>
      </c>
      <c r="EB29" s="6" t="s">
        <v>221</v>
      </c>
      <c r="EC29" s="6" t="s">
        <v>221</v>
      </c>
      <c r="ED29" s="6" t="s">
        <v>221</v>
      </c>
      <c r="EE29" s="6" t="s">
        <v>221</v>
      </c>
      <c r="EF29" s="6" t="s">
        <v>221</v>
      </c>
      <c r="EG29" s="6" t="s">
        <v>221</v>
      </c>
      <c r="EH29" s="3">
        <v>76</v>
      </c>
      <c r="EI29" s="6" t="s">
        <v>221</v>
      </c>
      <c r="EJ29" s="6" t="s">
        <v>221</v>
      </c>
      <c r="EK29" s="6" t="s">
        <v>221</v>
      </c>
      <c r="EL29" s="6" t="s">
        <v>221</v>
      </c>
      <c r="EM29" s="6" t="s">
        <v>221</v>
      </c>
      <c r="EN29" s="6" t="s">
        <v>221</v>
      </c>
      <c r="EO29" s="6" t="s">
        <v>221</v>
      </c>
      <c r="EP29" s="6" t="s">
        <v>221</v>
      </c>
      <c r="EQ29" s="6" t="s">
        <v>221</v>
      </c>
      <c r="ER29" s="6" t="s">
        <v>221</v>
      </c>
      <c r="ES29" s="3">
        <v>152</v>
      </c>
      <c r="ET29" s="6" t="s">
        <v>221</v>
      </c>
      <c r="EU29" s="6" t="s">
        <v>221</v>
      </c>
      <c r="EV29" s="6" t="s">
        <v>221</v>
      </c>
      <c r="EW29" s="6" t="s">
        <v>221</v>
      </c>
      <c r="EX29" s="6" t="s">
        <v>221</v>
      </c>
      <c r="EY29" s="6" t="s">
        <v>221</v>
      </c>
      <c r="EZ29" s="6" t="s">
        <v>221</v>
      </c>
      <c r="FA29" s="6" t="s">
        <v>221</v>
      </c>
      <c r="FB29" s="6" t="s">
        <v>221</v>
      </c>
      <c r="FC29" s="6" t="s">
        <v>221</v>
      </c>
      <c r="FD29" s="6" t="s">
        <v>221</v>
      </c>
      <c r="FE29" s="6" t="s">
        <v>221</v>
      </c>
      <c r="FF29" s="6" t="s">
        <v>221</v>
      </c>
      <c r="FG29" s="6" t="s">
        <v>221</v>
      </c>
      <c r="FH29" s="6" t="s">
        <v>221</v>
      </c>
      <c r="FI29" s="6" t="s">
        <v>221</v>
      </c>
      <c r="FJ29" s="6" t="s">
        <v>221</v>
      </c>
      <c r="FK29" s="6" t="s">
        <v>221</v>
      </c>
      <c r="FL29" s="6" t="s">
        <v>221</v>
      </c>
      <c r="FM29" s="6" t="s">
        <v>221</v>
      </c>
      <c r="FN29" s="6" t="s">
        <v>221</v>
      </c>
      <c r="FO29" s="6" t="s">
        <v>221</v>
      </c>
      <c r="FP29" s="6" t="s">
        <v>221</v>
      </c>
      <c r="FQ29" s="3">
        <v>163</v>
      </c>
      <c r="FR29" s="6" t="s">
        <v>221</v>
      </c>
      <c r="FS29" s="6" t="s">
        <v>221</v>
      </c>
      <c r="FT29" s="6" t="s">
        <v>221</v>
      </c>
      <c r="FU29" s="6" t="s">
        <v>221</v>
      </c>
      <c r="FV29" s="11" t="s">
        <v>221</v>
      </c>
      <c r="FW29" s="285">
        <f t="shared" si="3"/>
        <v>607</v>
      </c>
      <c r="FX29" s="193">
        <f t="shared" si="0"/>
        <v>1949</v>
      </c>
    </row>
    <row r="30" spans="1:180" x14ac:dyDescent="0.25">
      <c r="A30" s="4" t="s">
        <v>52</v>
      </c>
      <c r="B30" s="4" t="s">
        <v>53</v>
      </c>
      <c r="C30" s="6" t="s">
        <v>221</v>
      </c>
      <c r="D30" s="6" t="s">
        <v>221</v>
      </c>
      <c r="E30" s="6" t="s">
        <v>221</v>
      </c>
      <c r="F30" s="6" t="s">
        <v>221</v>
      </c>
      <c r="G30" s="6" t="s">
        <v>221</v>
      </c>
      <c r="H30" s="6" t="s">
        <v>221</v>
      </c>
      <c r="I30" s="6" t="s">
        <v>221</v>
      </c>
      <c r="J30" s="6" t="s">
        <v>221</v>
      </c>
      <c r="K30" s="6" t="s">
        <v>221</v>
      </c>
      <c r="L30" s="6" t="s">
        <v>221</v>
      </c>
      <c r="M30" s="6" t="s">
        <v>221</v>
      </c>
      <c r="N30" s="6" t="s">
        <v>221</v>
      </c>
      <c r="O30" s="3">
        <v>14</v>
      </c>
      <c r="P30" s="3">
        <v>200</v>
      </c>
      <c r="Q30" s="3">
        <v>41</v>
      </c>
      <c r="R30" s="6" t="s">
        <v>221</v>
      </c>
      <c r="S30" s="6" t="s">
        <v>221</v>
      </c>
      <c r="T30" s="6" t="s">
        <v>221</v>
      </c>
      <c r="U30" s="6" t="s">
        <v>221</v>
      </c>
      <c r="V30" s="6" t="s">
        <v>221</v>
      </c>
      <c r="W30" s="6" t="s">
        <v>221</v>
      </c>
      <c r="X30" s="6" t="s">
        <v>221</v>
      </c>
      <c r="Y30" s="6" t="s">
        <v>221</v>
      </c>
      <c r="Z30" s="6" t="s">
        <v>221</v>
      </c>
      <c r="AA30" s="6" t="s">
        <v>221</v>
      </c>
      <c r="AB30" s="6" t="s">
        <v>221</v>
      </c>
      <c r="AC30" s="6" t="s">
        <v>221</v>
      </c>
      <c r="AD30" s="6" t="s">
        <v>221</v>
      </c>
      <c r="AE30" s="6" t="s">
        <v>221</v>
      </c>
      <c r="AF30" s="6" t="s">
        <v>221</v>
      </c>
      <c r="AG30" s="6" t="s">
        <v>221</v>
      </c>
      <c r="AH30" s="6" t="s">
        <v>221</v>
      </c>
      <c r="AI30" s="6" t="s">
        <v>221</v>
      </c>
      <c r="AJ30" s="6" t="s">
        <v>221</v>
      </c>
      <c r="AK30" s="6" t="s">
        <v>221</v>
      </c>
      <c r="AL30" s="6" t="s">
        <v>221</v>
      </c>
      <c r="AM30" s="6" t="s">
        <v>221</v>
      </c>
      <c r="AN30" s="6" t="s">
        <v>221</v>
      </c>
      <c r="AO30" s="6" t="s">
        <v>221</v>
      </c>
      <c r="AP30" s="6" t="s">
        <v>221</v>
      </c>
      <c r="AQ30" s="6" t="s">
        <v>221</v>
      </c>
      <c r="AR30" s="6" t="s">
        <v>221</v>
      </c>
      <c r="AS30" s="6" t="s">
        <v>221</v>
      </c>
      <c r="AT30" s="3">
        <v>186</v>
      </c>
      <c r="AU30" s="6" t="s">
        <v>221</v>
      </c>
      <c r="AV30" s="6" t="s">
        <v>221</v>
      </c>
      <c r="AW30" s="6" t="s">
        <v>221</v>
      </c>
      <c r="AX30" s="3">
        <v>194</v>
      </c>
      <c r="AY30" s="6" t="s">
        <v>221</v>
      </c>
      <c r="AZ30" s="6" t="s">
        <v>221</v>
      </c>
      <c r="BA30" s="6" t="s">
        <v>221</v>
      </c>
      <c r="BB30" s="6" t="s">
        <v>221</v>
      </c>
      <c r="BC30" s="6" t="s">
        <v>221</v>
      </c>
      <c r="BD30" s="6" t="s">
        <v>221</v>
      </c>
      <c r="BE30" s="6" t="s">
        <v>221</v>
      </c>
      <c r="BF30" s="6" t="s">
        <v>221</v>
      </c>
      <c r="BG30" s="6" t="s">
        <v>221</v>
      </c>
      <c r="BH30" s="6" t="s">
        <v>221</v>
      </c>
      <c r="BI30" s="6" t="s">
        <v>221</v>
      </c>
      <c r="BJ30" s="6" t="s">
        <v>221</v>
      </c>
      <c r="BK30" s="3">
        <v>272</v>
      </c>
      <c r="BL30" s="6" t="s">
        <v>221</v>
      </c>
      <c r="BM30" s="6" t="s">
        <v>221</v>
      </c>
      <c r="BN30" s="6" t="s">
        <v>221</v>
      </c>
      <c r="BO30" s="6" t="s">
        <v>221</v>
      </c>
      <c r="BP30" s="6" t="s">
        <v>221</v>
      </c>
      <c r="BQ30" s="6" t="s">
        <v>221</v>
      </c>
      <c r="BR30" s="6" t="s">
        <v>221</v>
      </c>
      <c r="BS30" s="6" t="s">
        <v>221</v>
      </c>
      <c r="BT30" s="6" t="s">
        <v>221</v>
      </c>
      <c r="BU30" s="6" t="s">
        <v>221</v>
      </c>
      <c r="BV30" s="6" t="s">
        <v>221</v>
      </c>
      <c r="BW30" s="6" t="s">
        <v>221</v>
      </c>
      <c r="BX30" s="6" t="s">
        <v>221</v>
      </c>
      <c r="BY30" s="6" t="s">
        <v>221</v>
      </c>
      <c r="BZ30" s="6" t="s">
        <v>221</v>
      </c>
      <c r="CA30" s="6" t="s">
        <v>221</v>
      </c>
      <c r="CB30" s="6" t="s">
        <v>221</v>
      </c>
      <c r="CC30" s="6" t="s">
        <v>221</v>
      </c>
      <c r="CD30" s="6" t="s">
        <v>221</v>
      </c>
      <c r="CE30" s="3">
        <v>439</v>
      </c>
      <c r="CF30" s="73">
        <f t="shared" si="1"/>
        <v>1346</v>
      </c>
      <c r="CG30" s="6" t="s">
        <v>221</v>
      </c>
      <c r="CH30" s="6" t="s">
        <v>221</v>
      </c>
      <c r="CI30" s="6" t="s">
        <v>221</v>
      </c>
      <c r="CJ30" s="6" t="s">
        <v>221</v>
      </c>
      <c r="CK30" s="6" t="s">
        <v>221</v>
      </c>
      <c r="CL30" s="6" t="s">
        <v>221</v>
      </c>
      <c r="CM30" s="6" t="s">
        <v>221</v>
      </c>
      <c r="CN30" s="6" t="s">
        <v>221</v>
      </c>
      <c r="CO30" s="6" t="s">
        <v>221</v>
      </c>
      <c r="CP30" s="6" t="s">
        <v>221</v>
      </c>
      <c r="CQ30" s="6" t="s">
        <v>221</v>
      </c>
      <c r="CR30" s="6" t="s">
        <v>221</v>
      </c>
      <c r="CS30" s="6" t="s">
        <v>221</v>
      </c>
      <c r="CT30" s="6" t="s">
        <v>221</v>
      </c>
      <c r="CU30" s="6" t="s">
        <v>221</v>
      </c>
      <c r="CV30" s="6" t="s">
        <v>221</v>
      </c>
      <c r="CW30" s="6" t="s">
        <v>221</v>
      </c>
      <c r="CX30" s="6" t="s">
        <v>221</v>
      </c>
      <c r="CY30" s="6" t="s">
        <v>221</v>
      </c>
      <c r="CZ30" s="6" t="s">
        <v>221</v>
      </c>
      <c r="DA30" s="73">
        <f t="shared" si="2"/>
        <v>0</v>
      </c>
      <c r="DB30" s="6" t="s">
        <v>221</v>
      </c>
      <c r="DC30" s="6" t="s">
        <v>221</v>
      </c>
      <c r="DD30" s="6" t="s">
        <v>221</v>
      </c>
      <c r="DE30" s="6" t="s">
        <v>221</v>
      </c>
      <c r="DF30" s="6" t="s">
        <v>221</v>
      </c>
      <c r="DG30" s="6" t="s">
        <v>221</v>
      </c>
      <c r="DH30" s="6" t="s">
        <v>221</v>
      </c>
      <c r="DI30" s="6" t="s">
        <v>221</v>
      </c>
      <c r="DJ30" s="6" t="s">
        <v>221</v>
      </c>
      <c r="DK30" s="6" t="s">
        <v>221</v>
      </c>
      <c r="DL30" s="6" t="s">
        <v>221</v>
      </c>
      <c r="DM30" s="6" t="s">
        <v>221</v>
      </c>
      <c r="DN30" s="6" t="s">
        <v>221</v>
      </c>
      <c r="DO30" s="6" t="s">
        <v>221</v>
      </c>
      <c r="DP30" s="6" t="s">
        <v>221</v>
      </c>
      <c r="DQ30" s="6" t="s">
        <v>221</v>
      </c>
      <c r="DR30" s="3">
        <v>60</v>
      </c>
      <c r="DS30" s="6" t="s">
        <v>221</v>
      </c>
      <c r="DT30" s="6" t="s">
        <v>221</v>
      </c>
      <c r="DU30" s="6" t="s">
        <v>221</v>
      </c>
      <c r="DV30" s="3">
        <v>70</v>
      </c>
      <c r="DW30" s="6" t="s">
        <v>221</v>
      </c>
      <c r="DX30" s="6" t="s">
        <v>221</v>
      </c>
      <c r="DY30" s="6" t="s">
        <v>221</v>
      </c>
      <c r="DZ30" s="6" t="s">
        <v>221</v>
      </c>
      <c r="EA30" s="6" t="s">
        <v>221</v>
      </c>
      <c r="EB30" s="6" t="s">
        <v>221</v>
      </c>
      <c r="EC30" s="6" t="s">
        <v>221</v>
      </c>
      <c r="ED30" s="6" t="s">
        <v>221</v>
      </c>
      <c r="EE30" s="6" t="s">
        <v>221</v>
      </c>
      <c r="EF30" s="6" t="s">
        <v>221</v>
      </c>
      <c r="EG30" s="6" t="s">
        <v>221</v>
      </c>
      <c r="EH30" s="3">
        <v>108</v>
      </c>
      <c r="EI30" s="6" t="s">
        <v>221</v>
      </c>
      <c r="EJ30" s="6" t="s">
        <v>221</v>
      </c>
      <c r="EK30" s="6" t="s">
        <v>221</v>
      </c>
      <c r="EL30" s="6" t="s">
        <v>221</v>
      </c>
      <c r="EM30" s="6" t="s">
        <v>221</v>
      </c>
      <c r="EN30" s="6" t="s">
        <v>221</v>
      </c>
      <c r="EO30" s="6" t="s">
        <v>221</v>
      </c>
      <c r="EP30" s="6" t="s">
        <v>221</v>
      </c>
      <c r="EQ30" s="6" t="s">
        <v>221</v>
      </c>
      <c r="ER30" s="6" t="s">
        <v>221</v>
      </c>
      <c r="ES30" s="6" t="s">
        <v>221</v>
      </c>
      <c r="ET30" s="6" t="s">
        <v>221</v>
      </c>
      <c r="EU30" s="6" t="s">
        <v>221</v>
      </c>
      <c r="EV30" s="6" t="s">
        <v>221</v>
      </c>
      <c r="EW30" s="6" t="s">
        <v>221</v>
      </c>
      <c r="EX30" s="6" t="s">
        <v>221</v>
      </c>
      <c r="EY30" s="6" t="s">
        <v>221</v>
      </c>
      <c r="EZ30" s="6" t="s">
        <v>221</v>
      </c>
      <c r="FA30" s="3">
        <v>44</v>
      </c>
      <c r="FB30" s="6" t="s">
        <v>221</v>
      </c>
      <c r="FC30" s="6" t="s">
        <v>221</v>
      </c>
      <c r="FD30" s="6" t="s">
        <v>221</v>
      </c>
      <c r="FE30" s="6" t="s">
        <v>221</v>
      </c>
      <c r="FF30" s="6" t="s">
        <v>221</v>
      </c>
      <c r="FG30" s="6" t="s">
        <v>221</v>
      </c>
      <c r="FH30" s="6" t="s">
        <v>221</v>
      </c>
      <c r="FI30" s="6" t="s">
        <v>221</v>
      </c>
      <c r="FJ30" s="6" t="s">
        <v>221</v>
      </c>
      <c r="FK30" s="6" t="s">
        <v>221</v>
      </c>
      <c r="FL30" s="6" t="s">
        <v>221</v>
      </c>
      <c r="FM30" s="6" t="s">
        <v>221</v>
      </c>
      <c r="FN30" s="6" t="s">
        <v>221</v>
      </c>
      <c r="FO30" s="6" t="s">
        <v>221</v>
      </c>
      <c r="FP30" s="6" t="s">
        <v>221</v>
      </c>
      <c r="FQ30" s="3">
        <v>171</v>
      </c>
      <c r="FR30" s="6" t="s">
        <v>221</v>
      </c>
      <c r="FS30" s="6" t="s">
        <v>221</v>
      </c>
      <c r="FT30" s="6" t="s">
        <v>221</v>
      </c>
      <c r="FU30" s="6" t="s">
        <v>221</v>
      </c>
      <c r="FV30" s="11" t="s">
        <v>221</v>
      </c>
      <c r="FW30" s="285">
        <f t="shared" si="3"/>
        <v>453</v>
      </c>
      <c r="FX30" s="193">
        <f t="shared" si="0"/>
        <v>1799</v>
      </c>
    </row>
    <row r="31" spans="1:180" x14ac:dyDescent="0.25">
      <c r="A31" s="4" t="s">
        <v>54</v>
      </c>
      <c r="B31" s="4" t="s">
        <v>55</v>
      </c>
      <c r="C31" s="3">
        <v>129</v>
      </c>
      <c r="D31" s="3">
        <v>52</v>
      </c>
      <c r="E31" s="3">
        <v>287</v>
      </c>
      <c r="F31" s="6" t="s">
        <v>221</v>
      </c>
      <c r="G31" s="6" t="s">
        <v>221</v>
      </c>
      <c r="H31" s="3">
        <v>240</v>
      </c>
      <c r="I31" s="6" t="s">
        <v>221</v>
      </c>
      <c r="J31" s="6" t="s">
        <v>221</v>
      </c>
      <c r="K31" s="6" t="s">
        <v>221</v>
      </c>
      <c r="L31" s="6" t="s">
        <v>221</v>
      </c>
      <c r="M31" s="6" t="s">
        <v>221</v>
      </c>
      <c r="N31" s="6" t="s">
        <v>221</v>
      </c>
      <c r="O31" s="3">
        <v>40</v>
      </c>
      <c r="P31" s="3">
        <v>234</v>
      </c>
      <c r="Q31" s="6" t="s">
        <v>221</v>
      </c>
      <c r="R31" s="6" t="s">
        <v>221</v>
      </c>
      <c r="S31" s="6" t="s">
        <v>221</v>
      </c>
      <c r="T31" s="6" t="s">
        <v>221</v>
      </c>
      <c r="U31" s="6" t="s">
        <v>221</v>
      </c>
      <c r="V31" s="6" t="s">
        <v>221</v>
      </c>
      <c r="W31" s="6" t="s">
        <v>221</v>
      </c>
      <c r="X31" s="6" t="s">
        <v>221</v>
      </c>
      <c r="Y31" s="6" t="s">
        <v>221</v>
      </c>
      <c r="Z31" s="3">
        <v>30</v>
      </c>
      <c r="AA31" s="6" t="s">
        <v>221</v>
      </c>
      <c r="AB31" s="6" t="s">
        <v>221</v>
      </c>
      <c r="AC31" s="6" t="s">
        <v>221</v>
      </c>
      <c r="AD31" s="6" t="s">
        <v>221</v>
      </c>
      <c r="AE31" s="6" t="s">
        <v>221</v>
      </c>
      <c r="AF31" s="6" t="s">
        <v>221</v>
      </c>
      <c r="AG31" s="6" t="s">
        <v>221</v>
      </c>
      <c r="AH31" s="6" t="s">
        <v>221</v>
      </c>
      <c r="AI31" s="6" t="s">
        <v>221</v>
      </c>
      <c r="AJ31" s="6" t="s">
        <v>221</v>
      </c>
      <c r="AK31" s="6" t="s">
        <v>221</v>
      </c>
      <c r="AL31" s="6" t="s">
        <v>221</v>
      </c>
      <c r="AM31" s="6" t="s">
        <v>221</v>
      </c>
      <c r="AN31" s="6" t="s">
        <v>221</v>
      </c>
      <c r="AO31" s="6" t="s">
        <v>221</v>
      </c>
      <c r="AP31" s="6" t="s">
        <v>221</v>
      </c>
      <c r="AQ31" s="6" t="s">
        <v>221</v>
      </c>
      <c r="AR31" s="6" t="s">
        <v>221</v>
      </c>
      <c r="AS31" s="6" t="s">
        <v>221</v>
      </c>
      <c r="AT31" s="3">
        <v>98</v>
      </c>
      <c r="AU31" s="6" t="s">
        <v>221</v>
      </c>
      <c r="AV31" s="6" t="s">
        <v>221</v>
      </c>
      <c r="AW31" s="6" t="s">
        <v>221</v>
      </c>
      <c r="AX31" s="6" t="s">
        <v>221</v>
      </c>
      <c r="AY31" s="6" t="s">
        <v>221</v>
      </c>
      <c r="AZ31" s="6" t="s">
        <v>221</v>
      </c>
      <c r="BA31" s="6" t="s">
        <v>221</v>
      </c>
      <c r="BB31" s="6" t="s">
        <v>221</v>
      </c>
      <c r="BC31" s="6" t="s">
        <v>221</v>
      </c>
      <c r="BD31" s="6" t="s">
        <v>221</v>
      </c>
      <c r="BE31" s="6" t="s">
        <v>221</v>
      </c>
      <c r="BF31" s="6" t="s">
        <v>221</v>
      </c>
      <c r="BG31" s="6" t="s">
        <v>221</v>
      </c>
      <c r="BH31" s="6" t="s">
        <v>221</v>
      </c>
      <c r="BI31" s="6" t="s">
        <v>221</v>
      </c>
      <c r="BJ31" s="6" t="s">
        <v>221</v>
      </c>
      <c r="BK31" s="3">
        <v>384</v>
      </c>
      <c r="BL31" s="6" t="s">
        <v>221</v>
      </c>
      <c r="BM31" s="6" t="s">
        <v>221</v>
      </c>
      <c r="BN31" s="6" t="s">
        <v>221</v>
      </c>
      <c r="BO31" s="6" t="s">
        <v>221</v>
      </c>
      <c r="BP31" s="6" t="s">
        <v>221</v>
      </c>
      <c r="BQ31" s="6" t="s">
        <v>221</v>
      </c>
      <c r="BR31" s="6" t="s">
        <v>221</v>
      </c>
      <c r="BS31" s="6" t="s">
        <v>221</v>
      </c>
      <c r="BT31" s="6" t="s">
        <v>221</v>
      </c>
      <c r="BU31" s="6" t="s">
        <v>221</v>
      </c>
      <c r="BV31" s="6" t="s">
        <v>221</v>
      </c>
      <c r="BW31" s="3">
        <v>271</v>
      </c>
      <c r="BX31" s="3">
        <v>97</v>
      </c>
      <c r="BY31" s="6" t="s">
        <v>221</v>
      </c>
      <c r="BZ31" s="6" t="s">
        <v>221</v>
      </c>
      <c r="CA31" s="3">
        <v>335</v>
      </c>
      <c r="CB31" s="6" t="s">
        <v>221</v>
      </c>
      <c r="CC31" s="3">
        <v>211</v>
      </c>
      <c r="CD31" s="6" t="s">
        <v>221</v>
      </c>
      <c r="CE31" s="3">
        <v>311</v>
      </c>
      <c r="CF31" s="73">
        <f t="shared" si="1"/>
        <v>2719</v>
      </c>
      <c r="CG31" s="6" t="s">
        <v>221</v>
      </c>
      <c r="CH31" s="6" t="s">
        <v>221</v>
      </c>
      <c r="CI31" s="6" t="s">
        <v>221</v>
      </c>
      <c r="CJ31" s="6" t="s">
        <v>221</v>
      </c>
      <c r="CK31" s="6" t="s">
        <v>221</v>
      </c>
      <c r="CL31" s="6" t="s">
        <v>221</v>
      </c>
      <c r="CM31" s="6" t="s">
        <v>221</v>
      </c>
      <c r="CN31" s="6" t="s">
        <v>221</v>
      </c>
      <c r="CO31" s="6" t="s">
        <v>221</v>
      </c>
      <c r="CP31" s="6" t="s">
        <v>221</v>
      </c>
      <c r="CQ31" s="6" t="s">
        <v>221</v>
      </c>
      <c r="CR31" s="6" t="s">
        <v>221</v>
      </c>
      <c r="CS31" s="6" t="s">
        <v>221</v>
      </c>
      <c r="CT31" s="6" t="s">
        <v>221</v>
      </c>
      <c r="CU31" s="6" t="s">
        <v>221</v>
      </c>
      <c r="CV31" s="6" t="s">
        <v>221</v>
      </c>
      <c r="CW31" s="6" t="s">
        <v>221</v>
      </c>
      <c r="CX31" s="6" t="s">
        <v>221</v>
      </c>
      <c r="CY31" s="6" t="s">
        <v>221</v>
      </c>
      <c r="CZ31" s="6" t="s">
        <v>221</v>
      </c>
      <c r="DA31" s="73">
        <f t="shared" si="2"/>
        <v>0</v>
      </c>
      <c r="DB31" s="6" t="s">
        <v>221</v>
      </c>
      <c r="DC31" s="3">
        <v>149</v>
      </c>
      <c r="DD31" s="6" t="s">
        <v>221</v>
      </c>
      <c r="DE31" s="6" t="s">
        <v>221</v>
      </c>
      <c r="DF31" s="6" t="s">
        <v>221</v>
      </c>
      <c r="DG31" s="6" t="s">
        <v>221</v>
      </c>
      <c r="DH31" s="6" t="s">
        <v>221</v>
      </c>
      <c r="DI31" s="3">
        <v>49</v>
      </c>
      <c r="DJ31" s="6" t="s">
        <v>221</v>
      </c>
      <c r="DK31" s="6" t="s">
        <v>221</v>
      </c>
      <c r="DL31" s="6" t="s">
        <v>221</v>
      </c>
      <c r="DM31" s="6" t="s">
        <v>221</v>
      </c>
      <c r="DN31" s="6" t="s">
        <v>221</v>
      </c>
      <c r="DO31" s="3">
        <v>120</v>
      </c>
      <c r="DP31" s="6" t="s">
        <v>221</v>
      </c>
      <c r="DQ31" s="6" t="s">
        <v>221</v>
      </c>
      <c r="DR31" s="6" t="s">
        <v>221</v>
      </c>
      <c r="DS31" s="6" t="s">
        <v>221</v>
      </c>
      <c r="DT31" s="6" t="s">
        <v>221</v>
      </c>
      <c r="DU31" s="6" t="s">
        <v>221</v>
      </c>
      <c r="DV31" s="6" t="s">
        <v>221</v>
      </c>
      <c r="DW31" s="6" t="s">
        <v>221</v>
      </c>
      <c r="DX31" s="6" t="s">
        <v>221</v>
      </c>
      <c r="DY31" s="6" t="s">
        <v>221</v>
      </c>
      <c r="DZ31" s="6" t="s">
        <v>221</v>
      </c>
      <c r="EA31" s="3">
        <v>121</v>
      </c>
      <c r="EB31" s="6" t="s">
        <v>221</v>
      </c>
      <c r="EC31" s="6" t="s">
        <v>221</v>
      </c>
      <c r="ED31" s="6" t="s">
        <v>221</v>
      </c>
      <c r="EE31" s="6" t="s">
        <v>221</v>
      </c>
      <c r="EF31" s="6" t="s">
        <v>221</v>
      </c>
      <c r="EG31" s="6" t="s">
        <v>221</v>
      </c>
      <c r="EH31" s="3">
        <v>172</v>
      </c>
      <c r="EI31" s="3">
        <v>71</v>
      </c>
      <c r="EJ31" s="6" t="s">
        <v>221</v>
      </c>
      <c r="EK31" s="6" t="s">
        <v>221</v>
      </c>
      <c r="EL31" s="6" t="s">
        <v>221</v>
      </c>
      <c r="EM31" s="6" t="s">
        <v>221</v>
      </c>
      <c r="EN31" s="6" t="s">
        <v>221</v>
      </c>
      <c r="EO31" s="6" t="s">
        <v>221</v>
      </c>
      <c r="EP31" s="6" t="s">
        <v>221</v>
      </c>
      <c r="EQ31" s="6" t="s">
        <v>221</v>
      </c>
      <c r="ER31" s="6" t="s">
        <v>221</v>
      </c>
      <c r="ES31" s="3">
        <v>123</v>
      </c>
      <c r="ET31" s="6" t="s">
        <v>221</v>
      </c>
      <c r="EU31" s="6" t="s">
        <v>221</v>
      </c>
      <c r="EV31" s="6" t="s">
        <v>221</v>
      </c>
      <c r="EW31" s="6" t="s">
        <v>221</v>
      </c>
      <c r="EX31" s="6" t="s">
        <v>221</v>
      </c>
      <c r="EY31" s="6" t="s">
        <v>221</v>
      </c>
      <c r="EZ31" s="6" t="s">
        <v>221</v>
      </c>
      <c r="FA31" s="6" t="s">
        <v>221</v>
      </c>
      <c r="FB31" s="6" t="s">
        <v>221</v>
      </c>
      <c r="FC31" s="6" t="s">
        <v>221</v>
      </c>
      <c r="FD31" s="6" t="s">
        <v>221</v>
      </c>
      <c r="FE31" s="6" t="s">
        <v>221</v>
      </c>
      <c r="FF31" s="6" t="s">
        <v>221</v>
      </c>
      <c r="FG31" s="6" t="s">
        <v>221</v>
      </c>
      <c r="FH31" s="6" t="s">
        <v>221</v>
      </c>
      <c r="FI31" s="6" t="s">
        <v>221</v>
      </c>
      <c r="FJ31" s="6" t="s">
        <v>221</v>
      </c>
      <c r="FK31" s="6" t="s">
        <v>221</v>
      </c>
      <c r="FL31" s="6" t="s">
        <v>221</v>
      </c>
      <c r="FM31" s="6" t="s">
        <v>221</v>
      </c>
      <c r="FN31" s="6" t="s">
        <v>221</v>
      </c>
      <c r="FO31" s="6" t="s">
        <v>221</v>
      </c>
      <c r="FP31" s="3">
        <v>130</v>
      </c>
      <c r="FQ31" s="3">
        <v>187</v>
      </c>
      <c r="FR31" s="6" t="s">
        <v>221</v>
      </c>
      <c r="FS31" s="6" t="s">
        <v>221</v>
      </c>
      <c r="FT31" s="6" t="s">
        <v>221</v>
      </c>
      <c r="FU31" s="6" t="s">
        <v>221</v>
      </c>
      <c r="FV31" s="11" t="s">
        <v>221</v>
      </c>
      <c r="FW31" s="285">
        <f t="shared" si="3"/>
        <v>1122</v>
      </c>
      <c r="FX31" s="193">
        <f t="shared" si="0"/>
        <v>3841</v>
      </c>
    </row>
    <row r="32" spans="1:180" x14ac:dyDescent="0.25">
      <c r="A32" s="4" t="s">
        <v>56</v>
      </c>
      <c r="B32" s="4" t="s">
        <v>57</v>
      </c>
      <c r="C32" s="6" t="s">
        <v>221</v>
      </c>
      <c r="D32" s="6" t="s">
        <v>221</v>
      </c>
      <c r="E32" s="3">
        <v>186</v>
      </c>
      <c r="F32" s="6" t="s">
        <v>221</v>
      </c>
      <c r="G32" s="6" t="s">
        <v>221</v>
      </c>
      <c r="H32" s="6" t="s">
        <v>221</v>
      </c>
      <c r="I32" s="6" t="s">
        <v>221</v>
      </c>
      <c r="J32" s="6" t="s">
        <v>221</v>
      </c>
      <c r="K32" s="6" t="s">
        <v>221</v>
      </c>
      <c r="L32" s="6" t="s">
        <v>221</v>
      </c>
      <c r="M32" s="6" t="s">
        <v>221</v>
      </c>
      <c r="N32" s="6" t="s">
        <v>221</v>
      </c>
      <c r="O32" s="6" t="s">
        <v>221</v>
      </c>
      <c r="P32" s="3">
        <v>235</v>
      </c>
      <c r="Q32" s="6" t="s">
        <v>221</v>
      </c>
      <c r="R32" s="6" t="s">
        <v>221</v>
      </c>
      <c r="S32" s="6" t="s">
        <v>221</v>
      </c>
      <c r="T32" s="6" t="s">
        <v>221</v>
      </c>
      <c r="U32" s="6" t="s">
        <v>221</v>
      </c>
      <c r="V32" s="6" t="s">
        <v>221</v>
      </c>
      <c r="W32" s="6" t="s">
        <v>221</v>
      </c>
      <c r="X32" s="6" t="s">
        <v>221</v>
      </c>
      <c r="Y32" s="6" t="s">
        <v>221</v>
      </c>
      <c r="Z32" s="6" t="s">
        <v>221</v>
      </c>
      <c r="AA32" s="6" t="s">
        <v>221</v>
      </c>
      <c r="AB32" s="6" t="s">
        <v>221</v>
      </c>
      <c r="AC32" s="6" t="s">
        <v>221</v>
      </c>
      <c r="AD32" s="6" t="s">
        <v>221</v>
      </c>
      <c r="AE32" s="6" t="s">
        <v>221</v>
      </c>
      <c r="AF32" s="6" t="s">
        <v>221</v>
      </c>
      <c r="AG32" s="6" t="s">
        <v>221</v>
      </c>
      <c r="AH32" s="6" t="s">
        <v>221</v>
      </c>
      <c r="AI32" s="6" t="s">
        <v>221</v>
      </c>
      <c r="AJ32" s="6" t="s">
        <v>221</v>
      </c>
      <c r="AK32" s="6" t="s">
        <v>221</v>
      </c>
      <c r="AL32" s="6" t="s">
        <v>221</v>
      </c>
      <c r="AM32" s="6" t="s">
        <v>221</v>
      </c>
      <c r="AN32" s="6" t="s">
        <v>221</v>
      </c>
      <c r="AO32" s="6" t="s">
        <v>221</v>
      </c>
      <c r="AP32" s="6" t="s">
        <v>221</v>
      </c>
      <c r="AQ32" s="6" t="s">
        <v>221</v>
      </c>
      <c r="AR32" s="6" t="s">
        <v>221</v>
      </c>
      <c r="AS32" s="6" t="s">
        <v>221</v>
      </c>
      <c r="AT32" s="3">
        <v>271</v>
      </c>
      <c r="AU32" s="6" t="s">
        <v>221</v>
      </c>
      <c r="AV32" s="6" t="s">
        <v>221</v>
      </c>
      <c r="AW32" s="6" t="s">
        <v>221</v>
      </c>
      <c r="AX32" s="6" t="s">
        <v>221</v>
      </c>
      <c r="AY32" s="6" t="s">
        <v>221</v>
      </c>
      <c r="AZ32" s="6" t="s">
        <v>221</v>
      </c>
      <c r="BA32" s="3">
        <v>327</v>
      </c>
      <c r="BB32" s="3">
        <v>193</v>
      </c>
      <c r="BC32" s="6" t="s">
        <v>221</v>
      </c>
      <c r="BD32" s="6" t="s">
        <v>221</v>
      </c>
      <c r="BE32" s="6" t="s">
        <v>221</v>
      </c>
      <c r="BF32" s="6" t="s">
        <v>221</v>
      </c>
      <c r="BG32" s="6" t="s">
        <v>221</v>
      </c>
      <c r="BH32" s="6" t="s">
        <v>221</v>
      </c>
      <c r="BI32" s="6" t="s">
        <v>221</v>
      </c>
      <c r="BJ32" s="6" t="s">
        <v>221</v>
      </c>
      <c r="BK32" s="6" t="s">
        <v>221</v>
      </c>
      <c r="BL32" s="6" t="s">
        <v>221</v>
      </c>
      <c r="BM32" s="6" t="s">
        <v>221</v>
      </c>
      <c r="BN32" s="6" t="s">
        <v>221</v>
      </c>
      <c r="BO32" s="3">
        <v>110</v>
      </c>
      <c r="BP32" s="3">
        <v>126</v>
      </c>
      <c r="BQ32" s="6" t="s">
        <v>221</v>
      </c>
      <c r="BR32" s="6" t="s">
        <v>221</v>
      </c>
      <c r="BS32" s="6" t="s">
        <v>221</v>
      </c>
      <c r="BT32" s="6" t="s">
        <v>221</v>
      </c>
      <c r="BU32" s="6" t="s">
        <v>221</v>
      </c>
      <c r="BV32" s="6" t="s">
        <v>221</v>
      </c>
      <c r="BW32" s="3">
        <v>296</v>
      </c>
      <c r="BX32" s="6" t="s">
        <v>221</v>
      </c>
      <c r="BY32" s="6" t="s">
        <v>221</v>
      </c>
      <c r="BZ32" s="6" t="s">
        <v>221</v>
      </c>
      <c r="CA32" s="6" t="s">
        <v>221</v>
      </c>
      <c r="CB32" s="6" t="s">
        <v>221</v>
      </c>
      <c r="CC32" s="6" t="s">
        <v>221</v>
      </c>
      <c r="CD32" s="6" t="s">
        <v>221</v>
      </c>
      <c r="CE32" s="6" t="s">
        <v>221</v>
      </c>
      <c r="CF32" s="73">
        <f t="shared" si="1"/>
        <v>1744</v>
      </c>
      <c r="CG32" s="6" t="s">
        <v>221</v>
      </c>
      <c r="CH32" s="6" t="s">
        <v>221</v>
      </c>
      <c r="CI32" s="6" t="s">
        <v>221</v>
      </c>
      <c r="CJ32" s="6" t="s">
        <v>221</v>
      </c>
      <c r="CK32" s="6" t="s">
        <v>221</v>
      </c>
      <c r="CL32" s="6" t="s">
        <v>221</v>
      </c>
      <c r="CM32" s="6" t="s">
        <v>221</v>
      </c>
      <c r="CN32" s="6" t="s">
        <v>221</v>
      </c>
      <c r="CO32" s="6" t="s">
        <v>221</v>
      </c>
      <c r="CP32" s="6" t="s">
        <v>221</v>
      </c>
      <c r="CQ32" s="6" t="s">
        <v>221</v>
      </c>
      <c r="CR32" s="6" t="s">
        <v>221</v>
      </c>
      <c r="CS32" s="6" t="s">
        <v>221</v>
      </c>
      <c r="CT32" s="6" t="s">
        <v>221</v>
      </c>
      <c r="CU32" s="6" t="s">
        <v>221</v>
      </c>
      <c r="CV32" s="6" t="s">
        <v>221</v>
      </c>
      <c r="CW32" s="6" t="s">
        <v>221</v>
      </c>
      <c r="CX32" s="6" t="s">
        <v>221</v>
      </c>
      <c r="CY32" s="6" t="s">
        <v>221</v>
      </c>
      <c r="CZ32" s="6" t="s">
        <v>221</v>
      </c>
      <c r="DA32" s="73">
        <f t="shared" si="2"/>
        <v>0</v>
      </c>
      <c r="DB32" s="6" t="s">
        <v>221</v>
      </c>
      <c r="DC32" s="6" t="s">
        <v>221</v>
      </c>
      <c r="DD32" s="6" t="s">
        <v>221</v>
      </c>
      <c r="DE32" s="6" t="s">
        <v>221</v>
      </c>
      <c r="DF32" s="6" t="s">
        <v>221</v>
      </c>
      <c r="DG32" s="6" t="s">
        <v>221</v>
      </c>
      <c r="DH32" s="6" t="s">
        <v>221</v>
      </c>
      <c r="DI32" s="6" t="s">
        <v>221</v>
      </c>
      <c r="DJ32" s="6" t="s">
        <v>221</v>
      </c>
      <c r="DK32" s="6" t="s">
        <v>221</v>
      </c>
      <c r="DL32" s="6" t="s">
        <v>221</v>
      </c>
      <c r="DM32" s="3">
        <v>116</v>
      </c>
      <c r="DN32" s="6" t="s">
        <v>221</v>
      </c>
      <c r="DO32" s="3">
        <v>144</v>
      </c>
      <c r="DP32" s="6" t="s">
        <v>221</v>
      </c>
      <c r="DQ32" s="3">
        <v>91</v>
      </c>
      <c r="DR32" s="6" t="s">
        <v>221</v>
      </c>
      <c r="DS32" s="6" t="s">
        <v>221</v>
      </c>
      <c r="DT32" s="6" t="s">
        <v>221</v>
      </c>
      <c r="DU32" s="6" t="s">
        <v>221</v>
      </c>
      <c r="DV32" s="6" t="s">
        <v>221</v>
      </c>
      <c r="DW32" s="6" t="s">
        <v>221</v>
      </c>
      <c r="DX32" s="6" t="s">
        <v>221</v>
      </c>
      <c r="DY32" s="6" t="s">
        <v>221</v>
      </c>
      <c r="DZ32" s="6" t="s">
        <v>221</v>
      </c>
      <c r="EA32" s="6" t="s">
        <v>221</v>
      </c>
      <c r="EB32" s="6" t="s">
        <v>221</v>
      </c>
      <c r="EC32" s="6" t="s">
        <v>221</v>
      </c>
      <c r="ED32" s="6" t="s">
        <v>221</v>
      </c>
      <c r="EE32" s="6" t="s">
        <v>221</v>
      </c>
      <c r="EF32" s="3">
        <v>90</v>
      </c>
      <c r="EG32" s="6" t="s">
        <v>221</v>
      </c>
      <c r="EH32" s="6" t="s">
        <v>221</v>
      </c>
      <c r="EI32" s="6" t="s">
        <v>221</v>
      </c>
      <c r="EJ32" s="6" t="s">
        <v>221</v>
      </c>
      <c r="EK32" s="6" t="s">
        <v>221</v>
      </c>
      <c r="EL32" s="6" t="s">
        <v>221</v>
      </c>
      <c r="EM32" s="6" t="s">
        <v>221</v>
      </c>
      <c r="EN32" s="6" t="s">
        <v>221</v>
      </c>
      <c r="EO32" s="6" t="s">
        <v>221</v>
      </c>
      <c r="EP32" s="6" t="s">
        <v>221</v>
      </c>
      <c r="EQ32" s="6" t="s">
        <v>221</v>
      </c>
      <c r="ER32" s="6" t="s">
        <v>221</v>
      </c>
      <c r="ES32" s="3">
        <v>135</v>
      </c>
      <c r="ET32" s="6" t="s">
        <v>221</v>
      </c>
      <c r="EU32" s="6" t="s">
        <v>221</v>
      </c>
      <c r="EV32" s="6" t="s">
        <v>221</v>
      </c>
      <c r="EW32" s="6" t="s">
        <v>221</v>
      </c>
      <c r="EX32" s="6" t="s">
        <v>221</v>
      </c>
      <c r="EY32" s="6" t="s">
        <v>221</v>
      </c>
      <c r="EZ32" s="6" t="s">
        <v>221</v>
      </c>
      <c r="FA32" s="6" t="s">
        <v>221</v>
      </c>
      <c r="FB32" s="6" t="s">
        <v>221</v>
      </c>
      <c r="FC32" s="6" t="s">
        <v>221</v>
      </c>
      <c r="FD32" s="6" t="s">
        <v>221</v>
      </c>
      <c r="FE32" s="3">
        <v>112</v>
      </c>
      <c r="FF32" s="6" t="s">
        <v>221</v>
      </c>
      <c r="FG32" s="6" t="s">
        <v>221</v>
      </c>
      <c r="FH32" s="6" t="s">
        <v>221</v>
      </c>
      <c r="FI32" s="6" t="s">
        <v>221</v>
      </c>
      <c r="FJ32" s="6" t="s">
        <v>221</v>
      </c>
      <c r="FK32" s="6" t="s">
        <v>221</v>
      </c>
      <c r="FL32" s="6" t="s">
        <v>221</v>
      </c>
      <c r="FM32" s="6" t="s">
        <v>221</v>
      </c>
      <c r="FN32" s="6" t="s">
        <v>221</v>
      </c>
      <c r="FO32" s="6" t="s">
        <v>221</v>
      </c>
      <c r="FP32" s="3">
        <v>96</v>
      </c>
      <c r="FQ32" s="3">
        <v>192</v>
      </c>
      <c r="FR32" s="6" t="s">
        <v>221</v>
      </c>
      <c r="FS32" s="6" t="s">
        <v>221</v>
      </c>
      <c r="FT32" s="6" t="s">
        <v>221</v>
      </c>
      <c r="FU32" s="6" t="s">
        <v>221</v>
      </c>
      <c r="FV32" s="11" t="s">
        <v>221</v>
      </c>
      <c r="FW32" s="285">
        <f t="shared" si="3"/>
        <v>976</v>
      </c>
      <c r="FX32" s="193">
        <f t="shared" si="0"/>
        <v>2720</v>
      </c>
    </row>
    <row r="33" spans="1:180" x14ac:dyDescent="0.25">
      <c r="A33" s="4" t="s">
        <v>58</v>
      </c>
      <c r="B33" s="4" t="s">
        <v>59</v>
      </c>
      <c r="C33" s="6" t="s">
        <v>221</v>
      </c>
      <c r="D33" s="6" t="s">
        <v>221</v>
      </c>
      <c r="E33" s="6" t="s">
        <v>221</v>
      </c>
      <c r="F33" s="6" t="s">
        <v>221</v>
      </c>
      <c r="G33" s="6" t="s">
        <v>221</v>
      </c>
      <c r="H33" s="6" t="s">
        <v>221</v>
      </c>
      <c r="I33" s="6" t="s">
        <v>221</v>
      </c>
      <c r="J33" s="6" t="s">
        <v>221</v>
      </c>
      <c r="K33" s="6" t="s">
        <v>221</v>
      </c>
      <c r="L33" s="6" t="s">
        <v>221</v>
      </c>
      <c r="M33" s="6" t="s">
        <v>221</v>
      </c>
      <c r="N33" s="6" t="s">
        <v>221</v>
      </c>
      <c r="O33" s="6" t="s">
        <v>221</v>
      </c>
      <c r="P33" s="3">
        <v>231</v>
      </c>
      <c r="Q33" s="3">
        <v>110</v>
      </c>
      <c r="R33" s="6" t="s">
        <v>221</v>
      </c>
      <c r="S33" s="6" t="s">
        <v>221</v>
      </c>
      <c r="T33" s="6" t="s">
        <v>221</v>
      </c>
      <c r="U33" s="6" t="s">
        <v>221</v>
      </c>
      <c r="V33" s="6" t="s">
        <v>221</v>
      </c>
      <c r="W33" s="6" t="s">
        <v>221</v>
      </c>
      <c r="X33" s="6" t="s">
        <v>221</v>
      </c>
      <c r="Y33" s="6" t="s">
        <v>221</v>
      </c>
      <c r="Z33" s="6" t="s">
        <v>221</v>
      </c>
      <c r="AA33" s="6" t="s">
        <v>221</v>
      </c>
      <c r="AB33" s="3">
        <v>59</v>
      </c>
      <c r="AC33" s="6" t="s">
        <v>221</v>
      </c>
      <c r="AD33" s="6" t="s">
        <v>221</v>
      </c>
      <c r="AE33" s="6" t="s">
        <v>221</v>
      </c>
      <c r="AF33" s="6" t="s">
        <v>221</v>
      </c>
      <c r="AG33" s="6" t="s">
        <v>221</v>
      </c>
      <c r="AH33" s="6" t="s">
        <v>221</v>
      </c>
      <c r="AI33" s="6" t="s">
        <v>221</v>
      </c>
      <c r="AJ33" s="6" t="s">
        <v>221</v>
      </c>
      <c r="AK33" s="6" t="s">
        <v>221</v>
      </c>
      <c r="AL33" s="6" t="s">
        <v>221</v>
      </c>
      <c r="AM33" s="6" t="s">
        <v>221</v>
      </c>
      <c r="AN33" s="6" t="s">
        <v>221</v>
      </c>
      <c r="AO33" s="6" t="s">
        <v>221</v>
      </c>
      <c r="AP33" s="6" t="s">
        <v>221</v>
      </c>
      <c r="AQ33" s="6" t="s">
        <v>221</v>
      </c>
      <c r="AR33" s="6" t="s">
        <v>221</v>
      </c>
      <c r="AS33" s="6" t="s">
        <v>221</v>
      </c>
      <c r="AT33" s="3">
        <v>256</v>
      </c>
      <c r="AU33" s="6" t="s">
        <v>221</v>
      </c>
      <c r="AV33" s="6" t="s">
        <v>221</v>
      </c>
      <c r="AW33" s="6" t="s">
        <v>221</v>
      </c>
      <c r="AX33" s="6" t="s">
        <v>221</v>
      </c>
      <c r="AY33" s="6" t="s">
        <v>221</v>
      </c>
      <c r="AZ33" s="6" t="s">
        <v>221</v>
      </c>
      <c r="BA33" s="6" t="s">
        <v>221</v>
      </c>
      <c r="BB33" s="6" t="s">
        <v>221</v>
      </c>
      <c r="BC33" s="6" t="s">
        <v>221</v>
      </c>
      <c r="BD33" s="3">
        <v>375</v>
      </c>
      <c r="BE33" s="6" t="s">
        <v>221</v>
      </c>
      <c r="BF33" s="6" t="s">
        <v>221</v>
      </c>
      <c r="BG33" s="6" t="s">
        <v>221</v>
      </c>
      <c r="BH33" s="6" t="s">
        <v>221</v>
      </c>
      <c r="BI33" s="6" t="s">
        <v>221</v>
      </c>
      <c r="BJ33" s="6" t="s">
        <v>221</v>
      </c>
      <c r="BK33" s="3">
        <v>318</v>
      </c>
      <c r="BL33" s="6" t="s">
        <v>221</v>
      </c>
      <c r="BM33" s="6" t="s">
        <v>221</v>
      </c>
      <c r="BN33" s="6" t="s">
        <v>221</v>
      </c>
      <c r="BO33" s="6" t="s">
        <v>221</v>
      </c>
      <c r="BP33" s="6" t="s">
        <v>221</v>
      </c>
      <c r="BQ33" s="6" t="s">
        <v>221</v>
      </c>
      <c r="BR33" s="6" t="s">
        <v>221</v>
      </c>
      <c r="BS33" s="6" t="s">
        <v>221</v>
      </c>
      <c r="BT33" s="6" t="s">
        <v>221</v>
      </c>
      <c r="BU33" s="3">
        <v>221</v>
      </c>
      <c r="BV33" s="3">
        <v>193</v>
      </c>
      <c r="BW33" s="6" t="s">
        <v>221</v>
      </c>
      <c r="BX33" s="6" t="s">
        <v>221</v>
      </c>
      <c r="BY33" s="6" t="s">
        <v>221</v>
      </c>
      <c r="BZ33" s="6" t="s">
        <v>221</v>
      </c>
      <c r="CA33" s="6" t="s">
        <v>221</v>
      </c>
      <c r="CB33" s="6" t="s">
        <v>221</v>
      </c>
      <c r="CC33" s="6" t="s">
        <v>221</v>
      </c>
      <c r="CD33" s="6" t="s">
        <v>221</v>
      </c>
      <c r="CE33" s="3">
        <v>353</v>
      </c>
      <c r="CF33" s="73">
        <f t="shared" si="1"/>
        <v>2116</v>
      </c>
      <c r="CG33" s="6" t="s">
        <v>221</v>
      </c>
      <c r="CH33" s="6" t="s">
        <v>221</v>
      </c>
      <c r="CI33" s="6" t="s">
        <v>221</v>
      </c>
      <c r="CJ33" s="6" t="s">
        <v>221</v>
      </c>
      <c r="CK33" s="6" t="s">
        <v>221</v>
      </c>
      <c r="CL33" s="6" t="s">
        <v>221</v>
      </c>
      <c r="CM33" s="6" t="s">
        <v>221</v>
      </c>
      <c r="CN33" s="6" t="s">
        <v>221</v>
      </c>
      <c r="CO33" s="6" t="s">
        <v>221</v>
      </c>
      <c r="CP33" s="6" t="s">
        <v>221</v>
      </c>
      <c r="CQ33" s="6" t="s">
        <v>221</v>
      </c>
      <c r="CR33" s="6" t="s">
        <v>221</v>
      </c>
      <c r="CS33" s="6" t="s">
        <v>221</v>
      </c>
      <c r="CT33" s="6" t="s">
        <v>221</v>
      </c>
      <c r="CU33" s="6" t="s">
        <v>221</v>
      </c>
      <c r="CV33" s="6" t="s">
        <v>221</v>
      </c>
      <c r="CW33" s="6" t="s">
        <v>221</v>
      </c>
      <c r="CX33" s="6" t="s">
        <v>221</v>
      </c>
      <c r="CY33" s="6" t="s">
        <v>221</v>
      </c>
      <c r="CZ33" s="6" t="s">
        <v>221</v>
      </c>
      <c r="DA33" s="73">
        <f t="shared" si="2"/>
        <v>0</v>
      </c>
      <c r="DB33" s="6" t="s">
        <v>221</v>
      </c>
      <c r="DC33" s="3">
        <v>251</v>
      </c>
      <c r="DD33" s="6" t="s">
        <v>221</v>
      </c>
      <c r="DE33" s="6" t="s">
        <v>221</v>
      </c>
      <c r="DF33" s="6" t="s">
        <v>221</v>
      </c>
      <c r="DG33" s="6" t="s">
        <v>221</v>
      </c>
      <c r="DH33" s="6" t="s">
        <v>221</v>
      </c>
      <c r="DI33" s="6" t="s">
        <v>221</v>
      </c>
      <c r="DJ33" s="6" t="s">
        <v>221</v>
      </c>
      <c r="DK33" s="6" t="s">
        <v>221</v>
      </c>
      <c r="DL33" s="6" t="s">
        <v>221</v>
      </c>
      <c r="DM33" s="6" t="s">
        <v>221</v>
      </c>
      <c r="DN33" s="6" t="s">
        <v>221</v>
      </c>
      <c r="DO33" s="6" t="s">
        <v>221</v>
      </c>
      <c r="DP33" s="6" t="s">
        <v>221</v>
      </c>
      <c r="DQ33" s="3">
        <v>144</v>
      </c>
      <c r="DR33" s="6" t="s">
        <v>221</v>
      </c>
      <c r="DS33" s="6" t="s">
        <v>221</v>
      </c>
      <c r="DT33" s="6" t="s">
        <v>221</v>
      </c>
      <c r="DU33" s="6" t="s">
        <v>221</v>
      </c>
      <c r="DV33" s="6" t="s">
        <v>221</v>
      </c>
      <c r="DW33" s="6" t="s">
        <v>221</v>
      </c>
      <c r="DX33" s="3">
        <v>165</v>
      </c>
      <c r="DY33" s="6" t="s">
        <v>221</v>
      </c>
      <c r="DZ33" s="6" t="s">
        <v>221</v>
      </c>
      <c r="EA33" s="6" t="s">
        <v>221</v>
      </c>
      <c r="EB33" s="6" t="s">
        <v>221</v>
      </c>
      <c r="EC33" s="6" t="s">
        <v>221</v>
      </c>
      <c r="ED33" s="6" t="s">
        <v>221</v>
      </c>
      <c r="EE33" s="6" t="s">
        <v>221</v>
      </c>
      <c r="EF33" s="6" t="s">
        <v>221</v>
      </c>
      <c r="EG33" s="6" t="s">
        <v>221</v>
      </c>
      <c r="EH33" s="3">
        <v>236</v>
      </c>
      <c r="EI33" s="6" t="s">
        <v>221</v>
      </c>
      <c r="EJ33" s="6" t="s">
        <v>221</v>
      </c>
      <c r="EK33" s="6" t="s">
        <v>221</v>
      </c>
      <c r="EL33" s="6" t="s">
        <v>221</v>
      </c>
      <c r="EM33" s="6" t="s">
        <v>221</v>
      </c>
      <c r="EN33" s="6" t="s">
        <v>221</v>
      </c>
      <c r="EO33" s="6" t="s">
        <v>221</v>
      </c>
      <c r="EP33" s="6" t="s">
        <v>221</v>
      </c>
      <c r="EQ33" s="6" t="s">
        <v>221</v>
      </c>
      <c r="ER33" s="6" t="s">
        <v>221</v>
      </c>
      <c r="ES33" s="3">
        <v>165</v>
      </c>
      <c r="ET33" s="6" t="s">
        <v>221</v>
      </c>
      <c r="EU33" s="6" t="s">
        <v>221</v>
      </c>
      <c r="EV33" s="6" t="s">
        <v>221</v>
      </c>
      <c r="EW33" s="6" t="s">
        <v>221</v>
      </c>
      <c r="EX33" s="6" t="s">
        <v>221</v>
      </c>
      <c r="EY33" s="6" t="s">
        <v>221</v>
      </c>
      <c r="EZ33" s="6" t="s">
        <v>221</v>
      </c>
      <c r="FA33" s="3">
        <v>50</v>
      </c>
      <c r="FB33" s="6" t="s">
        <v>221</v>
      </c>
      <c r="FC33" s="6" t="s">
        <v>221</v>
      </c>
      <c r="FD33" s="6" t="s">
        <v>221</v>
      </c>
      <c r="FE33" s="6" t="s">
        <v>221</v>
      </c>
      <c r="FF33" s="6" t="s">
        <v>221</v>
      </c>
      <c r="FG33" s="6" t="s">
        <v>221</v>
      </c>
      <c r="FH33" s="6" t="s">
        <v>221</v>
      </c>
      <c r="FI33" s="6" t="s">
        <v>221</v>
      </c>
      <c r="FJ33" s="6" t="s">
        <v>221</v>
      </c>
      <c r="FK33" s="6" t="s">
        <v>221</v>
      </c>
      <c r="FL33" s="6" t="s">
        <v>221</v>
      </c>
      <c r="FM33" s="6" t="s">
        <v>221</v>
      </c>
      <c r="FN33" s="6" t="s">
        <v>221</v>
      </c>
      <c r="FO33" s="6" t="s">
        <v>221</v>
      </c>
      <c r="FP33" s="6" t="s">
        <v>221</v>
      </c>
      <c r="FQ33" s="6" t="s">
        <v>221</v>
      </c>
      <c r="FR33" s="6" t="s">
        <v>221</v>
      </c>
      <c r="FS33" s="6" t="s">
        <v>221</v>
      </c>
      <c r="FT33" s="6" t="s">
        <v>221</v>
      </c>
      <c r="FU33" s="6" t="s">
        <v>221</v>
      </c>
      <c r="FV33" s="11" t="s">
        <v>221</v>
      </c>
      <c r="FW33" s="285">
        <f t="shared" si="3"/>
        <v>1011</v>
      </c>
      <c r="FX33" s="193">
        <f t="shared" si="0"/>
        <v>3127</v>
      </c>
    </row>
    <row r="34" spans="1:180" x14ac:dyDescent="0.25">
      <c r="A34" s="4" t="s">
        <v>60</v>
      </c>
      <c r="B34" s="4" t="s">
        <v>61</v>
      </c>
      <c r="C34" s="6" t="s">
        <v>221</v>
      </c>
      <c r="D34" s="6" t="s">
        <v>221</v>
      </c>
      <c r="E34" s="6" t="s">
        <v>221</v>
      </c>
      <c r="F34" s="6" t="s">
        <v>221</v>
      </c>
      <c r="G34" s="6" t="s">
        <v>221</v>
      </c>
      <c r="H34" s="6" t="s">
        <v>221</v>
      </c>
      <c r="I34" s="6" t="s">
        <v>221</v>
      </c>
      <c r="J34" s="6" t="s">
        <v>221</v>
      </c>
      <c r="K34" s="6" t="s">
        <v>221</v>
      </c>
      <c r="L34" s="6" t="s">
        <v>221</v>
      </c>
      <c r="M34" s="6" t="s">
        <v>221</v>
      </c>
      <c r="N34" s="6" t="s">
        <v>221</v>
      </c>
      <c r="O34" s="6" t="s">
        <v>221</v>
      </c>
      <c r="P34" s="3">
        <v>41</v>
      </c>
      <c r="Q34" s="6" t="s">
        <v>221</v>
      </c>
      <c r="R34" s="6" t="s">
        <v>221</v>
      </c>
      <c r="S34" s="6" t="s">
        <v>221</v>
      </c>
      <c r="T34" s="6" t="s">
        <v>221</v>
      </c>
      <c r="U34" s="6" t="s">
        <v>221</v>
      </c>
      <c r="V34" s="6" t="s">
        <v>221</v>
      </c>
      <c r="W34" s="6" t="s">
        <v>221</v>
      </c>
      <c r="X34" s="6" t="s">
        <v>221</v>
      </c>
      <c r="Y34" s="6" t="s">
        <v>221</v>
      </c>
      <c r="Z34" s="6" t="s">
        <v>221</v>
      </c>
      <c r="AA34" s="6" t="s">
        <v>221</v>
      </c>
      <c r="AB34" s="6" t="s">
        <v>221</v>
      </c>
      <c r="AC34" s="6" t="s">
        <v>221</v>
      </c>
      <c r="AD34" s="6" t="s">
        <v>221</v>
      </c>
      <c r="AE34" s="6" t="s">
        <v>221</v>
      </c>
      <c r="AF34" s="6" t="s">
        <v>221</v>
      </c>
      <c r="AG34" s="6" t="s">
        <v>221</v>
      </c>
      <c r="AH34" s="6" t="s">
        <v>221</v>
      </c>
      <c r="AI34" s="6" t="s">
        <v>221</v>
      </c>
      <c r="AJ34" s="6" t="s">
        <v>221</v>
      </c>
      <c r="AK34" s="6" t="s">
        <v>221</v>
      </c>
      <c r="AL34" s="6" t="s">
        <v>221</v>
      </c>
      <c r="AM34" s="6" t="s">
        <v>221</v>
      </c>
      <c r="AN34" s="6" t="s">
        <v>221</v>
      </c>
      <c r="AO34" s="6" t="s">
        <v>221</v>
      </c>
      <c r="AP34" s="6" t="s">
        <v>221</v>
      </c>
      <c r="AQ34" s="6" t="s">
        <v>221</v>
      </c>
      <c r="AR34" s="3">
        <v>218</v>
      </c>
      <c r="AS34" s="6" t="s">
        <v>221</v>
      </c>
      <c r="AT34" s="3">
        <v>56</v>
      </c>
      <c r="AU34" s="6" t="s">
        <v>221</v>
      </c>
      <c r="AV34" s="6" t="s">
        <v>221</v>
      </c>
      <c r="AW34" s="6" t="s">
        <v>221</v>
      </c>
      <c r="AX34" s="6" t="s">
        <v>221</v>
      </c>
      <c r="AY34" s="6" t="s">
        <v>221</v>
      </c>
      <c r="AZ34" s="6" t="s">
        <v>221</v>
      </c>
      <c r="BA34" s="6" t="s">
        <v>221</v>
      </c>
      <c r="BB34" s="6" t="s">
        <v>221</v>
      </c>
      <c r="BC34" s="6" t="s">
        <v>221</v>
      </c>
      <c r="BD34" s="6" t="s">
        <v>221</v>
      </c>
      <c r="BE34" s="3">
        <v>256</v>
      </c>
      <c r="BF34" s="6" t="s">
        <v>221</v>
      </c>
      <c r="BG34" s="6" t="s">
        <v>221</v>
      </c>
      <c r="BH34" s="6" t="s">
        <v>221</v>
      </c>
      <c r="BI34" s="6" t="s">
        <v>221</v>
      </c>
      <c r="BJ34" s="6" t="s">
        <v>221</v>
      </c>
      <c r="BK34" s="3">
        <v>183</v>
      </c>
      <c r="BL34" s="6" t="s">
        <v>221</v>
      </c>
      <c r="BM34" s="6" t="s">
        <v>221</v>
      </c>
      <c r="BN34" s="6" t="s">
        <v>221</v>
      </c>
      <c r="BO34" s="6" t="s">
        <v>221</v>
      </c>
      <c r="BP34" s="6" t="s">
        <v>221</v>
      </c>
      <c r="BQ34" s="6" t="s">
        <v>221</v>
      </c>
      <c r="BR34" s="6" t="s">
        <v>221</v>
      </c>
      <c r="BS34" s="6" t="s">
        <v>221</v>
      </c>
      <c r="BT34" s="6" t="s">
        <v>221</v>
      </c>
      <c r="BU34" s="6" t="s">
        <v>221</v>
      </c>
      <c r="BV34" s="6" t="s">
        <v>221</v>
      </c>
      <c r="BW34" s="6" t="s">
        <v>221</v>
      </c>
      <c r="BX34" s="6" t="s">
        <v>221</v>
      </c>
      <c r="BY34" s="6" t="s">
        <v>221</v>
      </c>
      <c r="BZ34" s="6" t="s">
        <v>221</v>
      </c>
      <c r="CA34" s="6" t="s">
        <v>221</v>
      </c>
      <c r="CB34" s="6" t="s">
        <v>221</v>
      </c>
      <c r="CC34" s="6" t="s">
        <v>221</v>
      </c>
      <c r="CD34" s="6" t="s">
        <v>221</v>
      </c>
      <c r="CE34" s="3">
        <v>194</v>
      </c>
      <c r="CF34" s="73">
        <f t="shared" si="1"/>
        <v>948</v>
      </c>
      <c r="CG34" s="6" t="s">
        <v>221</v>
      </c>
      <c r="CH34" s="6" t="s">
        <v>221</v>
      </c>
      <c r="CI34" s="6" t="s">
        <v>221</v>
      </c>
      <c r="CJ34" s="6" t="s">
        <v>221</v>
      </c>
      <c r="CK34" s="6" t="s">
        <v>221</v>
      </c>
      <c r="CL34" s="6" t="s">
        <v>221</v>
      </c>
      <c r="CM34" s="6" t="s">
        <v>221</v>
      </c>
      <c r="CN34" s="6" t="s">
        <v>221</v>
      </c>
      <c r="CO34" s="6" t="s">
        <v>221</v>
      </c>
      <c r="CP34" s="6" t="s">
        <v>221</v>
      </c>
      <c r="CQ34" s="6" t="s">
        <v>221</v>
      </c>
      <c r="CR34" s="6" t="s">
        <v>221</v>
      </c>
      <c r="CS34" s="6" t="s">
        <v>221</v>
      </c>
      <c r="CT34" s="6" t="s">
        <v>221</v>
      </c>
      <c r="CU34" s="6" t="s">
        <v>221</v>
      </c>
      <c r="CV34" s="6" t="s">
        <v>221</v>
      </c>
      <c r="CW34" s="6" t="s">
        <v>221</v>
      </c>
      <c r="CX34" s="6" t="s">
        <v>221</v>
      </c>
      <c r="CY34" s="6" t="s">
        <v>221</v>
      </c>
      <c r="CZ34" s="6" t="s">
        <v>221</v>
      </c>
      <c r="DA34" s="73">
        <f t="shared" si="2"/>
        <v>0</v>
      </c>
      <c r="DB34" s="6" t="s">
        <v>221</v>
      </c>
      <c r="DC34" s="6" t="s">
        <v>221</v>
      </c>
      <c r="DD34" s="6" t="s">
        <v>221</v>
      </c>
      <c r="DE34" s="3">
        <v>171</v>
      </c>
      <c r="DF34" s="6" t="s">
        <v>221</v>
      </c>
      <c r="DG34" s="6" t="s">
        <v>221</v>
      </c>
      <c r="DH34" s="6" t="s">
        <v>221</v>
      </c>
      <c r="DI34" s="6" t="s">
        <v>221</v>
      </c>
      <c r="DJ34" s="6" t="s">
        <v>221</v>
      </c>
      <c r="DK34" s="6" t="s">
        <v>221</v>
      </c>
      <c r="DL34" s="6" t="s">
        <v>221</v>
      </c>
      <c r="DM34" s="6" t="s">
        <v>221</v>
      </c>
      <c r="DN34" s="6" t="s">
        <v>221</v>
      </c>
      <c r="DO34" s="6" t="s">
        <v>221</v>
      </c>
      <c r="DP34" s="6" t="s">
        <v>221</v>
      </c>
      <c r="DQ34" s="6" t="s">
        <v>221</v>
      </c>
      <c r="DR34" s="3">
        <v>40</v>
      </c>
      <c r="DS34" s="6" t="s">
        <v>221</v>
      </c>
      <c r="DT34" s="6" t="s">
        <v>221</v>
      </c>
      <c r="DU34" s="6" t="s">
        <v>221</v>
      </c>
      <c r="DV34" s="6" t="s">
        <v>221</v>
      </c>
      <c r="DW34" s="6" t="s">
        <v>221</v>
      </c>
      <c r="DX34" s="6" t="s">
        <v>221</v>
      </c>
      <c r="DY34" s="6" t="s">
        <v>221</v>
      </c>
      <c r="DZ34" s="6" t="s">
        <v>221</v>
      </c>
      <c r="EA34" s="6" t="s">
        <v>221</v>
      </c>
      <c r="EB34" s="6" t="s">
        <v>221</v>
      </c>
      <c r="EC34" s="6" t="s">
        <v>221</v>
      </c>
      <c r="ED34" s="6" t="s">
        <v>221</v>
      </c>
      <c r="EE34" s="6" t="s">
        <v>221</v>
      </c>
      <c r="EF34" s="6" t="s">
        <v>221</v>
      </c>
      <c r="EG34" s="6" t="s">
        <v>221</v>
      </c>
      <c r="EH34" s="3">
        <v>116</v>
      </c>
      <c r="EI34" s="3">
        <v>81</v>
      </c>
      <c r="EJ34" s="6" t="s">
        <v>221</v>
      </c>
      <c r="EK34" s="6" t="s">
        <v>221</v>
      </c>
      <c r="EL34" s="6" t="s">
        <v>221</v>
      </c>
      <c r="EM34" s="6" t="s">
        <v>221</v>
      </c>
      <c r="EN34" s="6" t="s">
        <v>221</v>
      </c>
      <c r="EO34" s="6" t="s">
        <v>221</v>
      </c>
      <c r="EP34" s="6" t="s">
        <v>221</v>
      </c>
      <c r="EQ34" s="6" t="s">
        <v>221</v>
      </c>
      <c r="ER34" s="6" t="s">
        <v>221</v>
      </c>
      <c r="ES34" s="6" t="s">
        <v>221</v>
      </c>
      <c r="ET34" s="6" t="s">
        <v>221</v>
      </c>
      <c r="EU34" s="6" t="s">
        <v>221</v>
      </c>
      <c r="EV34" s="6" t="s">
        <v>221</v>
      </c>
      <c r="EW34" s="6" t="s">
        <v>221</v>
      </c>
      <c r="EX34" s="6" t="s">
        <v>221</v>
      </c>
      <c r="EY34" s="6" t="s">
        <v>221</v>
      </c>
      <c r="EZ34" s="6" t="s">
        <v>221</v>
      </c>
      <c r="FA34" s="6" t="s">
        <v>221</v>
      </c>
      <c r="FB34" s="6" t="s">
        <v>221</v>
      </c>
      <c r="FC34" s="6" t="s">
        <v>221</v>
      </c>
      <c r="FD34" s="6" t="s">
        <v>221</v>
      </c>
      <c r="FE34" s="6" t="s">
        <v>221</v>
      </c>
      <c r="FF34" s="6" t="s">
        <v>221</v>
      </c>
      <c r="FG34" s="6" t="s">
        <v>221</v>
      </c>
      <c r="FH34" s="6" t="s">
        <v>221</v>
      </c>
      <c r="FI34" s="6" t="s">
        <v>221</v>
      </c>
      <c r="FJ34" s="6" t="s">
        <v>221</v>
      </c>
      <c r="FK34" s="6" t="s">
        <v>221</v>
      </c>
      <c r="FL34" s="6" t="s">
        <v>221</v>
      </c>
      <c r="FM34" s="6" t="s">
        <v>221</v>
      </c>
      <c r="FN34" s="6" t="s">
        <v>221</v>
      </c>
      <c r="FO34" s="6" t="s">
        <v>221</v>
      </c>
      <c r="FP34" s="6" t="s">
        <v>221</v>
      </c>
      <c r="FQ34" s="3">
        <v>77</v>
      </c>
      <c r="FR34" s="6" t="s">
        <v>221</v>
      </c>
      <c r="FS34" s="6" t="s">
        <v>221</v>
      </c>
      <c r="FT34" s="6" t="s">
        <v>221</v>
      </c>
      <c r="FU34" s="6" t="s">
        <v>221</v>
      </c>
      <c r="FV34" s="11" t="s">
        <v>221</v>
      </c>
      <c r="FW34" s="285">
        <f t="shared" si="3"/>
        <v>485</v>
      </c>
      <c r="FX34" s="193">
        <f t="shared" si="0"/>
        <v>1433</v>
      </c>
    </row>
    <row r="35" spans="1:180" x14ac:dyDescent="0.25">
      <c r="A35" s="4" t="s">
        <v>62</v>
      </c>
      <c r="B35" s="4" t="s">
        <v>63</v>
      </c>
      <c r="C35" s="6" t="s">
        <v>221</v>
      </c>
      <c r="D35" s="6" t="s">
        <v>221</v>
      </c>
      <c r="E35" s="6" t="s">
        <v>221</v>
      </c>
      <c r="F35" s="6" t="s">
        <v>221</v>
      </c>
      <c r="G35" s="6" t="s">
        <v>221</v>
      </c>
      <c r="H35" s="6" t="s">
        <v>221</v>
      </c>
      <c r="I35" s="6" t="s">
        <v>221</v>
      </c>
      <c r="J35" s="6" t="s">
        <v>221</v>
      </c>
      <c r="K35" s="6" t="s">
        <v>221</v>
      </c>
      <c r="L35" s="3">
        <v>66</v>
      </c>
      <c r="M35" s="6" t="s">
        <v>221</v>
      </c>
      <c r="N35" s="6" t="s">
        <v>221</v>
      </c>
      <c r="O35" s="6" t="s">
        <v>221</v>
      </c>
      <c r="P35" s="3">
        <v>241</v>
      </c>
      <c r="Q35" s="6" t="s">
        <v>221</v>
      </c>
      <c r="R35" s="6" t="s">
        <v>221</v>
      </c>
      <c r="S35" s="6" t="s">
        <v>221</v>
      </c>
      <c r="T35" s="6" t="s">
        <v>221</v>
      </c>
      <c r="U35" s="6" t="s">
        <v>221</v>
      </c>
      <c r="V35" s="6" t="s">
        <v>221</v>
      </c>
      <c r="W35" s="3">
        <v>208</v>
      </c>
      <c r="X35" s="6" t="s">
        <v>221</v>
      </c>
      <c r="Y35" s="6" t="s">
        <v>221</v>
      </c>
      <c r="Z35" s="6" t="s">
        <v>221</v>
      </c>
      <c r="AA35" s="6" t="s">
        <v>221</v>
      </c>
      <c r="AB35" s="6" t="s">
        <v>221</v>
      </c>
      <c r="AC35" s="6" t="s">
        <v>221</v>
      </c>
      <c r="AD35" s="6" t="s">
        <v>221</v>
      </c>
      <c r="AE35" s="6" t="s">
        <v>221</v>
      </c>
      <c r="AF35" s="6" t="s">
        <v>221</v>
      </c>
      <c r="AG35" s="6" t="s">
        <v>221</v>
      </c>
      <c r="AH35" s="6" t="s">
        <v>221</v>
      </c>
      <c r="AI35" s="6" t="s">
        <v>221</v>
      </c>
      <c r="AJ35" s="6" t="s">
        <v>221</v>
      </c>
      <c r="AK35" s="6" t="s">
        <v>221</v>
      </c>
      <c r="AL35" s="6" t="s">
        <v>221</v>
      </c>
      <c r="AM35" s="6" t="s">
        <v>221</v>
      </c>
      <c r="AN35" s="6" t="s">
        <v>221</v>
      </c>
      <c r="AO35" s="6" t="s">
        <v>221</v>
      </c>
      <c r="AP35" s="6" t="s">
        <v>221</v>
      </c>
      <c r="AQ35" s="6" t="s">
        <v>221</v>
      </c>
      <c r="AR35" s="3">
        <v>126</v>
      </c>
      <c r="AS35" s="6" t="s">
        <v>221</v>
      </c>
      <c r="AT35" s="3">
        <v>114</v>
      </c>
      <c r="AU35" s="6" t="s">
        <v>221</v>
      </c>
      <c r="AV35" s="6" t="s">
        <v>221</v>
      </c>
      <c r="AW35" s="6" t="s">
        <v>221</v>
      </c>
      <c r="AX35" s="6" t="s">
        <v>221</v>
      </c>
      <c r="AY35" s="6" t="s">
        <v>221</v>
      </c>
      <c r="AZ35" s="6" t="s">
        <v>221</v>
      </c>
      <c r="BA35" s="3">
        <v>84</v>
      </c>
      <c r="BB35" s="6" t="s">
        <v>221</v>
      </c>
      <c r="BC35" s="6" t="s">
        <v>221</v>
      </c>
      <c r="BD35" s="6" t="s">
        <v>221</v>
      </c>
      <c r="BE35" s="6" t="s">
        <v>221</v>
      </c>
      <c r="BF35" s="6" t="s">
        <v>221</v>
      </c>
      <c r="BG35" s="6" t="s">
        <v>221</v>
      </c>
      <c r="BH35" s="6" t="s">
        <v>221</v>
      </c>
      <c r="BI35" s="6" t="s">
        <v>221</v>
      </c>
      <c r="BJ35" s="6" t="s">
        <v>221</v>
      </c>
      <c r="BK35" s="3">
        <v>119</v>
      </c>
      <c r="BL35" s="6" t="s">
        <v>221</v>
      </c>
      <c r="BM35" s="6" t="s">
        <v>221</v>
      </c>
      <c r="BN35" s="6" t="s">
        <v>221</v>
      </c>
      <c r="BO35" s="6" t="s">
        <v>221</v>
      </c>
      <c r="BP35" s="6" t="s">
        <v>221</v>
      </c>
      <c r="BQ35" s="6" t="s">
        <v>221</v>
      </c>
      <c r="BR35" s="6" t="s">
        <v>221</v>
      </c>
      <c r="BS35" s="6" t="s">
        <v>221</v>
      </c>
      <c r="BT35" s="6" t="s">
        <v>221</v>
      </c>
      <c r="BU35" s="6" t="s">
        <v>221</v>
      </c>
      <c r="BV35" s="6" t="s">
        <v>221</v>
      </c>
      <c r="BW35" s="6" t="s">
        <v>221</v>
      </c>
      <c r="BX35" s="6" t="s">
        <v>221</v>
      </c>
      <c r="BY35" s="6" t="s">
        <v>221</v>
      </c>
      <c r="BZ35" s="6" t="s">
        <v>221</v>
      </c>
      <c r="CA35" s="6" t="s">
        <v>221</v>
      </c>
      <c r="CB35" s="6" t="s">
        <v>221</v>
      </c>
      <c r="CC35" s="6" t="s">
        <v>221</v>
      </c>
      <c r="CD35" s="6" t="s">
        <v>221</v>
      </c>
      <c r="CE35" s="6" t="s">
        <v>221</v>
      </c>
      <c r="CF35" s="73">
        <f t="shared" si="1"/>
        <v>958</v>
      </c>
      <c r="CG35" s="6" t="s">
        <v>221</v>
      </c>
      <c r="CH35" s="6" t="s">
        <v>221</v>
      </c>
      <c r="CI35" s="6" t="s">
        <v>221</v>
      </c>
      <c r="CJ35" s="6" t="s">
        <v>221</v>
      </c>
      <c r="CK35" s="6" t="s">
        <v>221</v>
      </c>
      <c r="CL35" s="6" t="s">
        <v>221</v>
      </c>
      <c r="CM35" s="6" t="s">
        <v>221</v>
      </c>
      <c r="CN35" s="6" t="s">
        <v>221</v>
      </c>
      <c r="CO35" s="6" t="s">
        <v>221</v>
      </c>
      <c r="CP35" s="6" t="s">
        <v>221</v>
      </c>
      <c r="CQ35" s="6" t="s">
        <v>221</v>
      </c>
      <c r="CR35" s="6" t="s">
        <v>221</v>
      </c>
      <c r="CS35" s="6" t="s">
        <v>221</v>
      </c>
      <c r="CT35" s="6" t="s">
        <v>221</v>
      </c>
      <c r="CU35" s="6" t="s">
        <v>221</v>
      </c>
      <c r="CV35" s="6" t="s">
        <v>221</v>
      </c>
      <c r="CW35" s="6" t="s">
        <v>221</v>
      </c>
      <c r="CX35" s="6" t="s">
        <v>221</v>
      </c>
      <c r="CY35" s="6" t="s">
        <v>221</v>
      </c>
      <c r="CZ35" s="6" t="s">
        <v>221</v>
      </c>
      <c r="DA35" s="73">
        <f t="shared" si="2"/>
        <v>0</v>
      </c>
      <c r="DB35" s="6" t="s">
        <v>221</v>
      </c>
      <c r="DC35" s="3">
        <v>106</v>
      </c>
      <c r="DD35" s="6" t="s">
        <v>221</v>
      </c>
      <c r="DE35" s="6" t="s">
        <v>221</v>
      </c>
      <c r="DF35" s="6" t="s">
        <v>221</v>
      </c>
      <c r="DG35" s="6" t="s">
        <v>221</v>
      </c>
      <c r="DH35" s="6" t="s">
        <v>221</v>
      </c>
      <c r="DI35" s="6" t="s">
        <v>221</v>
      </c>
      <c r="DJ35" s="6" t="s">
        <v>221</v>
      </c>
      <c r="DK35" s="6" t="s">
        <v>221</v>
      </c>
      <c r="DL35" s="6" t="s">
        <v>221</v>
      </c>
      <c r="DM35" s="6" t="s">
        <v>221</v>
      </c>
      <c r="DN35" s="6" t="s">
        <v>221</v>
      </c>
      <c r="DO35" s="6" t="s">
        <v>221</v>
      </c>
      <c r="DP35" s="6" t="s">
        <v>221</v>
      </c>
      <c r="DQ35" s="6" t="s">
        <v>221</v>
      </c>
      <c r="DR35" s="6" t="s">
        <v>221</v>
      </c>
      <c r="DS35" s="6" t="s">
        <v>221</v>
      </c>
      <c r="DT35" s="6" t="s">
        <v>221</v>
      </c>
      <c r="DU35" s="6" t="s">
        <v>221</v>
      </c>
      <c r="DV35" s="6" t="s">
        <v>221</v>
      </c>
      <c r="DW35" s="6" t="s">
        <v>221</v>
      </c>
      <c r="DX35" s="6" t="s">
        <v>221</v>
      </c>
      <c r="DY35" s="6" t="s">
        <v>221</v>
      </c>
      <c r="DZ35" s="6" t="s">
        <v>221</v>
      </c>
      <c r="EA35" s="6" t="s">
        <v>221</v>
      </c>
      <c r="EB35" s="6" t="s">
        <v>221</v>
      </c>
      <c r="EC35" s="6" t="s">
        <v>221</v>
      </c>
      <c r="ED35" s="6" t="s">
        <v>221</v>
      </c>
      <c r="EE35" s="6" t="s">
        <v>221</v>
      </c>
      <c r="EF35" s="6" t="s">
        <v>221</v>
      </c>
      <c r="EG35" s="6" t="s">
        <v>221</v>
      </c>
      <c r="EH35" s="3">
        <v>36</v>
      </c>
      <c r="EI35" s="3">
        <v>57</v>
      </c>
      <c r="EJ35" s="6" t="s">
        <v>221</v>
      </c>
      <c r="EK35" s="6" t="s">
        <v>221</v>
      </c>
      <c r="EL35" s="6" t="s">
        <v>221</v>
      </c>
      <c r="EM35" s="6" t="s">
        <v>221</v>
      </c>
      <c r="EN35" s="6" t="s">
        <v>221</v>
      </c>
      <c r="EO35" s="6" t="s">
        <v>221</v>
      </c>
      <c r="EP35" s="6" t="s">
        <v>221</v>
      </c>
      <c r="EQ35" s="6" t="s">
        <v>221</v>
      </c>
      <c r="ER35" s="6" t="s">
        <v>221</v>
      </c>
      <c r="ES35" s="3">
        <v>51</v>
      </c>
      <c r="ET35" s="6" t="s">
        <v>221</v>
      </c>
      <c r="EU35" s="6" t="s">
        <v>221</v>
      </c>
      <c r="EV35" s="6" t="s">
        <v>221</v>
      </c>
      <c r="EW35" s="6" t="s">
        <v>221</v>
      </c>
      <c r="EX35" s="6" t="s">
        <v>221</v>
      </c>
      <c r="EY35" s="6" t="s">
        <v>221</v>
      </c>
      <c r="EZ35" s="6" t="s">
        <v>221</v>
      </c>
      <c r="FA35" s="6" t="s">
        <v>221</v>
      </c>
      <c r="FB35" s="6" t="s">
        <v>221</v>
      </c>
      <c r="FC35" s="6" t="s">
        <v>221</v>
      </c>
      <c r="FD35" s="6" t="s">
        <v>221</v>
      </c>
      <c r="FE35" s="6" t="s">
        <v>221</v>
      </c>
      <c r="FF35" s="6" t="s">
        <v>221</v>
      </c>
      <c r="FG35" s="6" t="s">
        <v>221</v>
      </c>
      <c r="FH35" s="6" t="s">
        <v>221</v>
      </c>
      <c r="FI35" s="6" t="s">
        <v>221</v>
      </c>
      <c r="FJ35" s="6" t="s">
        <v>221</v>
      </c>
      <c r="FK35" s="6" t="s">
        <v>221</v>
      </c>
      <c r="FL35" s="6" t="s">
        <v>221</v>
      </c>
      <c r="FM35" s="6" t="s">
        <v>221</v>
      </c>
      <c r="FN35" s="6" t="s">
        <v>221</v>
      </c>
      <c r="FO35" s="6" t="s">
        <v>221</v>
      </c>
      <c r="FP35" s="6" t="s">
        <v>221</v>
      </c>
      <c r="FQ35" s="3">
        <v>174</v>
      </c>
      <c r="FR35" s="6" t="s">
        <v>221</v>
      </c>
      <c r="FS35" s="6" t="s">
        <v>221</v>
      </c>
      <c r="FT35" s="6" t="s">
        <v>221</v>
      </c>
      <c r="FU35" s="6" t="s">
        <v>221</v>
      </c>
      <c r="FV35" s="11" t="s">
        <v>221</v>
      </c>
      <c r="FW35" s="285">
        <f t="shared" si="3"/>
        <v>424</v>
      </c>
      <c r="FX35" s="193">
        <f t="shared" si="0"/>
        <v>1382</v>
      </c>
    </row>
    <row r="36" spans="1:180" x14ac:dyDescent="0.25">
      <c r="A36" s="4" t="s">
        <v>64</v>
      </c>
      <c r="B36" s="4" t="s">
        <v>65</v>
      </c>
      <c r="C36" s="6" t="s">
        <v>221</v>
      </c>
      <c r="D36" s="6" t="s">
        <v>221</v>
      </c>
      <c r="E36" s="6" t="s">
        <v>221</v>
      </c>
      <c r="F36" s="6" t="s">
        <v>221</v>
      </c>
      <c r="G36" s="6" t="s">
        <v>221</v>
      </c>
      <c r="H36" s="6" t="s">
        <v>221</v>
      </c>
      <c r="I36" s="6" t="s">
        <v>221</v>
      </c>
      <c r="J36" s="6" t="s">
        <v>221</v>
      </c>
      <c r="K36" s="6" t="s">
        <v>221</v>
      </c>
      <c r="L36" s="6" t="s">
        <v>221</v>
      </c>
      <c r="M36" s="6" t="s">
        <v>221</v>
      </c>
      <c r="N36" s="6" t="s">
        <v>221</v>
      </c>
      <c r="O36" s="6" t="s">
        <v>221</v>
      </c>
      <c r="P36" s="3">
        <v>437</v>
      </c>
      <c r="Q36" s="6" t="s">
        <v>221</v>
      </c>
      <c r="R36" s="6" t="s">
        <v>221</v>
      </c>
      <c r="S36" s="6" t="s">
        <v>221</v>
      </c>
      <c r="T36" s="6" t="s">
        <v>221</v>
      </c>
      <c r="U36" s="6" t="s">
        <v>221</v>
      </c>
      <c r="V36" s="6" t="s">
        <v>221</v>
      </c>
      <c r="W36" s="6" t="s">
        <v>221</v>
      </c>
      <c r="X36" s="6" t="s">
        <v>221</v>
      </c>
      <c r="Y36" s="6" t="s">
        <v>221</v>
      </c>
      <c r="Z36" s="6" t="s">
        <v>221</v>
      </c>
      <c r="AA36" s="6" t="s">
        <v>221</v>
      </c>
      <c r="AB36" s="6" t="s">
        <v>221</v>
      </c>
      <c r="AC36" s="6" t="s">
        <v>221</v>
      </c>
      <c r="AD36" s="6" t="s">
        <v>221</v>
      </c>
      <c r="AE36" s="3">
        <v>47</v>
      </c>
      <c r="AF36" s="6" t="s">
        <v>221</v>
      </c>
      <c r="AG36" s="6" t="s">
        <v>221</v>
      </c>
      <c r="AH36" s="3">
        <v>138</v>
      </c>
      <c r="AI36" s="6" t="s">
        <v>221</v>
      </c>
      <c r="AJ36" s="6" t="s">
        <v>221</v>
      </c>
      <c r="AK36" s="6" t="s">
        <v>221</v>
      </c>
      <c r="AL36" s="6" t="s">
        <v>221</v>
      </c>
      <c r="AM36" s="6" t="s">
        <v>221</v>
      </c>
      <c r="AN36" s="6" t="s">
        <v>221</v>
      </c>
      <c r="AO36" s="6" t="s">
        <v>221</v>
      </c>
      <c r="AP36" s="6" t="s">
        <v>221</v>
      </c>
      <c r="AQ36" s="6" t="s">
        <v>221</v>
      </c>
      <c r="AR36" s="3">
        <v>117</v>
      </c>
      <c r="AS36" s="6" t="s">
        <v>221</v>
      </c>
      <c r="AT36" s="3">
        <v>175</v>
      </c>
      <c r="AU36" s="6" t="s">
        <v>221</v>
      </c>
      <c r="AV36" s="3">
        <v>181</v>
      </c>
      <c r="AW36" s="3">
        <v>5</v>
      </c>
      <c r="AX36" s="6" t="s">
        <v>221</v>
      </c>
      <c r="AY36" s="6" t="s">
        <v>221</v>
      </c>
      <c r="AZ36" s="6" t="s">
        <v>221</v>
      </c>
      <c r="BA36" s="6" t="s">
        <v>221</v>
      </c>
      <c r="BB36" s="6" t="s">
        <v>221</v>
      </c>
      <c r="BC36" s="3">
        <v>102</v>
      </c>
      <c r="BD36" s="6" t="s">
        <v>221</v>
      </c>
      <c r="BE36" s="6" t="s">
        <v>221</v>
      </c>
      <c r="BF36" s="6" t="s">
        <v>221</v>
      </c>
      <c r="BG36" s="6" t="s">
        <v>221</v>
      </c>
      <c r="BH36" s="6" t="s">
        <v>221</v>
      </c>
      <c r="BI36" s="6" t="s">
        <v>221</v>
      </c>
      <c r="BJ36" s="6" t="s">
        <v>221</v>
      </c>
      <c r="BK36" s="3">
        <v>206</v>
      </c>
      <c r="BL36" s="6" t="s">
        <v>221</v>
      </c>
      <c r="BM36" s="6" t="s">
        <v>221</v>
      </c>
      <c r="BN36" s="6" t="s">
        <v>221</v>
      </c>
      <c r="BO36" s="6" t="s">
        <v>221</v>
      </c>
      <c r="BP36" s="6" t="s">
        <v>221</v>
      </c>
      <c r="BQ36" s="6" t="s">
        <v>221</v>
      </c>
      <c r="BR36" s="6" t="s">
        <v>221</v>
      </c>
      <c r="BS36" s="6" t="s">
        <v>221</v>
      </c>
      <c r="BT36" s="6" t="s">
        <v>221</v>
      </c>
      <c r="BU36" s="6" t="s">
        <v>221</v>
      </c>
      <c r="BV36" s="6" t="s">
        <v>221</v>
      </c>
      <c r="BW36" s="6" t="s">
        <v>221</v>
      </c>
      <c r="BX36" s="6" t="s">
        <v>221</v>
      </c>
      <c r="BY36" s="6" t="s">
        <v>221</v>
      </c>
      <c r="BZ36" s="6" t="s">
        <v>221</v>
      </c>
      <c r="CA36" s="6" t="s">
        <v>221</v>
      </c>
      <c r="CB36" s="6" t="s">
        <v>221</v>
      </c>
      <c r="CC36" s="6" t="s">
        <v>221</v>
      </c>
      <c r="CD36" s="6" t="s">
        <v>221</v>
      </c>
      <c r="CE36" s="3">
        <v>262</v>
      </c>
      <c r="CF36" s="73">
        <f t="shared" si="1"/>
        <v>1670</v>
      </c>
      <c r="CG36" s="6" t="s">
        <v>221</v>
      </c>
      <c r="CH36" s="6" t="s">
        <v>221</v>
      </c>
      <c r="CI36" s="6" t="s">
        <v>221</v>
      </c>
      <c r="CJ36" s="6" t="s">
        <v>221</v>
      </c>
      <c r="CK36" s="6" t="s">
        <v>221</v>
      </c>
      <c r="CL36" s="6" t="s">
        <v>221</v>
      </c>
      <c r="CM36" s="6" t="s">
        <v>221</v>
      </c>
      <c r="CN36" s="6" t="s">
        <v>221</v>
      </c>
      <c r="CO36" s="6" t="s">
        <v>221</v>
      </c>
      <c r="CP36" s="6" t="s">
        <v>221</v>
      </c>
      <c r="CQ36" s="6" t="s">
        <v>221</v>
      </c>
      <c r="CR36" s="6" t="s">
        <v>221</v>
      </c>
      <c r="CS36" s="6" t="s">
        <v>221</v>
      </c>
      <c r="CT36" s="6" t="s">
        <v>221</v>
      </c>
      <c r="CU36" s="6" t="s">
        <v>221</v>
      </c>
      <c r="CV36" s="6" t="s">
        <v>221</v>
      </c>
      <c r="CW36" s="6" t="s">
        <v>221</v>
      </c>
      <c r="CX36" s="6" t="s">
        <v>221</v>
      </c>
      <c r="CY36" s="6" t="s">
        <v>221</v>
      </c>
      <c r="CZ36" s="6" t="s">
        <v>221</v>
      </c>
      <c r="DA36" s="73">
        <f t="shared" si="2"/>
        <v>0</v>
      </c>
      <c r="DB36" s="6" t="s">
        <v>221</v>
      </c>
      <c r="DC36" s="6" t="s">
        <v>221</v>
      </c>
      <c r="DD36" s="6" t="s">
        <v>221</v>
      </c>
      <c r="DE36" s="6" t="s">
        <v>221</v>
      </c>
      <c r="DF36" s="6" t="s">
        <v>221</v>
      </c>
      <c r="DG36" s="3">
        <v>106</v>
      </c>
      <c r="DH36" s="6" t="s">
        <v>221</v>
      </c>
      <c r="DI36" s="6" t="s">
        <v>221</v>
      </c>
      <c r="DJ36" s="6" t="s">
        <v>221</v>
      </c>
      <c r="DK36" s="6" t="s">
        <v>221</v>
      </c>
      <c r="DL36" s="6" t="s">
        <v>221</v>
      </c>
      <c r="DM36" s="6" t="s">
        <v>221</v>
      </c>
      <c r="DN36" s="6" t="s">
        <v>221</v>
      </c>
      <c r="DO36" s="6" t="s">
        <v>221</v>
      </c>
      <c r="DP36" s="6" t="s">
        <v>221</v>
      </c>
      <c r="DQ36" s="6" t="s">
        <v>221</v>
      </c>
      <c r="DR36" s="6" t="s">
        <v>221</v>
      </c>
      <c r="DS36" s="6" t="s">
        <v>221</v>
      </c>
      <c r="DT36" s="6" t="s">
        <v>221</v>
      </c>
      <c r="DU36" s="6" t="s">
        <v>221</v>
      </c>
      <c r="DV36" s="6" t="s">
        <v>221</v>
      </c>
      <c r="DW36" s="6" t="s">
        <v>221</v>
      </c>
      <c r="DX36" s="6" t="s">
        <v>221</v>
      </c>
      <c r="DY36" s="6" t="s">
        <v>221</v>
      </c>
      <c r="DZ36" s="6" t="s">
        <v>221</v>
      </c>
      <c r="EA36" s="6" t="s">
        <v>221</v>
      </c>
      <c r="EB36" s="6" t="s">
        <v>221</v>
      </c>
      <c r="EC36" s="6" t="s">
        <v>221</v>
      </c>
      <c r="ED36" s="6" t="s">
        <v>221</v>
      </c>
      <c r="EE36" s="6" t="s">
        <v>221</v>
      </c>
      <c r="EF36" s="6" t="s">
        <v>221</v>
      </c>
      <c r="EG36" s="6" t="s">
        <v>221</v>
      </c>
      <c r="EH36" s="3">
        <v>115</v>
      </c>
      <c r="EI36" s="3">
        <v>174</v>
      </c>
      <c r="EJ36" s="6" t="s">
        <v>221</v>
      </c>
      <c r="EK36" s="6" t="s">
        <v>221</v>
      </c>
      <c r="EL36" s="6" t="s">
        <v>221</v>
      </c>
      <c r="EM36" s="6" t="s">
        <v>221</v>
      </c>
      <c r="EN36" s="6" t="s">
        <v>221</v>
      </c>
      <c r="EO36" s="6" t="s">
        <v>221</v>
      </c>
      <c r="EP36" s="6" t="s">
        <v>221</v>
      </c>
      <c r="EQ36" s="6" t="s">
        <v>221</v>
      </c>
      <c r="ER36" s="6" t="s">
        <v>221</v>
      </c>
      <c r="ES36" s="3">
        <v>88</v>
      </c>
      <c r="ET36" s="6" t="s">
        <v>221</v>
      </c>
      <c r="EU36" s="6" t="s">
        <v>221</v>
      </c>
      <c r="EV36" s="6" t="s">
        <v>221</v>
      </c>
      <c r="EW36" s="6" t="s">
        <v>221</v>
      </c>
      <c r="EX36" s="6" t="s">
        <v>221</v>
      </c>
      <c r="EY36" s="6" t="s">
        <v>221</v>
      </c>
      <c r="EZ36" s="6" t="s">
        <v>221</v>
      </c>
      <c r="FA36" s="6" t="s">
        <v>221</v>
      </c>
      <c r="FB36" s="6" t="s">
        <v>221</v>
      </c>
      <c r="FC36" s="6" t="s">
        <v>221</v>
      </c>
      <c r="FD36" s="6" t="s">
        <v>221</v>
      </c>
      <c r="FE36" s="6" t="s">
        <v>221</v>
      </c>
      <c r="FF36" s="3">
        <v>269</v>
      </c>
      <c r="FG36" s="6" t="s">
        <v>221</v>
      </c>
      <c r="FH36" s="6" t="s">
        <v>221</v>
      </c>
      <c r="FI36" s="6" t="s">
        <v>221</v>
      </c>
      <c r="FJ36" s="6" t="s">
        <v>221</v>
      </c>
      <c r="FK36" s="6" t="s">
        <v>221</v>
      </c>
      <c r="FL36" s="6" t="s">
        <v>221</v>
      </c>
      <c r="FM36" s="6" t="s">
        <v>221</v>
      </c>
      <c r="FN36" s="6" t="s">
        <v>221</v>
      </c>
      <c r="FO36" s="6" t="s">
        <v>221</v>
      </c>
      <c r="FP36" s="6" t="s">
        <v>221</v>
      </c>
      <c r="FQ36" s="3">
        <v>134</v>
      </c>
      <c r="FR36" s="6" t="s">
        <v>221</v>
      </c>
      <c r="FS36" s="6" t="s">
        <v>221</v>
      </c>
      <c r="FT36" s="6" t="s">
        <v>221</v>
      </c>
      <c r="FU36" s="6" t="s">
        <v>221</v>
      </c>
      <c r="FV36" s="11" t="s">
        <v>221</v>
      </c>
      <c r="FW36" s="285">
        <f t="shared" si="3"/>
        <v>886</v>
      </c>
      <c r="FX36" s="193">
        <f t="shared" si="0"/>
        <v>2556</v>
      </c>
    </row>
    <row r="37" spans="1:180" x14ac:dyDescent="0.25">
      <c r="A37" s="4" t="s">
        <v>66</v>
      </c>
      <c r="B37" s="4" t="s">
        <v>67</v>
      </c>
      <c r="C37" s="6" t="s">
        <v>221</v>
      </c>
      <c r="D37" s="6" t="s">
        <v>221</v>
      </c>
      <c r="E37" s="6" t="s">
        <v>221</v>
      </c>
      <c r="F37" s="6" t="s">
        <v>221</v>
      </c>
      <c r="G37" s="6" t="s">
        <v>221</v>
      </c>
      <c r="H37" s="6" t="s">
        <v>221</v>
      </c>
      <c r="I37" s="6" t="s">
        <v>221</v>
      </c>
      <c r="J37" s="6" t="s">
        <v>221</v>
      </c>
      <c r="K37" s="6" t="s">
        <v>221</v>
      </c>
      <c r="L37" s="6" t="s">
        <v>221</v>
      </c>
      <c r="M37" s="6" t="s">
        <v>221</v>
      </c>
      <c r="N37" s="6" t="s">
        <v>221</v>
      </c>
      <c r="O37" s="6" t="s">
        <v>221</v>
      </c>
      <c r="P37" s="3">
        <v>325</v>
      </c>
      <c r="Q37" s="6" t="s">
        <v>221</v>
      </c>
      <c r="R37" s="6" t="s">
        <v>221</v>
      </c>
      <c r="S37" s="6" t="s">
        <v>221</v>
      </c>
      <c r="T37" s="6" t="s">
        <v>221</v>
      </c>
      <c r="U37" s="6" t="s">
        <v>221</v>
      </c>
      <c r="V37" s="6" t="s">
        <v>221</v>
      </c>
      <c r="W37" s="6" t="s">
        <v>221</v>
      </c>
      <c r="X37" s="6" t="s">
        <v>221</v>
      </c>
      <c r="Y37" s="6" t="s">
        <v>221</v>
      </c>
      <c r="Z37" s="6" t="s">
        <v>221</v>
      </c>
      <c r="AA37" s="6" t="s">
        <v>221</v>
      </c>
      <c r="AB37" s="6" t="s">
        <v>221</v>
      </c>
      <c r="AC37" s="6" t="s">
        <v>221</v>
      </c>
      <c r="AD37" s="6" t="s">
        <v>221</v>
      </c>
      <c r="AE37" s="6" t="s">
        <v>221</v>
      </c>
      <c r="AF37" s="6" t="s">
        <v>221</v>
      </c>
      <c r="AG37" s="6" t="s">
        <v>221</v>
      </c>
      <c r="AH37" s="6" t="s">
        <v>221</v>
      </c>
      <c r="AI37" s="6" t="s">
        <v>221</v>
      </c>
      <c r="AJ37" s="6" t="s">
        <v>221</v>
      </c>
      <c r="AK37" s="6" t="s">
        <v>221</v>
      </c>
      <c r="AL37" s="6" t="s">
        <v>221</v>
      </c>
      <c r="AM37" s="6" t="s">
        <v>221</v>
      </c>
      <c r="AN37" s="6" t="s">
        <v>221</v>
      </c>
      <c r="AO37" s="6" t="s">
        <v>221</v>
      </c>
      <c r="AP37" s="6" t="s">
        <v>221</v>
      </c>
      <c r="AQ37" s="6" t="s">
        <v>221</v>
      </c>
      <c r="AR37" s="3">
        <v>189</v>
      </c>
      <c r="AS37" s="6" t="s">
        <v>221</v>
      </c>
      <c r="AT37" s="3">
        <v>312</v>
      </c>
      <c r="AU37" s="6" t="s">
        <v>221</v>
      </c>
      <c r="AV37" s="6" t="s">
        <v>221</v>
      </c>
      <c r="AW37" s="6" t="s">
        <v>221</v>
      </c>
      <c r="AX37" s="3">
        <v>187</v>
      </c>
      <c r="AY37" s="6" t="s">
        <v>221</v>
      </c>
      <c r="AZ37" s="3">
        <v>74</v>
      </c>
      <c r="BA37" s="6" t="s">
        <v>221</v>
      </c>
      <c r="BB37" s="6" t="s">
        <v>221</v>
      </c>
      <c r="BC37" s="6" t="s">
        <v>221</v>
      </c>
      <c r="BD37" s="6" t="s">
        <v>221</v>
      </c>
      <c r="BE37" s="6" t="s">
        <v>221</v>
      </c>
      <c r="BF37" s="6" t="s">
        <v>221</v>
      </c>
      <c r="BG37" s="6" t="s">
        <v>221</v>
      </c>
      <c r="BH37" s="6" t="s">
        <v>221</v>
      </c>
      <c r="BI37" s="6" t="s">
        <v>221</v>
      </c>
      <c r="BJ37" s="6" t="s">
        <v>221</v>
      </c>
      <c r="BK37" s="3">
        <v>105</v>
      </c>
      <c r="BL37" s="6" t="s">
        <v>221</v>
      </c>
      <c r="BM37" s="6" t="s">
        <v>221</v>
      </c>
      <c r="BN37" s="6" t="s">
        <v>221</v>
      </c>
      <c r="BO37" s="6" t="s">
        <v>221</v>
      </c>
      <c r="BP37" s="6" t="s">
        <v>221</v>
      </c>
      <c r="BQ37" s="6" t="s">
        <v>221</v>
      </c>
      <c r="BR37" s="6" t="s">
        <v>221</v>
      </c>
      <c r="BS37" s="6" t="s">
        <v>221</v>
      </c>
      <c r="BT37" s="6" t="s">
        <v>221</v>
      </c>
      <c r="BU37" s="6" t="s">
        <v>221</v>
      </c>
      <c r="BV37" s="6" t="s">
        <v>221</v>
      </c>
      <c r="BW37" s="6" t="s">
        <v>221</v>
      </c>
      <c r="BX37" s="6" t="s">
        <v>221</v>
      </c>
      <c r="BY37" s="6" t="s">
        <v>221</v>
      </c>
      <c r="BZ37" s="6" t="s">
        <v>221</v>
      </c>
      <c r="CA37" s="6" t="s">
        <v>221</v>
      </c>
      <c r="CB37" s="6" t="s">
        <v>221</v>
      </c>
      <c r="CC37" s="6" t="s">
        <v>221</v>
      </c>
      <c r="CD37" s="6" t="s">
        <v>221</v>
      </c>
      <c r="CE37" s="3">
        <v>623</v>
      </c>
      <c r="CF37" s="73">
        <f t="shared" si="1"/>
        <v>1815</v>
      </c>
      <c r="CG37" s="6" t="s">
        <v>221</v>
      </c>
      <c r="CH37" s="6" t="s">
        <v>221</v>
      </c>
      <c r="CI37" s="6" t="s">
        <v>221</v>
      </c>
      <c r="CJ37" s="6" t="s">
        <v>221</v>
      </c>
      <c r="CK37" s="6" t="s">
        <v>221</v>
      </c>
      <c r="CL37" s="6" t="s">
        <v>221</v>
      </c>
      <c r="CM37" s="6" t="s">
        <v>221</v>
      </c>
      <c r="CN37" s="6" t="s">
        <v>221</v>
      </c>
      <c r="CO37" s="6" t="s">
        <v>221</v>
      </c>
      <c r="CP37" s="6" t="s">
        <v>221</v>
      </c>
      <c r="CQ37" s="6" t="s">
        <v>221</v>
      </c>
      <c r="CR37" s="6" t="s">
        <v>221</v>
      </c>
      <c r="CS37" s="6" t="s">
        <v>221</v>
      </c>
      <c r="CT37" s="6" t="s">
        <v>221</v>
      </c>
      <c r="CU37" s="6" t="s">
        <v>221</v>
      </c>
      <c r="CV37" s="6" t="s">
        <v>221</v>
      </c>
      <c r="CW37" s="6" t="s">
        <v>221</v>
      </c>
      <c r="CX37" s="6" t="s">
        <v>221</v>
      </c>
      <c r="CY37" s="6" t="s">
        <v>221</v>
      </c>
      <c r="CZ37" s="6" t="s">
        <v>221</v>
      </c>
      <c r="DA37" s="73">
        <f t="shared" si="2"/>
        <v>0</v>
      </c>
      <c r="DB37" s="6" t="s">
        <v>221</v>
      </c>
      <c r="DC37" s="3">
        <v>124</v>
      </c>
      <c r="DD37" s="6" t="s">
        <v>221</v>
      </c>
      <c r="DE37" s="6" t="s">
        <v>221</v>
      </c>
      <c r="DF37" s="6" t="s">
        <v>221</v>
      </c>
      <c r="DG37" s="6" t="s">
        <v>221</v>
      </c>
      <c r="DH37" s="6" t="s">
        <v>221</v>
      </c>
      <c r="DI37" s="6" t="s">
        <v>221</v>
      </c>
      <c r="DJ37" s="6" t="s">
        <v>221</v>
      </c>
      <c r="DK37" s="6" t="s">
        <v>221</v>
      </c>
      <c r="DL37" s="6" t="s">
        <v>221</v>
      </c>
      <c r="DM37" s="6" t="s">
        <v>221</v>
      </c>
      <c r="DN37" s="6" t="s">
        <v>221</v>
      </c>
      <c r="DO37" s="3">
        <v>18</v>
      </c>
      <c r="DP37" s="6" t="s">
        <v>221</v>
      </c>
      <c r="DQ37" s="6" t="s">
        <v>221</v>
      </c>
      <c r="DR37" s="6" t="s">
        <v>221</v>
      </c>
      <c r="DS37" s="6" t="s">
        <v>221</v>
      </c>
      <c r="DT37" s="6" t="s">
        <v>221</v>
      </c>
      <c r="DU37" s="6" t="s">
        <v>221</v>
      </c>
      <c r="DV37" s="6" t="s">
        <v>221</v>
      </c>
      <c r="DW37" s="6" t="s">
        <v>221</v>
      </c>
      <c r="DX37" s="6" t="s">
        <v>221</v>
      </c>
      <c r="DY37" s="6" t="s">
        <v>221</v>
      </c>
      <c r="DZ37" s="6" t="s">
        <v>221</v>
      </c>
      <c r="EA37" s="6" t="s">
        <v>221</v>
      </c>
      <c r="EB37" s="6" t="s">
        <v>221</v>
      </c>
      <c r="EC37" s="6" t="s">
        <v>221</v>
      </c>
      <c r="ED37" s="6" t="s">
        <v>221</v>
      </c>
      <c r="EE37" s="6" t="s">
        <v>221</v>
      </c>
      <c r="EF37" s="6" t="s">
        <v>221</v>
      </c>
      <c r="EG37" s="6" t="s">
        <v>221</v>
      </c>
      <c r="EH37" s="3">
        <v>77</v>
      </c>
      <c r="EI37" s="3">
        <v>117</v>
      </c>
      <c r="EJ37" s="6" t="s">
        <v>221</v>
      </c>
      <c r="EK37" s="6" t="s">
        <v>221</v>
      </c>
      <c r="EL37" s="6" t="s">
        <v>221</v>
      </c>
      <c r="EM37" s="6" t="s">
        <v>221</v>
      </c>
      <c r="EN37" s="6" t="s">
        <v>221</v>
      </c>
      <c r="EO37" s="6" t="s">
        <v>221</v>
      </c>
      <c r="EP37" s="6" t="s">
        <v>221</v>
      </c>
      <c r="EQ37" s="6" t="s">
        <v>221</v>
      </c>
      <c r="ER37" s="6" t="s">
        <v>221</v>
      </c>
      <c r="ES37" s="3">
        <v>193</v>
      </c>
      <c r="ET37" s="6" t="s">
        <v>221</v>
      </c>
      <c r="EU37" s="6" t="s">
        <v>221</v>
      </c>
      <c r="EV37" s="6" t="s">
        <v>221</v>
      </c>
      <c r="EW37" s="6" t="s">
        <v>221</v>
      </c>
      <c r="EX37" s="6" t="s">
        <v>221</v>
      </c>
      <c r="EY37" s="6" t="s">
        <v>221</v>
      </c>
      <c r="EZ37" s="6" t="s">
        <v>221</v>
      </c>
      <c r="FA37" s="6" t="s">
        <v>221</v>
      </c>
      <c r="FB37" s="6" t="s">
        <v>221</v>
      </c>
      <c r="FC37" s="6" t="s">
        <v>221</v>
      </c>
      <c r="FD37" s="6" t="s">
        <v>221</v>
      </c>
      <c r="FE37" s="6" t="s">
        <v>221</v>
      </c>
      <c r="FF37" s="6" t="s">
        <v>221</v>
      </c>
      <c r="FG37" s="6" t="s">
        <v>221</v>
      </c>
      <c r="FH37" s="6" t="s">
        <v>221</v>
      </c>
      <c r="FI37" s="6" t="s">
        <v>221</v>
      </c>
      <c r="FJ37" s="6" t="s">
        <v>221</v>
      </c>
      <c r="FK37" s="6" t="s">
        <v>221</v>
      </c>
      <c r="FL37" s="6" t="s">
        <v>221</v>
      </c>
      <c r="FM37" s="6" t="s">
        <v>221</v>
      </c>
      <c r="FN37" s="6" t="s">
        <v>221</v>
      </c>
      <c r="FO37" s="6" t="s">
        <v>221</v>
      </c>
      <c r="FP37" s="6" t="s">
        <v>221</v>
      </c>
      <c r="FQ37" s="3">
        <v>140</v>
      </c>
      <c r="FR37" s="6" t="s">
        <v>221</v>
      </c>
      <c r="FS37" s="6" t="s">
        <v>221</v>
      </c>
      <c r="FT37" s="6" t="s">
        <v>221</v>
      </c>
      <c r="FU37" s="6" t="s">
        <v>221</v>
      </c>
      <c r="FV37" s="11" t="s">
        <v>221</v>
      </c>
      <c r="FW37" s="285">
        <f t="shared" si="3"/>
        <v>669</v>
      </c>
      <c r="FX37" s="193">
        <f t="shared" ref="FX37:FX68" si="4">+CF37+DA37+FW37</f>
        <v>2484</v>
      </c>
    </row>
    <row r="38" spans="1:180" x14ac:dyDescent="0.25">
      <c r="A38" s="4" t="s">
        <v>68</v>
      </c>
      <c r="B38" s="4" t="s">
        <v>69</v>
      </c>
      <c r="C38" s="6" t="s">
        <v>221</v>
      </c>
      <c r="D38" s="6" t="s">
        <v>221</v>
      </c>
      <c r="E38" s="6" t="s">
        <v>221</v>
      </c>
      <c r="F38" s="6" t="s">
        <v>221</v>
      </c>
      <c r="G38" s="6" t="s">
        <v>221</v>
      </c>
      <c r="H38" s="6" t="s">
        <v>221</v>
      </c>
      <c r="I38" s="6" t="s">
        <v>221</v>
      </c>
      <c r="J38" s="6" t="s">
        <v>221</v>
      </c>
      <c r="K38" s="6" t="s">
        <v>221</v>
      </c>
      <c r="L38" s="6" t="s">
        <v>221</v>
      </c>
      <c r="M38" s="6" t="s">
        <v>221</v>
      </c>
      <c r="N38" s="6" t="s">
        <v>221</v>
      </c>
      <c r="O38" s="6" t="s">
        <v>221</v>
      </c>
      <c r="P38" s="3">
        <v>219</v>
      </c>
      <c r="Q38" s="6" t="s">
        <v>221</v>
      </c>
      <c r="R38" s="6" t="s">
        <v>221</v>
      </c>
      <c r="S38" s="6" t="s">
        <v>221</v>
      </c>
      <c r="T38" s="6" t="s">
        <v>221</v>
      </c>
      <c r="U38" s="6" t="s">
        <v>221</v>
      </c>
      <c r="V38" s="6" t="s">
        <v>221</v>
      </c>
      <c r="W38" s="6" t="s">
        <v>221</v>
      </c>
      <c r="X38" s="6" t="s">
        <v>221</v>
      </c>
      <c r="Y38" s="6" t="s">
        <v>221</v>
      </c>
      <c r="Z38" s="6" t="s">
        <v>221</v>
      </c>
      <c r="AA38" s="6" t="s">
        <v>221</v>
      </c>
      <c r="AB38" s="6" t="s">
        <v>221</v>
      </c>
      <c r="AC38" s="6" t="s">
        <v>221</v>
      </c>
      <c r="AD38" s="6" t="s">
        <v>221</v>
      </c>
      <c r="AE38" s="6" t="s">
        <v>221</v>
      </c>
      <c r="AF38" s="6" t="s">
        <v>221</v>
      </c>
      <c r="AG38" s="6" t="s">
        <v>221</v>
      </c>
      <c r="AH38" s="6" t="s">
        <v>221</v>
      </c>
      <c r="AI38" s="6" t="s">
        <v>221</v>
      </c>
      <c r="AJ38" s="6" t="s">
        <v>221</v>
      </c>
      <c r="AK38" s="3">
        <v>61</v>
      </c>
      <c r="AL38" s="6" t="s">
        <v>221</v>
      </c>
      <c r="AM38" s="6" t="s">
        <v>221</v>
      </c>
      <c r="AN38" s="3">
        <v>42</v>
      </c>
      <c r="AO38" s="6" t="s">
        <v>221</v>
      </c>
      <c r="AP38" s="6" t="s">
        <v>221</v>
      </c>
      <c r="AQ38" s="6" t="s">
        <v>221</v>
      </c>
      <c r="AR38" s="6" t="s">
        <v>221</v>
      </c>
      <c r="AS38" s="6" t="s">
        <v>221</v>
      </c>
      <c r="AT38" s="3">
        <v>156</v>
      </c>
      <c r="AU38" s="6" t="s">
        <v>221</v>
      </c>
      <c r="AV38" s="6" t="s">
        <v>221</v>
      </c>
      <c r="AW38" s="6" t="s">
        <v>221</v>
      </c>
      <c r="AX38" s="6" t="s">
        <v>221</v>
      </c>
      <c r="AY38" s="6" t="s">
        <v>221</v>
      </c>
      <c r="AZ38" s="6" t="s">
        <v>221</v>
      </c>
      <c r="BA38" s="6" t="s">
        <v>221</v>
      </c>
      <c r="BB38" s="6" t="s">
        <v>221</v>
      </c>
      <c r="BC38" s="6" t="s">
        <v>221</v>
      </c>
      <c r="BD38" s="6" t="s">
        <v>221</v>
      </c>
      <c r="BE38" s="6" t="s">
        <v>221</v>
      </c>
      <c r="BF38" s="6" t="s">
        <v>221</v>
      </c>
      <c r="BG38" s="6" t="s">
        <v>221</v>
      </c>
      <c r="BH38" s="6" t="s">
        <v>221</v>
      </c>
      <c r="BI38" s="6" t="s">
        <v>221</v>
      </c>
      <c r="BJ38" s="6" t="s">
        <v>221</v>
      </c>
      <c r="BK38" s="3">
        <v>125</v>
      </c>
      <c r="BL38" s="6" t="s">
        <v>221</v>
      </c>
      <c r="BM38" s="6" t="s">
        <v>221</v>
      </c>
      <c r="BN38" s="6" t="s">
        <v>221</v>
      </c>
      <c r="BO38" s="3">
        <v>60</v>
      </c>
      <c r="BP38" s="3">
        <v>105</v>
      </c>
      <c r="BQ38" s="6" t="s">
        <v>221</v>
      </c>
      <c r="BR38" s="6" t="s">
        <v>221</v>
      </c>
      <c r="BS38" s="6" t="s">
        <v>221</v>
      </c>
      <c r="BT38" s="6" t="s">
        <v>221</v>
      </c>
      <c r="BU38" s="6" t="s">
        <v>221</v>
      </c>
      <c r="BV38" s="6" t="s">
        <v>221</v>
      </c>
      <c r="BW38" s="3">
        <v>182</v>
      </c>
      <c r="BX38" s="6" t="s">
        <v>221</v>
      </c>
      <c r="BY38" s="6" t="s">
        <v>221</v>
      </c>
      <c r="BZ38" s="6" t="s">
        <v>221</v>
      </c>
      <c r="CA38" s="6" t="s">
        <v>221</v>
      </c>
      <c r="CB38" s="6" t="s">
        <v>221</v>
      </c>
      <c r="CC38" s="6" t="s">
        <v>221</v>
      </c>
      <c r="CD38" s="6" t="s">
        <v>221</v>
      </c>
      <c r="CE38" s="6" t="s">
        <v>221</v>
      </c>
      <c r="CF38" s="73">
        <f t="shared" si="1"/>
        <v>950</v>
      </c>
      <c r="CG38" s="6" t="s">
        <v>221</v>
      </c>
      <c r="CH38" s="6" t="s">
        <v>221</v>
      </c>
      <c r="CI38" s="6" t="s">
        <v>221</v>
      </c>
      <c r="CJ38" s="6" t="s">
        <v>221</v>
      </c>
      <c r="CK38" s="6" t="s">
        <v>221</v>
      </c>
      <c r="CL38" s="6" t="s">
        <v>221</v>
      </c>
      <c r="CM38" s="6" t="s">
        <v>221</v>
      </c>
      <c r="CN38" s="6" t="s">
        <v>221</v>
      </c>
      <c r="CO38" s="6" t="s">
        <v>221</v>
      </c>
      <c r="CP38" s="6" t="s">
        <v>221</v>
      </c>
      <c r="CQ38" s="6" t="s">
        <v>221</v>
      </c>
      <c r="CR38" s="6" t="s">
        <v>221</v>
      </c>
      <c r="CS38" s="6" t="s">
        <v>221</v>
      </c>
      <c r="CT38" s="6" t="s">
        <v>221</v>
      </c>
      <c r="CU38" s="6" t="s">
        <v>221</v>
      </c>
      <c r="CV38" s="6" t="s">
        <v>221</v>
      </c>
      <c r="CW38" s="6" t="s">
        <v>221</v>
      </c>
      <c r="CX38" s="6" t="s">
        <v>221</v>
      </c>
      <c r="CY38" s="6" t="s">
        <v>221</v>
      </c>
      <c r="CZ38" s="6" t="s">
        <v>221</v>
      </c>
      <c r="DA38" s="73">
        <f t="shared" si="2"/>
        <v>0</v>
      </c>
      <c r="DB38" s="6" t="s">
        <v>221</v>
      </c>
      <c r="DC38" s="6" t="s">
        <v>221</v>
      </c>
      <c r="DD38" s="6" t="s">
        <v>221</v>
      </c>
      <c r="DE38" s="6" t="s">
        <v>221</v>
      </c>
      <c r="DF38" s="6" t="s">
        <v>221</v>
      </c>
      <c r="DG38" s="6" t="s">
        <v>221</v>
      </c>
      <c r="DH38" s="6" t="s">
        <v>221</v>
      </c>
      <c r="DI38" s="6" t="s">
        <v>221</v>
      </c>
      <c r="DJ38" s="6" t="s">
        <v>221</v>
      </c>
      <c r="DK38" s="6" t="s">
        <v>221</v>
      </c>
      <c r="DL38" s="6" t="s">
        <v>221</v>
      </c>
      <c r="DM38" s="6" t="s">
        <v>221</v>
      </c>
      <c r="DN38" s="3">
        <v>14</v>
      </c>
      <c r="DO38" s="3">
        <v>114</v>
      </c>
      <c r="DP38" s="6" t="s">
        <v>221</v>
      </c>
      <c r="DQ38" s="6" t="s">
        <v>221</v>
      </c>
      <c r="DR38" s="6" t="s">
        <v>221</v>
      </c>
      <c r="DS38" s="6" t="s">
        <v>221</v>
      </c>
      <c r="DT38" s="6" t="s">
        <v>221</v>
      </c>
      <c r="DU38" s="6" t="s">
        <v>221</v>
      </c>
      <c r="DV38" s="6" t="s">
        <v>221</v>
      </c>
      <c r="DW38" s="6" t="s">
        <v>221</v>
      </c>
      <c r="DX38" s="6" t="s">
        <v>221</v>
      </c>
      <c r="DY38" s="6" t="s">
        <v>221</v>
      </c>
      <c r="DZ38" s="6" t="s">
        <v>221</v>
      </c>
      <c r="EA38" s="6" t="s">
        <v>221</v>
      </c>
      <c r="EB38" s="6" t="s">
        <v>221</v>
      </c>
      <c r="EC38" s="6" t="s">
        <v>221</v>
      </c>
      <c r="ED38" s="6" t="s">
        <v>221</v>
      </c>
      <c r="EE38" s="6" t="s">
        <v>221</v>
      </c>
      <c r="EF38" s="3">
        <v>26</v>
      </c>
      <c r="EG38" s="6" t="s">
        <v>221</v>
      </c>
      <c r="EH38" s="3">
        <v>53</v>
      </c>
      <c r="EI38" s="6" t="s">
        <v>221</v>
      </c>
      <c r="EJ38" s="6" t="s">
        <v>221</v>
      </c>
      <c r="EK38" s="6" t="s">
        <v>221</v>
      </c>
      <c r="EL38" s="6" t="s">
        <v>221</v>
      </c>
      <c r="EM38" s="6" t="s">
        <v>221</v>
      </c>
      <c r="EN38" s="6" t="s">
        <v>221</v>
      </c>
      <c r="EO38" s="6" t="s">
        <v>221</v>
      </c>
      <c r="EP38" s="6" t="s">
        <v>221</v>
      </c>
      <c r="EQ38" s="6" t="s">
        <v>221</v>
      </c>
      <c r="ER38" s="6" t="s">
        <v>221</v>
      </c>
      <c r="ES38" s="3">
        <v>100</v>
      </c>
      <c r="ET38" s="6" t="s">
        <v>221</v>
      </c>
      <c r="EU38" s="6" t="s">
        <v>221</v>
      </c>
      <c r="EV38" s="6" t="s">
        <v>221</v>
      </c>
      <c r="EW38" s="6" t="s">
        <v>221</v>
      </c>
      <c r="EX38" s="6" t="s">
        <v>221</v>
      </c>
      <c r="EY38" s="6" t="s">
        <v>221</v>
      </c>
      <c r="EZ38" s="6" t="s">
        <v>221</v>
      </c>
      <c r="FA38" s="6" t="s">
        <v>221</v>
      </c>
      <c r="FB38" s="6" t="s">
        <v>221</v>
      </c>
      <c r="FC38" s="6" t="s">
        <v>221</v>
      </c>
      <c r="FD38" s="6" t="s">
        <v>221</v>
      </c>
      <c r="FE38" s="3">
        <v>72</v>
      </c>
      <c r="FF38" s="3">
        <v>139</v>
      </c>
      <c r="FG38" s="6" t="s">
        <v>221</v>
      </c>
      <c r="FH38" s="6" t="s">
        <v>221</v>
      </c>
      <c r="FI38" s="6" t="s">
        <v>221</v>
      </c>
      <c r="FJ38" s="6" t="s">
        <v>221</v>
      </c>
      <c r="FK38" s="6" t="s">
        <v>221</v>
      </c>
      <c r="FL38" s="6" t="s">
        <v>221</v>
      </c>
      <c r="FM38" s="6" t="s">
        <v>221</v>
      </c>
      <c r="FN38" s="6" t="s">
        <v>221</v>
      </c>
      <c r="FO38" s="6" t="s">
        <v>221</v>
      </c>
      <c r="FP38" s="6" t="s">
        <v>221</v>
      </c>
      <c r="FQ38" s="6" t="s">
        <v>221</v>
      </c>
      <c r="FR38" s="6" t="s">
        <v>221</v>
      </c>
      <c r="FS38" s="6" t="s">
        <v>221</v>
      </c>
      <c r="FT38" s="6" t="s">
        <v>221</v>
      </c>
      <c r="FU38" s="6" t="s">
        <v>221</v>
      </c>
      <c r="FV38" s="11" t="s">
        <v>221</v>
      </c>
      <c r="FW38" s="285">
        <f t="shared" si="3"/>
        <v>518</v>
      </c>
      <c r="FX38" s="193">
        <f t="shared" si="4"/>
        <v>1468</v>
      </c>
    </row>
    <row r="39" spans="1:180" x14ac:dyDescent="0.25">
      <c r="A39" s="4" t="s">
        <v>70</v>
      </c>
      <c r="B39" s="4" t="s">
        <v>71</v>
      </c>
      <c r="C39" s="6" t="s">
        <v>221</v>
      </c>
      <c r="D39" s="6" t="s">
        <v>221</v>
      </c>
      <c r="E39" s="6" t="s">
        <v>221</v>
      </c>
      <c r="F39" s="6" t="s">
        <v>221</v>
      </c>
      <c r="G39" s="6" t="s">
        <v>221</v>
      </c>
      <c r="H39" s="6" t="s">
        <v>221</v>
      </c>
      <c r="I39" s="6" t="s">
        <v>221</v>
      </c>
      <c r="J39" s="6" t="s">
        <v>221</v>
      </c>
      <c r="K39" s="6" t="s">
        <v>221</v>
      </c>
      <c r="L39" s="6" t="s">
        <v>221</v>
      </c>
      <c r="M39" s="6" t="s">
        <v>221</v>
      </c>
      <c r="N39" s="6" t="s">
        <v>221</v>
      </c>
      <c r="O39" s="6" t="s">
        <v>221</v>
      </c>
      <c r="P39" s="3">
        <v>458</v>
      </c>
      <c r="Q39" s="3">
        <v>91</v>
      </c>
      <c r="R39" s="6" t="s">
        <v>221</v>
      </c>
      <c r="S39" s="6" t="s">
        <v>221</v>
      </c>
      <c r="T39" s="6" t="s">
        <v>221</v>
      </c>
      <c r="U39" s="6" t="s">
        <v>221</v>
      </c>
      <c r="V39" s="6" t="s">
        <v>221</v>
      </c>
      <c r="W39" s="6" t="s">
        <v>221</v>
      </c>
      <c r="X39" s="6" t="s">
        <v>221</v>
      </c>
      <c r="Y39" s="6" t="s">
        <v>221</v>
      </c>
      <c r="Z39" s="3">
        <v>22</v>
      </c>
      <c r="AA39" s="6" t="s">
        <v>221</v>
      </c>
      <c r="AB39" s="6" t="s">
        <v>221</v>
      </c>
      <c r="AC39" s="6" t="s">
        <v>221</v>
      </c>
      <c r="AD39" s="6" t="s">
        <v>221</v>
      </c>
      <c r="AE39" s="6" t="s">
        <v>221</v>
      </c>
      <c r="AF39" s="6" t="s">
        <v>221</v>
      </c>
      <c r="AG39" s="6" t="s">
        <v>221</v>
      </c>
      <c r="AH39" s="3">
        <v>34</v>
      </c>
      <c r="AI39" s="6" t="s">
        <v>221</v>
      </c>
      <c r="AJ39" s="6" t="s">
        <v>221</v>
      </c>
      <c r="AK39" s="3">
        <v>184</v>
      </c>
      <c r="AL39" s="6" t="s">
        <v>221</v>
      </c>
      <c r="AM39" s="6" t="s">
        <v>221</v>
      </c>
      <c r="AN39" s="6" t="s">
        <v>221</v>
      </c>
      <c r="AO39" s="6" t="s">
        <v>221</v>
      </c>
      <c r="AP39" s="6" t="s">
        <v>221</v>
      </c>
      <c r="AQ39" s="6" t="s">
        <v>221</v>
      </c>
      <c r="AR39" s="3">
        <v>86</v>
      </c>
      <c r="AS39" s="6" t="s">
        <v>221</v>
      </c>
      <c r="AT39" s="3">
        <v>255</v>
      </c>
      <c r="AU39" s="3">
        <v>34</v>
      </c>
      <c r="AV39" s="6" t="s">
        <v>221</v>
      </c>
      <c r="AW39" s="6" t="s">
        <v>221</v>
      </c>
      <c r="AX39" s="6" t="s">
        <v>221</v>
      </c>
      <c r="AY39" s="6" t="s">
        <v>221</v>
      </c>
      <c r="AZ39" s="6" t="s">
        <v>221</v>
      </c>
      <c r="BA39" s="6" t="s">
        <v>221</v>
      </c>
      <c r="BB39" s="6" t="s">
        <v>221</v>
      </c>
      <c r="BC39" s="3">
        <v>30</v>
      </c>
      <c r="BD39" s="6" t="s">
        <v>221</v>
      </c>
      <c r="BE39" s="3">
        <v>568</v>
      </c>
      <c r="BF39" s="6" t="s">
        <v>221</v>
      </c>
      <c r="BG39" s="6" t="s">
        <v>221</v>
      </c>
      <c r="BH39" s="6" t="s">
        <v>221</v>
      </c>
      <c r="BI39" s="6" t="s">
        <v>221</v>
      </c>
      <c r="BJ39" s="6" t="s">
        <v>221</v>
      </c>
      <c r="BK39" s="3">
        <v>380</v>
      </c>
      <c r="BL39" s="6" t="s">
        <v>221</v>
      </c>
      <c r="BM39" s="6" t="s">
        <v>221</v>
      </c>
      <c r="BN39" s="6" t="s">
        <v>221</v>
      </c>
      <c r="BO39" s="6" t="s">
        <v>221</v>
      </c>
      <c r="BP39" s="3">
        <v>57</v>
      </c>
      <c r="BQ39" s="6" t="s">
        <v>221</v>
      </c>
      <c r="BR39" s="6" t="s">
        <v>221</v>
      </c>
      <c r="BS39" s="6" t="s">
        <v>221</v>
      </c>
      <c r="BT39" s="6" t="s">
        <v>221</v>
      </c>
      <c r="BU39" s="6" t="s">
        <v>221</v>
      </c>
      <c r="BV39" s="3">
        <v>283</v>
      </c>
      <c r="BW39" s="6" t="s">
        <v>221</v>
      </c>
      <c r="BX39" s="3">
        <v>52</v>
      </c>
      <c r="BY39" s="6" t="s">
        <v>221</v>
      </c>
      <c r="BZ39" s="3">
        <v>19</v>
      </c>
      <c r="CA39" s="6" t="s">
        <v>221</v>
      </c>
      <c r="CB39" s="6" t="s">
        <v>221</v>
      </c>
      <c r="CC39" s="6" t="s">
        <v>221</v>
      </c>
      <c r="CD39" s="6" t="s">
        <v>221</v>
      </c>
      <c r="CE39" s="3">
        <v>474</v>
      </c>
      <c r="CF39" s="73">
        <f t="shared" si="1"/>
        <v>3027</v>
      </c>
      <c r="CG39" s="6" t="s">
        <v>221</v>
      </c>
      <c r="CH39" s="6" t="s">
        <v>221</v>
      </c>
      <c r="CI39" s="6" t="s">
        <v>221</v>
      </c>
      <c r="CJ39" s="6" t="s">
        <v>221</v>
      </c>
      <c r="CK39" s="6" t="s">
        <v>221</v>
      </c>
      <c r="CL39" s="6" t="s">
        <v>221</v>
      </c>
      <c r="CM39" s="6" t="s">
        <v>221</v>
      </c>
      <c r="CN39" s="6" t="s">
        <v>221</v>
      </c>
      <c r="CO39" s="6" t="s">
        <v>221</v>
      </c>
      <c r="CP39" s="6" t="s">
        <v>221</v>
      </c>
      <c r="CQ39" s="6" t="s">
        <v>221</v>
      </c>
      <c r="CR39" s="6" t="s">
        <v>221</v>
      </c>
      <c r="CS39" s="6" t="s">
        <v>221</v>
      </c>
      <c r="CT39" s="6" t="s">
        <v>221</v>
      </c>
      <c r="CU39" s="6" t="s">
        <v>221</v>
      </c>
      <c r="CV39" s="6" t="s">
        <v>221</v>
      </c>
      <c r="CW39" s="6" t="s">
        <v>221</v>
      </c>
      <c r="CX39" s="6" t="s">
        <v>221</v>
      </c>
      <c r="CY39" s="6" t="s">
        <v>221</v>
      </c>
      <c r="CZ39" s="6" t="s">
        <v>221</v>
      </c>
      <c r="DA39" s="73">
        <f t="shared" si="2"/>
        <v>0</v>
      </c>
      <c r="DB39" s="6" t="s">
        <v>221</v>
      </c>
      <c r="DC39" s="3">
        <v>171</v>
      </c>
      <c r="DD39" s="6" t="s">
        <v>221</v>
      </c>
      <c r="DE39" s="6" t="s">
        <v>221</v>
      </c>
      <c r="DF39" s="6" t="s">
        <v>221</v>
      </c>
      <c r="DG39" s="6" t="s">
        <v>221</v>
      </c>
      <c r="DH39" s="6" t="s">
        <v>221</v>
      </c>
      <c r="DI39" s="6" t="s">
        <v>221</v>
      </c>
      <c r="DJ39" s="6" t="s">
        <v>221</v>
      </c>
      <c r="DK39" s="6" t="s">
        <v>221</v>
      </c>
      <c r="DL39" s="6" t="s">
        <v>221</v>
      </c>
      <c r="DM39" s="6" t="s">
        <v>221</v>
      </c>
      <c r="DN39" s="3">
        <v>43</v>
      </c>
      <c r="DO39" s="6" t="s">
        <v>221</v>
      </c>
      <c r="DP39" s="3">
        <v>144</v>
      </c>
      <c r="DQ39" s="3">
        <v>147</v>
      </c>
      <c r="DR39" s="6" t="s">
        <v>221</v>
      </c>
      <c r="DS39" s="6" t="s">
        <v>221</v>
      </c>
      <c r="DT39" s="6" t="s">
        <v>221</v>
      </c>
      <c r="DU39" s="6" t="s">
        <v>221</v>
      </c>
      <c r="DV39" s="6" t="s">
        <v>221</v>
      </c>
      <c r="DW39" s="6" t="s">
        <v>221</v>
      </c>
      <c r="DX39" s="6" t="s">
        <v>221</v>
      </c>
      <c r="DY39" s="6" t="s">
        <v>221</v>
      </c>
      <c r="DZ39" s="6" t="s">
        <v>221</v>
      </c>
      <c r="EA39" s="6" t="s">
        <v>221</v>
      </c>
      <c r="EB39" s="6" t="s">
        <v>221</v>
      </c>
      <c r="EC39" s="6" t="s">
        <v>221</v>
      </c>
      <c r="ED39" s="6" t="s">
        <v>221</v>
      </c>
      <c r="EE39" s="6" t="s">
        <v>221</v>
      </c>
      <c r="EF39" s="6" t="s">
        <v>221</v>
      </c>
      <c r="EG39" s="6" t="s">
        <v>221</v>
      </c>
      <c r="EH39" s="6" t="s">
        <v>221</v>
      </c>
      <c r="EI39" s="6" t="s">
        <v>221</v>
      </c>
      <c r="EJ39" s="6" t="s">
        <v>221</v>
      </c>
      <c r="EK39" s="6" t="s">
        <v>221</v>
      </c>
      <c r="EL39" s="6" t="s">
        <v>221</v>
      </c>
      <c r="EM39" s="6" t="s">
        <v>221</v>
      </c>
      <c r="EN39" s="6" t="s">
        <v>221</v>
      </c>
      <c r="EO39" s="6" t="s">
        <v>221</v>
      </c>
      <c r="EP39" s="6" t="s">
        <v>221</v>
      </c>
      <c r="EQ39" s="6" t="s">
        <v>221</v>
      </c>
      <c r="ER39" s="6" t="s">
        <v>221</v>
      </c>
      <c r="ES39" s="3">
        <v>130</v>
      </c>
      <c r="ET39" s="6" t="s">
        <v>221</v>
      </c>
      <c r="EU39" s="6" t="s">
        <v>221</v>
      </c>
      <c r="EV39" s="6" t="s">
        <v>221</v>
      </c>
      <c r="EW39" s="6" t="s">
        <v>221</v>
      </c>
      <c r="EX39" s="6" t="s">
        <v>221</v>
      </c>
      <c r="EY39" s="6" t="s">
        <v>221</v>
      </c>
      <c r="EZ39" s="6" t="s">
        <v>221</v>
      </c>
      <c r="FA39" s="3">
        <v>49</v>
      </c>
      <c r="FB39" s="6" t="s">
        <v>221</v>
      </c>
      <c r="FC39" s="6" t="s">
        <v>221</v>
      </c>
      <c r="FD39" s="6" t="s">
        <v>221</v>
      </c>
      <c r="FE39" s="6" t="s">
        <v>221</v>
      </c>
      <c r="FF39" s="6" t="s">
        <v>221</v>
      </c>
      <c r="FG39" s="6" t="s">
        <v>221</v>
      </c>
      <c r="FH39" s="3">
        <v>177</v>
      </c>
      <c r="FI39" s="6" t="s">
        <v>221</v>
      </c>
      <c r="FJ39" s="6" t="s">
        <v>221</v>
      </c>
      <c r="FK39" s="6" t="s">
        <v>221</v>
      </c>
      <c r="FL39" s="6" t="s">
        <v>221</v>
      </c>
      <c r="FM39" s="6" t="s">
        <v>221</v>
      </c>
      <c r="FN39" s="6" t="s">
        <v>221</v>
      </c>
      <c r="FO39" s="6" t="s">
        <v>221</v>
      </c>
      <c r="FP39" s="6" t="s">
        <v>221</v>
      </c>
      <c r="FQ39" s="3">
        <v>140</v>
      </c>
      <c r="FR39" s="6" t="s">
        <v>221</v>
      </c>
      <c r="FS39" s="6" t="s">
        <v>221</v>
      </c>
      <c r="FT39" s="6" t="s">
        <v>221</v>
      </c>
      <c r="FU39" s="6" t="s">
        <v>221</v>
      </c>
      <c r="FV39" s="11" t="s">
        <v>221</v>
      </c>
      <c r="FW39" s="285">
        <f t="shared" si="3"/>
        <v>1001</v>
      </c>
      <c r="FX39" s="193">
        <f t="shared" si="4"/>
        <v>4028</v>
      </c>
    </row>
    <row r="40" spans="1:180" x14ac:dyDescent="0.25">
      <c r="A40" s="4" t="s">
        <v>72</v>
      </c>
      <c r="B40" s="4" t="s">
        <v>73</v>
      </c>
      <c r="C40" s="6" t="s">
        <v>221</v>
      </c>
      <c r="D40" s="6" t="s">
        <v>221</v>
      </c>
      <c r="E40" s="3">
        <v>310</v>
      </c>
      <c r="F40" s="6" t="s">
        <v>221</v>
      </c>
      <c r="G40" s="6" t="s">
        <v>221</v>
      </c>
      <c r="H40" s="6" t="s">
        <v>221</v>
      </c>
      <c r="I40" s="6" t="s">
        <v>221</v>
      </c>
      <c r="J40" s="6" t="s">
        <v>221</v>
      </c>
      <c r="K40" s="6" t="s">
        <v>221</v>
      </c>
      <c r="L40" s="6" t="s">
        <v>221</v>
      </c>
      <c r="M40" s="6" t="s">
        <v>221</v>
      </c>
      <c r="N40" s="6" t="s">
        <v>221</v>
      </c>
      <c r="O40" s="6" t="s">
        <v>221</v>
      </c>
      <c r="P40" s="6" t="s">
        <v>221</v>
      </c>
      <c r="Q40" s="6" t="s">
        <v>221</v>
      </c>
      <c r="R40" s="6" t="s">
        <v>221</v>
      </c>
      <c r="S40" s="6" t="s">
        <v>221</v>
      </c>
      <c r="T40" s="6" t="s">
        <v>221</v>
      </c>
      <c r="U40" s="6" t="s">
        <v>221</v>
      </c>
      <c r="V40" s="6" t="s">
        <v>221</v>
      </c>
      <c r="W40" s="3">
        <v>350</v>
      </c>
      <c r="X40" s="6" t="s">
        <v>221</v>
      </c>
      <c r="Y40" s="6" t="s">
        <v>221</v>
      </c>
      <c r="Z40" s="6" t="s">
        <v>221</v>
      </c>
      <c r="AA40" s="6" t="s">
        <v>221</v>
      </c>
      <c r="AB40" s="6" t="s">
        <v>221</v>
      </c>
      <c r="AC40" s="6" t="s">
        <v>221</v>
      </c>
      <c r="AD40" s="6" t="s">
        <v>221</v>
      </c>
      <c r="AE40" s="6" t="s">
        <v>221</v>
      </c>
      <c r="AF40" s="6" t="s">
        <v>221</v>
      </c>
      <c r="AG40" s="6" t="s">
        <v>221</v>
      </c>
      <c r="AH40" s="6" t="s">
        <v>221</v>
      </c>
      <c r="AI40" s="6" t="s">
        <v>221</v>
      </c>
      <c r="AJ40" s="6" t="s">
        <v>221</v>
      </c>
      <c r="AK40" s="6" t="s">
        <v>221</v>
      </c>
      <c r="AL40" s="6" t="s">
        <v>221</v>
      </c>
      <c r="AM40" s="6" t="s">
        <v>221</v>
      </c>
      <c r="AN40" s="6" t="s">
        <v>221</v>
      </c>
      <c r="AO40" s="6" t="s">
        <v>221</v>
      </c>
      <c r="AP40" s="6" t="s">
        <v>221</v>
      </c>
      <c r="AQ40" s="6" t="s">
        <v>221</v>
      </c>
      <c r="AR40" s="3">
        <v>370</v>
      </c>
      <c r="AS40" s="6" t="s">
        <v>221</v>
      </c>
      <c r="AT40" s="3">
        <v>66</v>
      </c>
      <c r="AU40" s="6" t="s">
        <v>221</v>
      </c>
      <c r="AV40" s="6" t="s">
        <v>221</v>
      </c>
      <c r="AW40" s="6" t="s">
        <v>221</v>
      </c>
      <c r="AX40" s="6" t="s">
        <v>221</v>
      </c>
      <c r="AY40" s="6" t="s">
        <v>221</v>
      </c>
      <c r="AZ40" s="6" t="s">
        <v>221</v>
      </c>
      <c r="BA40" s="6" t="s">
        <v>221</v>
      </c>
      <c r="BB40" s="6" t="s">
        <v>221</v>
      </c>
      <c r="BC40" s="6" t="s">
        <v>221</v>
      </c>
      <c r="BD40" s="6" t="s">
        <v>221</v>
      </c>
      <c r="BE40" s="6" t="s">
        <v>221</v>
      </c>
      <c r="BF40" s="6" t="s">
        <v>221</v>
      </c>
      <c r="BG40" s="6" t="s">
        <v>221</v>
      </c>
      <c r="BH40" s="6" t="s">
        <v>221</v>
      </c>
      <c r="BI40" s="6" t="s">
        <v>221</v>
      </c>
      <c r="BJ40" s="6" t="s">
        <v>221</v>
      </c>
      <c r="BK40" s="3">
        <v>531</v>
      </c>
      <c r="BL40" s="6" t="s">
        <v>221</v>
      </c>
      <c r="BM40" s="6" t="s">
        <v>221</v>
      </c>
      <c r="BN40" s="6" t="s">
        <v>221</v>
      </c>
      <c r="BO40" s="6" t="s">
        <v>221</v>
      </c>
      <c r="BP40" s="6" t="s">
        <v>221</v>
      </c>
      <c r="BQ40" s="6" t="s">
        <v>221</v>
      </c>
      <c r="BR40" s="6" t="s">
        <v>221</v>
      </c>
      <c r="BS40" s="6" t="s">
        <v>221</v>
      </c>
      <c r="BT40" s="6" t="s">
        <v>221</v>
      </c>
      <c r="BU40" s="6" t="s">
        <v>221</v>
      </c>
      <c r="BV40" s="6" t="s">
        <v>221</v>
      </c>
      <c r="BW40" s="3">
        <v>211</v>
      </c>
      <c r="BX40" s="3">
        <v>326</v>
      </c>
      <c r="BY40" s="6" t="s">
        <v>221</v>
      </c>
      <c r="BZ40" s="6" t="s">
        <v>221</v>
      </c>
      <c r="CA40" s="6" t="s">
        <v>221</v>
      </c>
      <c r="CB40" s="6" t="s">
        <v>221</v>
      </c>
      <c r="CC40" s="6" t="s">
        <v>221</v>
      </c>
      <c r="CD40" s="6" t="s">
        <v>221</v>
      </c>
      <c r="CE40" s="3">
        <v>355</v>
      </c>
      <c r="CF40" s="73">
        <f t="shared" si="1"/>
        <v>2519</v>
      </c>
      <c r="CG40" s="6" t="s">
        <v>221</v>
      </c>
      <c r="CH40" s="6" t="s">
        <v>221</v>
      </c>
      <c r="CI40" s="6" t="s">
        <v>221</v>
      </c>
      <c r="CJ40" s="6" t="s">
        <v>221</v>
      </c>
      <c r="CK40" s="6" t="s">
        <v>221</v>
      </c>
      <c r="CL40" s="6" t="s">
        <v>221</v>
      </c>
      <c r="CM40" s="6" t="s">
        <v>221</v>
      </c>
      <c r="CN40" s="6" t="s">
        <v>221</v>
      </c>
      <c r="CO40" s="6" t="s">
        <v>221</v>
      </c>
      <c r="CP40" s="6" t="s">
        <v>221</v>
      </c>
      <c r="CQ40" s="6" t="s">
        <v>221</v>
      </c>
      <c r="CR40" s="6" t="s">
        <v>221</v>
      </c>
      <c r="CS40" s="6" t="s">
        <v>221</v>
      </c>
      <c r="CT40" s="6" t="s">
        <v>221</v>
      </c>
      <c r="CU40" s="6" t="s">
        <v>221</v>
      </c>
      <c r="CV40" s="6" t="s">
        <v>221</v>
      </c>
      <c r="CW40" s="6" t="s">
        <v>221</v>
      </c>
      <c r="CX40" s="6" t="s">
        <v>221</v>
      </c>
      <c r="CY40" s="6" t="s">
        <v>221</v>
      </c>
      <c r="CZ40" s="6" t="s">
        <v>221</v>
      </c>
      <c r="DA40" s="73">
        <f t="shared" si="2"/>
        <v>0</v>
      </c>
      <c r="DB40" s="6" t="s">
        <v>221</v>
      </c>
      <c r="DC40" s="6" t="s">
        <v>221</v>
      </c>
      <c r="DD40" s="6" t="s">
        <v>221</v>
      </c>
      <c r="DE40" s="6" t="s">
        <v>221</v>
      </c>
      <c r="DF40" s="6" t="s">
        <v>221</v>
      </c>
      <c r="DG40" s="6" t="s">
        <v>221</v>
      </c>
      <c r="DH40" s="6" t="s">
        <v>221</v>
      </c>
      <c r="DI40" s="6" t="s">
        <v>221</v>
      </c>
      <c r="DJ40" s="6" t="s">
        <v>221</v>
      </c>
      <c r="DK40" s="6" t="s">
        <v>221</v>
      </c>
      <c r="DL40" s="6" t="s">
        <v>221</v>
      </c>
      <c r="DM40" s="6" t="s">
        <v>221</v>
      </c>
      <c r="DN40" s="6" t="s">
        <v>221</v>
      </c>
      <c r="DO40" s="3">
        <v>141</v>
      </c>
      <c r="DP40" s="6" t="s">
        <v>221</v>
      </c>
      <c r="DQ40" s="6" t="s">
        <v>221</v>
      </c>
      <c r="DR40" s="3">
        <v>133</v>
      </c>
      <c r="DS40" s="6" t="s">
        <v>221</v>
      </c>
      <c r="DT40" s="6" t="s">
        <v>221</v>
      </c>
      <c r="DU40" s="6" t="s">
        <v>221</v>
      </c>
      <c r="DV40" s="6" t="s">
        <v>221</v>
      </c>
      <c r="DW40" s="6" t="s">
        <v>221</v>
      </c>
      <c r="DX40" s="6" t="s">
        <v>221</v>
      </c>
      <c r="DY40" s="6" t="s">
        <v>221</v>
      </c>
      <c r="DZ40" s="6" t="s">
        <v>221</v>
      </c>
      <c r="EA40" s="6" t="s">
        <v>221</v>
      </c>
      <c r="EB40" s="6" t="s">
        <v>221</v>
      </c>
      <c r="EC40" s="6" t="s">
        <v>221</v>
      </c>
      <c r="ED40" s="6" t="s">
        <v>221</v>
      </c>
      <c r="EE40" s="6" t="s">
        <v>221</v>
      </c>
      <c r="EF40" s="6" t="s">
        <v>221</v>
      </c>
      <c r="EG40" s="6" t="s">
        <v>221</v>
      </c>
      <c r="EH40" s="3">
        <v>158</v>
      </c>
      <c r="EI40" s="6" t="s">
        <v>221</v>
      </c>
      <c r="EJ40" s="6" t="s">
        <v>221</v>
      </c>
      <c r="EK40" s="6" t="s">
        <v>221</v>
      </c>
      <c r="EL40" s="6" t="s">
        <v>221</v>
      </c>
      <c r="EM40" s="6" t="s">
        <v>221</v>
      </c>
      <c r="EN40" s="6" t="s">
        <v>221</v>
      </c>
      <c r="EO40" s="6" t="s">
        <v>221</v>
      </c>
      <c r="EP40" s="6" t="s">
        <v>221</v>
      </c>
      <c r="EQ40" s="6" t="s">
        <v>221</v>
      </c>
      <c r="ER40" s="6" t="s">
        <v>221</v>
      </c>
      <c r="ES40" s="6" t="s">
        <v>221</v>
      </c>
      <c r="ET40" s="6" t="s">
        <v>221</v>
      </c>
      <c r="EU40" s="6" t="s">
        <v>221</v>
      </c>
      <c r="EV40" s="6" t="s">
        <v>221</v>
      </c>
      <c r="EW40" s="6" t="s">
        <v>221</v>
      </c>
      <c r="EX40" s="6" t="s">
        <v>221</v>
      </c>
      <c r="EY40" s="6" t="s">
        <v>221</v>
      </c>
      <c r="EZ40" s="6" t="s">
        <v>221</v>
      </c>
      <c r="FA40" s="6" t="s">
        <v>221</v>
      </c>
      <c r="FB40" s="6" t="s">
        <v>221</v>
      </c>
      <c r="FC40" s="6" t="s">
        <v>221</v>
      </c>
      <c r="FD40" s="6" t="s">
        <v>221</v>
      </c>
      <c r="FE40" s="6" t="s">
        <v>221</v>
      </c>
      <c r="FF40" s="6" t="s">
        <v>221</v>
      </c>
      <c r="FG40" s="6" t="s">
        <v>221</v>
      </c>
      <c r="FH40" s="6" t="s">
        <v>221</v>
      </c>
      <c r="FI40" s="6" t="s">
        <v>221</v>
      </c>
      <c r="FJ40" s="3">
        <v>150</v>
      </c>
      <c r="FK40" s="6" t="s">
        <v>221</v>
      </c>
      <c r="FL40" s="6" t="s">
        <v>221</v>
      </c>
      <c r="FM40" s="6" t="s">
        <v>221</v>
      </c>
      <c r="FN40" s="6" t="s">
        <v>221</v>
      </c>
      <c r="FO40" s="6" t="s">
        <v>221</v>
      </c>
      <c r="FP40" s="3">
        <v>143</v>
      </c>
      <c r="FQ40" s="3">
        <v>248</v>
      </c>
      <c r="FR40" s="6" t="s">
        <v>221</v>
      </c>
      <c r="FS40" s="6" t="s">
        <v>221</v>
      </c>
      <c r="FT40" s="6" t="s">
        <v>221</v>
      </c>
      <c r="FU40" s="6" t="s">
        <v>221</v>
      </c>
      <c r="FV40" s="11" t="s">
        <v>221</v>
      </c>
      <c r="FW40" s="285">
        <f t="shared" si="3"/>
        <v>973</v>
      </c>
      <c r="FX40" s="193">
        <f t="shared" si="4"/>
        <v>3492</v>
      </c>
    </row>
    <row r="41" spans="1:180" x14ac:dyDescent="0.25">
      <c r="A41" s="4" t="s">
        <v>74</v>
      </c>
      <c r="B41" s="4" t="s">
        <v>75</v>
      </c>
      <c r="C41" s="6" t="s">
        <v>221</v>
      </c>
      <c r="D41" s="6" t="s">
        <v>221</v>
      </c>
      <c r="E41" s="6" t="s">
        <v>221</v>
      </c>
      <c r="F41" s="6" t="s">
        <v>221</v>
      </c>
      <c r="G41" s="6" t="s">
        <v>221</v>
      </c>
      <c r="H41" s="3">
        <v>117</v>
      </c>
      <c r="I41" s="6" t="s">
        <v>221</v>
      </c>
      <c r="J41" s="6" t="s">
        <v>221</v>
      </c>
      <c r="K41" s="6" t="s">
        <v>221</v>
      </c>
      <c r="L41" s="6" t="s">
        <v>221</v>
      </c>
      <c r="M41" s="6" t="s">
        <v>221</v>
      </c>
      <c r="N41" s="6" t="s">
        <v>221</v>
      </c>
      <c r="O41" s="3">
        <v>29</v>
      </c>
      <c r="P41" s="3">
        <v>371</v>
      </c>
      <c r="Q41" s="6" t="s">
        <v>221</v>
      </c>
      <c r="R41" s="6" t="s">
        <v>221</v>
      </c>
      <c r="S41" s="6" t="s">
        <v>221</v>
      </c>
      <c r="T41" s="6" t="s">
        <v>221</v>
      </c>
      <c r="U41" s="6" t="s">
        <v>221</v>
      </c>
      <c r="V41" s="6" t="s">
        <v>221</v>
      </c>
      <c r="W41" s="3">
        <v>877</v>
      </c>
      <c r="X41" s="6" t="s">
        <v>221</v>
      </c>
      <c r="Y41" s="6" t="s">
        <v>221</v>
      </c>
      <c r="Z41" s="6" t="s">
        <v>221</v>
      </c>
      <c r="AA41" s="6" t="s">
        <v>221</v>
      </c>
      <c r="AB41" s="6" t="s">
        <v>221</v>
      </c>
      <c r="AC41" s="6" t="s">
        <v>221</v>
      </c>
      <c r="AD41" s="6" t="s">
        <v>221</v>
      </c>
      <c r="AE41" s="6" t="s">
        <v>221</v>
      </c>
      <c r="AF41" s="6" t="s">
        <v>221</v>
      </c>
      <c r="AG41" s="6" t="s">
        <v>221</v>
      </c>
      <c r="AH41" s="6" t="s">
        <v>221</v>
      </c>
      <c r="AI41" s="6" t="s">
        <v>221</v>
      </c>
      <c r="AJ41" s="6" t="s">
        <v>221</v>
      </c>
      <c r="AK41" s="3">
        <v>365</v>
      </c>
      <c r="AL41" s="6" t="s">
        <v>221</v>
      </c>
      <c r="AM41" s="6" t="s">
        <v>221</v>
      </c>
      <c r="AN41" s="6" t="s">
        <v>221</v>
      </c>
      <c r="AO41" s="6" t="s">
        <v>221</v>
      </c>
      <c r="AP41" s="6" t="s">
        <v>221</v>
      </c>
      <c r="AQ41" s="6" t="s">
        <v>221</v>
      </c>
      <c r="AR41" s="3">
        <v>640</v>
      </c>
      <c r="AS41" s="6" t="s">
        <v>221</v>
      </c>
      <c r="AT41" s="3">
        <v>0</v>
      </c>
      <c r="AU41" s="6" t="s">
        <v>221</v>
      </c>
      <c r="AV41" s="6" t="s">
        <v>221</v>
      </c>
      <c r="AW41" s="6" t="s">
        <v>221</v>
      </c>
      <c r="AX41" s="6" t="s">
        <v>221</v>
      </c>
      <c r="AY41" s="6" t="s">
        <v>221</v>
      </c>
      <c r="AZ41" s="6" t="s">
        <v>221</v>
      </c>
      <c r="BA41" s="6" t="s">
        <v>221</v>
      </c>
      <c r="BB41" s="6" t="s">
        <v>221</v>
      </c>
      <c r="BC41" s="3">
        <v>96</v>
      </c>
      <c r="BD41" s="6" t="s">
        <v>221</v>
      </c>
      <c r="BE41" s="3">
        <v>1088</v>
      </c>
      <c r="BF41" s="6" t="s">
        <v>221</v>
      </c>
      <c r="BG41" s="6" t="s">
        <v>221</v>
      </c>
      <c r="BH41" s="6" t="s">
        <v>221</v>
      </c>
      <c r="BI41" s="6" t="s">
        <v>221</v>
      </c>
      <c r="BJ41" s="6" t="s">
        <v>221</v>
      </c>
      <c r="BK41" s="3">
        <v>526</v>
      </c>
      <c r="BL41" s="6" t="s">
        <v>221</v>
      </c>
      <c r="BM41" s="6" t="s">
        <v>221</v>
      </c>
      <c r="BN41" s="6" t="s">
        <v>221</v>
      </c>
      <c r="BO41" s="6" t="s">
        <v>221</v>
      </c>
      <c r="BP41" s="6" t="s">
        <v>221</v>
      </c>
      <c r="BQ41" s="3">
        <v>589</v>
      </c>
      <c r="BR41" s="6" t="s">
        <v>221</v>
      </c>
      <c r="BS41" s="6" t="s">
        <v>221</v>
      </c>
      <c r="BT41" s="6" t="s">
        <v>221</v>
      </c>
      <c r="BU41" s="6" t="s">
        <v>221</v>
      </c>
      <c r="BV41" s="6" t="s">
        <v>221</v>
      </c>
      <c r="BW41" s="6" t="s">
        <v>221</v>
      </c>
      <c r="BX41" s="3">
        <v>754</v>
      </c>
      <c r="BY41" s="6" t="s">
        <v>221</v>
      </c>
      <c r="BZ41" s="6" t="s">
        <v>221</v>
      </c>
      <c r="CA41" s="6" t="s">
        <v>221</v>
      </c>
      <c r="CB41" s="6" t="s">
        <v>221</v>
      </c>
      <c r="CC41" s="6" t="s">
        <v>221</v>
      </c>
      <c r="CD41" s="6" t="s">
        <v>221</v>
      </c>
      <c r="CE41" s="3">
        <v>0</v>
      </c>
      <c r="CF41" s="73">
        <f t="shared" si="1"/>
        <v>5452</v>
      </c>
      <c r="CG41" s="6" t="s">
        <v>221</v>
      </c>
      <c r="CH41" s="6" t="s">
        <v>221</v>
      </c>
      <c r="CI41" s="6" t="s">
        <v>221</v>
      </c>
      <c r="CJ41" s="6" t="s">
        <v>221</v>
      </c>
      <c r="CK41" s="6" t="s">
        <v>221</v>
      </c>
      <c r="CL41" s="6" t="s">
        <v>221</v>
      </c>
      <c r="CM41" s="6" t="s">
        <v>221</v>
      </c>
      <c r="CN41" s="6" t="s">
        <v>221</v>
      </c>
      <c r="CO41" s="6" t="s">
        <v>221</v>
      </c>
      <c r="CP41" s="6" t="s">
        <v>221</v>
      </c>
      <c r="CQ41" s="6" t="s">
        <v>221</v>
      </c>
      <c r="CR41" s="6" t="s">
        <v>221</v>
      </c>
      <c r="CS41" s="6" t="s">
        <v>221</v>
      </c>
      <c r="CT41" s="6" t="s">
        <v>221</v>
      </c>
      <c r="CU41" s="6" t="s">
        <v>221</v>
      </c>
      <c r="CV41" s="6" t="s">
        <v>221</v>
      </c>
      <c r="CW41" s="6" t="s">
        <v>221</v>
      </c>
      <c r="CX41" s="6" t="s">
        <v>221</v>
      </c>
      <c r="CY41" s="6" t="s">
        <v>221</v>
      </c>
      <c r="CZ41" s="6" t="s">
        <v>221</v>
      </c>
      <c r="DA41" s="73">
        <f t="shared" si="2"/>
        <v>0</v>
      </c>
      <c r="DB41" s="6" t="s">
        <v>221</v>
      </c>
      <c r="DC41" s="6" t="s">
        <v>221</v>
      </c>
      <c r="DD41" s="6" t="s">
        <v>221</v>
      </c>
      <c r="DE41" s="3">
        <v>327</v>
      </c>
      <c r="DF41" s="6" t="s">
        <v>221</v>
      </c>
      <c r="DG41" s="6" t="s">
        <v>221</v>
      </c>
      <c r="DH41" s="6" t="s">
        <v>221</v>
      </c>
      <c r="DI41" s="6" t="s">
        <v>221</v>
      </c>
      <c r="DJ41" s="6" t="s">
        <v>221</v>
      </c>
      <c r="DK41" s="6" t="s">
        <v>221</v>
      </c>
      <c r="DL41" s="6" t="s">
        <v>221</v>
      </c>
      <c r="DM41" s="6" t="s">
        <v>221</v>
      </c>
      <c r="DN41" s="3">
        <v>225</v>
      </c>
      <c r="DO41" s="6" t="s">
        <v>221</v>
      </c>
      <c r="DP41" s="6" t="s">
        <v>221</v>
      </c>
      <c r="DQ41" s="3">
        <v>309</v>
      </c>
      <c r="DR41" s="6" t="s">
        <v>221</v>
      </c>
      <c r="DS41" s="6" t="s">
        <v>221</v>
      </c>
      <c r="DT41" s="6" t="s">
        <v>221</v>
      </c>
      <c r="DU41" s="6" t="s">
        <v>221</v>
      </c>
      <c r="DV41" s="6" t="s">
        <v>221</v>
      </c>
      <c r="DW41" s="6" t="s">
        <v>221</v>
      </c>
      <c r="DX41" s="6" t="s">
        <v>221</v>
      </c>
      <c r="DY41" s="6" t="s">
        <v>221</v>
      </c>
      <c r="DZ41" s="6" t="s">
        <v>221</v>
      </c>
      <c r="EA41" s="6" t="s">
        <v>221</v>
      </c>
      <c r="EB41" s="6" t="s">
        <v>221</v>
      </c>
      <c r="EC41" s="6" t="s">
        <v>221</v>
      </c>
      <c r="ED41" s="6" t="s">
        <v>221</v>
      </c>
      <c r="EE41" s="6" t="s">
        <v>221</v>
      </c>
      <c r="EF41" s="6" t="s">
        <v>221</v>
      </c>
      <c r="EG41" s="6" t="s">
        <v>221</v>
      </c>
      <c r="EH41" s="3">
        <v>150</v>
      </c>
      <c r="EI41" s="6" t="s">
        <v>221</v>
      </c>
      <c r="EJ41" s="6" t="s">
        <v>221</v>
      </c>
      <c r="EK41" s="6" t="s">
        <v>221</v>
      </c>
      <c r="EL41" s="6" t="s">
        <v>221</v>
      </c>
      <c r="EM41" s="6" t="s">
        <v>221</v>
      </c>
      <c r="EN41" s="3">
        <v>86</v>
      </c>
      <c r="EO41" s="6" t="s">
        <v>221</v>
      </c>
      <c r="EP41" s="6" t="s">
        <v>221</v>
      </c>
      <c r="EQ41" s="3">
        <v>8</v>
      </c>
      <c r="ER41" s="6" t="s">
        <v>221</v>
      </c>
      <c r="ES41" s="3">
        <v>354</v>
      </c>
      <c r="ET41" s="6" t="s">
        <v>221</v>
      </c>
      <c r="EU41" s="6" t="s">
        <v>221</v>
      </c>
      <c r="EV41" s="6" t="s">
        <v>221</v>
      </c>
      <c r="EW41" s="6" t="s">
        <v>221</v>
      </c>
      <c r="EX41" s="6" t="s">
        <v>221</v>
      </c>
      <c r="EY41" s="6" t="s">
        <v>221</v>
      </c>
      <c r="EZ41" s="6" t="s">
        <v>221</v>
      </c>
      <c r="FA41" s="6" t="s">
        <v>221</v>
      </c>
      <c r="FB41" s="6" t="s">
        <v>221</v>
      </c>
      <c r="FC41" s="6" t="s">
        <v>221</v>
      </c>
      <c r="FD41" s="6" t="s">
        <v>221</v>
      </c>
      <c r="FE41" s="6" t="s">
        <v>221</v>
      </c>
      <c r="FF41" s="6" t="s">
        <v>221</v>
      </c>
      <c r="FG41" s="3">
        <v>63</v>
      </c>
      <c r="FH41" s="6" t="s">
        <v>221</v>
      </c>
      <c r="FI41" s="6" t="s">
        <v>221</v>
      </c>
      <c r="FJ41" s="6" t="s">
        <v>221</v>
      </c>
      <c r="FK41" s="6" t="s">
        <v>221</v>
      </c>
      <c r="FL41" s="6" t="s">
        <v>221</v>
      </c>
      <c r="FM41" s="6" t="s">
        <v>221</v>
      </c>
      <c r="FN41" s="6" t="s">
        <v>221</v>
      </c>
      <c r="FO41" s="6" t="s">
        <v>221</v>
      </c>
      <c r="FP41" s="6" t="s">
        <v>221</v>
      </c>
      <c r="FQ41" s="3">
        <v>376</v>
      </c>
      <c r="FR41" s="6" t="s">
        <v>221</v>
      </c>
      <c r="FS41" s="6" t="s">
        <v>221</v>
      </c>
      <c r="FT41" s="6" t="s">
        <v>221</v>
      </c>
      <c r="FU41" s="6" t="s">
        <v>221</v>
      </c>
      <c r="FV41" s="11" t="s">
        <v>221</v>
      </c>
      <c r="FW41" s="285">
        <f t="shared" si="3"/>
        <v>1898</v>
      </c>
      <c r="FX41" s="193">
        <f t="shared" si="4"/>
        <v>7350</v>
      </c>
    </row>
    <row r="42" spans="1:180" x14ac:dyDescent="0.25">
      <c r="A42" s="4" t="s">
        <v>76</v>
      </c>
      <c r="B42" s="4" t="s">
        <v>77</v>
      </c>
      <c r="C42" s="3">
        <v>84</v>
      </c>
      <c r="D42" s="6" t="s">
        <v>221</v>
      </c>
      <c r="E42" s="3">
        <v>118</v>
      </c>
      <c r="F42" s="6" t="s">
        <v>221</v>
      </c>
      <c r="G42" s="6" t="s">
        <v>221</v>
      </c>
      <c r="H42" s="6" t="s">
        <v>221</v>
      </c>
      <c r="I42" s="6" t="s">
        <v>221</v>
      </c>
      <c r="J42" s="3">
        <v>107</v>
      </c>
      <c r="K42" s="6" t="s">
        <v>221</v>
      </c>
      <c r="L42" s="6" t="s">
        <v>221</v>
      </c>
      <c r="M42" s="6" t="s">
        <v>221</v>
      </c>
      <c r="N42" s="6" t="s">
        <v>221</v>
      </c>
      <c r="O42" s="6" t="s">
        <v>221</v>
      </c>
      <c r="P42" s="3">
        <v>164</v>
      </c>
      <c r="Q42" s="6" t="s">
        <v>221</v>
      </c>
      <c r="R42" s="3">
        <v>122</v>
      </c>
      <c r="S42" s="6" t="s">
        <v>221</v>
      </c>
      <c r="T42" s="6" t="s">
        <v>221</v>
      </c>
      <c r="U42" s="6" t="s">
        <v>221</v>
      </c>
      <c r="V42" s="6" t="s">
        <v>221</v>
      </c>
      <c r="W42" s="6" t="s">
        <v>221</v>
      </c>
      <c r="X42" s="6" t="s">
        <v>221</v>
      </c>
      <c r="Y42" s="6" t="s">
        <v>221</v>
      </c>
      <c r="Z42" s="3">
        <v>62</v>
      </c>
      <c r="AA42" s="6" t="s">
        <v>221</v>
      </c>
      <c r="AB42" s="6" t="s">
        <v>221</v>
      </c>
      <c r="AC42" s="6" t="s">
        <v>221</v>
      </c>
      <c r="AD42" s="6" t="s">
        <v>221</v>
      </c>
      <c r="AE42" s="6" t="s">
        <v>221</v>
      </c>
      <c r="AF42" s="6" t="s">
        <v>221</v>
      </c>
      <c r="AG42" s="6" t="s">
        <v>221</v>
      </c>
      <c r="AH42" s="6" t="s">
        <v>221</v>
      </c>
      <c r="AI42" s="6" t="s">
        <v>221</v>
      </c>
      <c r="AJ42" s="6" t="s">
        <v>221</v>
      </c>
      <c r="AK42" s="6" t="s">
        <v>221</v>
      </c>
      <c r="AL42" s="6" t="s">
        <v>221</v>
      </c>
      <c r="AM42" s="6" t="s">
        <v>221</v>
      </c>
      <c r="AN42" s="6" t="s">
        <v>221</v>
      </c>
      <c r="AO42" s="6" t="s">
        <v>221</v>
      </c>
      <c r="AP42" s="6" t="s">
        <v>221</v>
      </c>
      <c r="AQ42" s="3">
        <v>14</v>
      </c>
      <c r="AR42" s="6" t="s">
        <v>221</v>
      </c>
      <c r="AS42" s="6" t="s">
        <v>221</v>
      </c>
      <c r="AT42" s="3">
        <v>129</v>
      </c>
      <c r="AU42" s="6" t="s">
        <v>221</v>
      </c>
      <c r="AV42" s="6" t="s">
        <v>221</v>
      </c>
      <c r="AW42" s="3">
        <v>77</v>
      </c>
      <c r="AX42" s="6" t="s">
        <v>221</v>
      </c>
      <c r="AY42" s="6" t="s">
        <v>221</v>
      </c>
      <c r="AZ42" s="6" t="s">
        <v>221</v>
      </c>
      <c r="BA42" s="3">
        <v>72</v>
      </c>
      <c r="BB42" s="6" t="s">
        <v>221</v>
      </c>
      <c r="BC42" s="6" t="s">
        <v>221</v>
      </c>
      <c r="BD42" s="3">
        <v>128</v>
      </c>
      <c r="BE42" s="6" t="s">
        <v>221</v>
      </c>
      <c r="BF42" s="6" t="s">
        <v>221</v>
      </c>
      <c r="BG42" s="3">
        <v>28</v>
      </c>
      <c r="BH42" s="6" t="s">
        <v>221</v>
      </c>
      <c r="BI42" s="6" t="s">
        <v>221</v>
      </c>
      <c r="BJ42" s="6" t="s">
        <v>221</v>
      </c>
      <c r="BK42" s="3">
        <v>98</v>
      </c>
      <c r="BL42" s="3">
        <v>55</v>
      </c>
      <c r="BM42" s="6" t="s">
        <v>221</v>
      </c>
      <c r="BN42" s="6" t="s">
        <v>221</v>
      </c>
      <c r="BO42" s="6" t="s">
        <v>221</v>
      </c>
      <c r="BP42" s="6" t="s">
        <v>221</v>
      </c>
      <c r="BQ42" s="6" t="s">
        <v>221</v>
      </c>
      <c r="BR42" s="6" t="s">
        <v>221</v>
      </c>
      <c r="BS42" s="3">
        <v>54</v>
      </c>
      <c r="BT42" s="6" t="s">
        <v>221</v>
      </c>
      <c r="BU42" s="6" t="s">
        <v>221</v>
      </c>
      <c r="BV42" s="3">
        <v>17</v>
      </c>
      <c r="BW42" s="6" t="s">
        <v>221</v>
      </c>
      <c r="BX42" s="3">
        <v>71</v>
      </c>
      <c r="BY42" s="6" t="s">
        <v>221</v>
      </c>
      <c r="BZ42" s="6" t="s">
        <v>221</v>
      </c>
      <c r="CA42" s="3">
        <v>344</v>
      </c>
      <c r="CB42" s="6" t="s">
        <v>221</v>
      </c>
      <c r="CC42" s="6" t="s">
        <v>221</v>
      </c>
      <c r="CD42" s="6" t="s">
        <v>221</v>
      </c>
      <c r="CE42" s="3">
        <v>136</v>
      </c>
      <c r="CF42" s="73">
        <f t="shared" si="1"/>
        <v>1880</v>
      </c>
      <c r="CG42" s="6" t="s">
        <v>221</v>
      </c>
      <c r="CH42" s="6" t="s">
        <v>221</v>
      </c>
      <c r="CI42" s="6" t="s">
        <v>221</v>
      </c>
      <c r="CJ42" s="6" t="s">
        <v>221</v>
      </c>
      <c r="CK42" s="6" t="s">
        <v>221</v>
      </c>
      <c r="CL42" s="6" t="s">
        <v>221</v>
      </c>
      <c r="CM42" s="6" t="s">
        <v>221</v>
      </c>
      <c r="CN42" s="6" t="s">
        <v>221</v>
      </c>
      <c r="CO42" s="6" t="s">
        <v>221</v>
      </c>
      <c r="CP42" s="6" t="s">
        <v>221</v>
      </c>
      <c r="CQ42" s="6" t="s">
        <v>221</v>
      </c>
      <c r="CR42" s="6" t="s">
        <v>221</v>
      </c>
      <c r="CS42" s="6" t="s">
        <v>221</v>
      </c>
      <c r="CT42" s="6" t="s">
        <v>221</v>
      </c>
      <c r="CU42" s="6" t="s">
        <v>221</v>
      </c>
      <c r="CV42" s="6" t="s">
        <v>221</v>
      </c>
      <c r="CW42" s="6" t="s">
        <v>221</v>
      </c>
      <c r="CX42" s="6" t="s">
        <v>221</v>
      </c>
      <c r="CY42" s="6" t="s">
        <v>221</v>
      </c>
      <c r="CZ42" s="6" t="s">
        <v>221</v>
      </c>
      <c r="DA42" s="73">
        <f t="shared" si="2"/>
        <v>0</v>
      </c>
      <c r="DB42" s="6" t="s">
        <v>221</v>
      </c>
      <c r="DC42" s="6" t="s">
        <v>221</v>
      </c>
      <c r="DD42" s="6" t="s">
        <v>221</v>
      </c>
      <c r="DE42" s="6" t="s">
        <v>221</v>
      </c>
      <c r="DF42" s="6" t="s">
        <v>221</v>
      </c>
      <c r="DG42" s="6" t="s">
        <v>221</v>
      </c>
      <c r="DH42" s="6" t="s">
        <v>221</v>
      </c>
      <c r="DI42" s="6" t="s">
        <v>221</v>
      </c>
      <c r="DJ42" s="3">
        <v>76</v>
      </c>
      <c r="DK42" s="6" t="s">
        <v>221</v>
      </c>
      <c r="DL42" s="6" t="s">
        <v>221</v>
      </c>
      <c r="DM42" s="6" t="s">
        <v>221</v>
      </c>
      <c r="DN42" s="6" t="s">
        <v>221</v>
      </c>
      <c r="DO42" s="6" t="s">
        <v>221</v>
      </c>
      <c r="DP42" s="6" t="s">
        <v>221</v>
      </c>
      <c r="DQ42" s="6" t="s">
        <v>221</v>
      </c>
      <c r="DR42" s="3">
        <v>66</v>
      </c>
      <c r="DS42" s="6" t="s">
        <v>221</v>
      </c>
      <c r="DT42" s="3">
        <v>30</v>
      </c>
      <c r="DU42" s="6" t="s">
        <v>221</v>
      </c>
      <c r="DV42" s="6" t="s">
        <v>221</v>
      </c>
      <c r="DW42" s="6" t="s">
        <v>221</v>
      </c>
      <c r="DX42" s="6" t="s">
        <v>221</v>
      </c>
      <c r="DY42" s="6" t="s">
        <v>221</v>
      </c>
      <c r="DZ42" s="6" t="s">
        <v>221</v>
      </c>
      <c r="EA42" s="3">
        <v>61</v>
      </c>
      <c r="EB42" s="6" t="s">
        <v>221</v>
      </c>
      <c r="EC42" s="6" t="s">
        <v>221</v>
      </c>
      <c r="ED42" s="6" t="s">
        <v>221</v>
      </c>
      <c r="EE42" s="6" t="s">
        <v>221</v>
      </c>
      <c r="EF42" s="6" t="s">
        <v>221</v>
      </c>
      <c r="EG42" s="6" t="s">
        <v>221</v>
      </c>
      <c r="EH42" s="3">
        <v>49</v>
      </c>
      <c r="EI42" s="3">
        <v>32</v>
      </c>
      <c r="EJ42" s="6" t="s">
        <v>221</v>
      </c>
      <c r="EK42" s="6" t="s">
        <v>221</v>
      </c>
      <c r="EL42" s="3">
        <v>43</v>
      </c>
      <c r="EM42" s="6" t="s">
        <v>221</v>
      </c>
      <c r="EN42" s="6" t="s">
        <v>221</v>
      </c>
      <c r="EO42" s="6" t="s">
        <v>221</v>
      </c>
      <c r="EP42" s="6" t="s">
        <v>221</v>
      </c>
      <c r="EQ42" s="6" t="s">
        <v>221</v>
      </c>
      <c r="ER42" s="6" t="s">
        <v>221</v>
      </c>
      <c r="ES42" s="6" t="s">
        <v>221</v>
      </c>
      <c r="ET42" s="3">
        <v>89</v>
      </c>
      <c r="EU42" s="3">
        <v>25</v>
      </c>
      <c r="EV42" s="6" t="s">
        <v>221</v>
      </c>
      <c r="EW42" s="6" t="s">
        <v>221</v>
      </c>
      <c r="EX42" s="6" t="s">
        <v>221</v>
      </c>
      <c r="EY42" s="6" t="s">
        <v>221</v>
      </c>
      <c r="EZ42" s="6" t="s">
        <v>221</v>
      </c>
      <c r="FA42" s="6" t="s">
        <v>221</v>
      </c>
      <c r="FB42" s="6" t="s">
        <v>221</v>
      </c>
      <c r="FC42" s="3">
        <v>148</v>
      </c>
      <c r="FD42" s="6" t="s">
        <v>221</v>
      </c>
      <c r="FE42" s="6" t="s">
        <v>221</v>
      </c>
      <c r="FF42" s="3">
        <v>159</v>
      </c>
      <c r="FG42" s="6" t="s">
        <v>221</v>
      </c>
      <c r="FH42" s="6" t="s">
        <v>221</v>
      </c>
      <c r="FI42" s="6" t="s">
        <v>221</v>
      </c>
      <c r="FJ42" s="6" t="s">
        <v>221</v>
      </c>
      <c r="FK42" s="6" t="s">
        <v>221</v>
      </c>
      <c r="FL42" s="6" t="s">
        <v>221</v>
      </c>
      <c r="FM42" s="3">
        <v>117</v>
      </c>
      <c r="FN42" s="6" t="s">
        <v>221</v>
      </c>
      <c r="FO42" s="6" t="s">
        <v>221</v>
      </c>
      <c r="FP42" s="3">
        <v>41</v>
      </c>
      <c r="FQ42" s="3">
        <v>86</v>
      </c>
      <c r="FR42" s="6" t="s">
        <v>221</v>
      </c>
      <c r="FS42" s="6" t="s">
        <v>221</v>
      </c>
      <c r="FT42" s="6" t="s">
        <v>221</v>
      </c>
      <c r="FU42" s="6" t="s">
        <v>221</v>
      </c>
      <c r="FV42" s="12">
        <v>40</v>
      </c>
      <c r="FW42" s="285">
        <f t="shared" si="3"/>
        <v>1062</v>
      </c>
      <c r="FX42" s="193">
        <f t="shared" si="4"/>
        <v>2942</v>
      </c>
    </row>
    <row r="43" spans="1:180" x14ac:dyDescent="0.25">
      <c r="A43" s="4" t="s">
        <v>78</v>
      </c>
      <c r="B43" s="4" t="s">
        <v>79</v>
      </c>
      <c r="C43" s="6" t="s">
        <v>221</v>
      </c>
      <c r="D43" s="3">
        <v>97</v>
      </c>
      <c r="E43" s="6" t="s">
        <v>221</v>
      </c>
      <c r="F43" s="6" t="s">
        <v>221</v>
      </c>
      <c r="G43" s="6" t="s">
        <v>221</v>
      </c>
      <c r="H43" s="6" t="s">
        <v>221</v>
      </c>
      <c r="I43" s="6" t="s">
        <v>221</v>
      </c>
      <c r="J43" s="6" t="s">
        <v>221</v>
      </c>
      <c r="K43" s="6" t="s">
        <v>221</v>
      </c>
      <c r="L43" s="6" t="s">
        <v>221</v>
      </c>
      <c r="M43" s="3">
        <v>98</v>
      </c>
      <c r="N43" s="6" t="s">
        <v>221</v>
      </c>
      <c r="O43" s="6" t="s">
        <v>221</v>
      </c>
      <c r="P43" s="3">
        <v>629</v>
      </c>
      <c r="Q43" s="6" t="s">
        <v>221</v>
      </c>
      <c r="R43" s="6" t="s">
        <v>221</v>
      </c>
      <c r="S43" s="6" t="s">
        <v>221</v>
      </c>
      <c r="T43" s="6" t="s">
        <v>221</v>
      </c>
      <c r="U43" s="6" t="s">
        <v>221</v>
      </c>
      <c r="V43" s="6" t="s">
        <v>221</v>
      </c>
      <c r="W43" s="6" t="s">
        <v>221</v>
      </c>
      <c r="X43" s="3">
        <v>76</v>
      </c>
      <c r="Y43" s="6" t="s">
        <v>221</v>
      </c>
      <c r="Z43" s="3">
        <v>79</v>
      </c>
      <c r="AA43" s="6" t="s">
        <v>221</v>
      </c>
      <c r="AB43" s="6" t="s">
        <v>221</v>
      </c>
      <c r="AC43" s="6" t="s">
        <v>221</v>
      </c>
      <c r="AD43" s="6" t="s">
        <v>221</v>
      </c>
      <c r="AE43" s="6" t="s">
        <v>221</v>
      </c>
      <c r="AF43" s="6" t="s">
        <v>221</v>
      </c>
      <c r="AG43" s="6" t="s">
        <v>221</v>
      </c>
      <c r="AH43" s="6" t="s">
        <v>221</v>
      </c>
      <c r="AI43" s="6" t="s">
        <v>221</v>
      </c>
      <c r="AJ43" s="6" t="s">
        <v>221</v>
      </c>
      <c r="AK43" s="6" t="s">
        <v>221</v>
      </c>
      <c r="AL43" s="6" t="s">
        <v>221</v>
      </c>
      <c r="AM43" s="6" t="s">
        <v>221</v>
      </c>
      <c r="AN43" s="6" t="s">
        <v>221</v>
      </c>
      <c r="AO43" s="6" t="s">
        <v>221</v>
      </c>
      <c r="AP43" s="6" t="s">
        <v>221</v>
      </c>
      <c r="AQ43" s="6" t="s">
        <v>221</v>
      </c>
      <c r="AR43" s="3">
        <v>496</v>
      </c>
      <c r="AS43" s="3">
        <v>101</v>
      </c>
      <c r="AT43" s="3">
        <v>284</v>
      </c>
      <c r="AU43" s="6" t="s">
        <v>221</v>
      </c>
      <c r="AV43" s="6" t="s">
        <v>221</v>
      </c>
      <c r="AW43" s="6" t="s">
        <v>221</v>
      </c>
      <c r="AX43" s="6" t="s">
        <v>221</v>
      </c>
      <c r="AY43" s="6" t="s">
        <v>221</v>
      </c>
      <c r="AZ43" s="6" t="s">
        <v>221</v>
      </c>
      <c r="BA43" s="6" t="s">
        <v>221</v>
      </c>
      <c r="BB43" s="6" t="s">
        <v>221</v>
      </c>
      <c r="BC43" s="6" t="s">
        <v>221</v>
      </c>
      <c r="BD43" s="6" t="s">
        <v>221</v>
      </c>
      <c r="BE43" s="6" t="s">
        <v>221</v>
      </c>
      <c r="BF43" s="6" t="s">
        <v>221</v>
      </c>
      <c r="BG43" s="6" t="s">
        <v>221</v>
      </c>
      <c r="BH43" s="6" t="s">
        <v>221</v>
      </c>
      <c r="BI43" s="6" t="s">
        <v>221</v>
      </c>
      <c r="BJ43" s="6" t="s">
        <v>221</v>
      </c>
      <c r="BK43" s="3">
        <v>723</v>
      </c>
      <c r="BL43" s="6" t="s">
        <v>221</v>
      </c>
      <c r="BM43" s="6" t="s">
        <v>221</v>
      </c>
      <c r="BN43" s="6" t="s">
        <v>221</v>
      </c>
      <c r="BO43" s="6" t="s">
        <v>221</v>
      </c>
      <c r="BP43" s="6" t="s">
        <v>221</v>
      </c>
      <c r="BQ43" s="6" t="s">
        <v>221</v>
      </c>
      <c r="BR43" s="6" t="s">
        <v>221</v>
      </c>
      <c r="BS43" s="6" t="s">
        <v>221</v>
      </c>
      <c r="BT43" s="6" t="s">
        <v>221</v>
      </c>
      <c r="BU43" s="6" t="s">
        <v>221</v>
      </c>
      <c r="BV43" s="3">
        <v>129</v>
      </c>
      <c r="BW43" s="6" t="s">
        <v>221</v>
      </c>
      <c r="BX43" s="3">
        <v>77</v>
      </c>
      <c r="BY43" s="6" t="s">
        <v>221</v>
      </c>
      <c r="BZ43" s="6" t="s">
        <v>221</v>
      </c>
      <c r="CA43" s="6" t="s">
        <v>221</v>
      </c>
      <c r="CB43" s="6" t="s">
        <v>221</v>
      </c>
      <c r="CC43" s="6" t="s">
        <v>221</v>
      </c>
      <c r="CD43" s="6" t="s">
        <v>221</v>
      </c>
      <c r="CE43" s="3">
        <v>690</v>
      </c>
      <c r="CF43" s="73">
        <f t="shared" si="1"/>
        <v>3479</v>
      </c>
      <c r="CG43" s="3">
        <v>6</v>
      </c>
      <c r="CH43" s="6" t="s">
        <v>221</v>
      </c>
      <c r="CI43" s="6" t="s">
        <v>221</v>
      </c>
      <c r="CJ43" s="6" t="s">
        <v>221</v>
      </c>
      <c r="CK43" s="6" t="s">
        <v>221</v>
      </c>
      <c r="CL43" s="6" t="s">
        <v>221</v>
      </c>
      <c r="CM43" s="6" t="s">
        <v>221</v>
      </c>
      <c r="CN43" s="6" t="s">
        <v>221</v>
      </c>
      <c r="CO43" s="6" t="s">
        <v>221</v>
      </c>
      <c r="CP43" s="6" t="s">
        <v>221</v>
      </c>
      <c r="CQ43" s="6" t="s">
        <v>221</v>
      </c>
      <c r="CR43" s="6" t="s">
        <v>221</v>
      </c>
      <c r="CS43" s="6" t="s">
        <v>221</v>
      </c>
      <c r="CT43" s="6" t="s">
        <v>221</v>
      </c>
      <c r="CU43" s="6" t="s">
        <v>221</v>
      </c>
      <c r="CV43" s="6" t="s">
        <v>221</v>
      </c>
      <c r="CW43" s="6" t="s">
        <v>221</v>
      </c>
      <c r="CX43" s="6" t="s">
        <v>221</v>
      </c>
      <c r="CY43" s="6" t="s">
        <v>221</v>
      </c>
      <c r="CZ43" s="6" t="s">
        <v>221</v>
      </c>
      <c r="DA43" s="73">
        <f t="shared" si="2"/>
        <v>6</v>
      </c>
      <c r="DB43" s="6" t="s">
        <v>221</v>
      </c>
      <c r="DC43" s="3">
        <v>162</v>
      </c>
      <c r="DD43" s="6" t="s">
        <v>221</v>
      </c>
      <c r="DE43" s="6" t="s">
        <v>221</v>
      </c>
      <c r="DF43" s="6" t="s">
        <v>221</v>
      </c>
      <c r="DG43" s="6" t="s">
        <v>221</v>
      </c>
      <c r="DH43" s="6" t="s">
        <v>221</v>
      </c>
      <c r="DI43" s="6" t="s">
        <v>221</v>
      </c>
      <c r="DJ43" s="6" t="s">
        <v>221</v>
      </c>
      <c r="DK43" s="6" t="s">
        <v>221</v>
      </c>
      <c r="DL43" s="6" t="s">
        <v>221</v>
      </c>
      <c r="DM43" s="6" t="s">
        <v>221</v>
      </c>
      <c r="DN43" s="6" t="s">
        <v>221</v>
      </c>
      <c r="DO43" s="6" t="s">
        <v>221</v>
      </c>
      <c r="DP43" s="6" t="s">
        <v>221</v>
      </c>
      <c r="DQ43" s="3">
        <v>190</v>
      </c>
      <c r="DR43" s="6" t="s">
        <v>221</v>
      </c>
      <c r="DS43" s="6" t="s">
        <v>221</v>
      </c>
      <c r="DT43" s="6" t="s">
        <v>221</v>
      </c>
      <c r="DU43" s="6" t="s">
        <v>221</v>
      </c>
      <c r="DV43" s="6" t="s">
        <v>221</v>
      </c>
      <c r="DW43" s="6" t="s">
        <v>221</v>
      </c>
      <c r="DX43" s="6" t="s">
        <v>221</v>
      </c>
      <c r="DY43" s="6" t="s">
        <v>221</v>
      </c>
      <c r="DZ43" s="6" t="s">
        <v>221</v>
      </c>
      <c r="EA43" s="6" t="s">
        <v>221</v>
      </c>
      <c r="EB43" s="6" t="s">
        <v>221</v>
      </c>
      <c r="EC43" s="6" t="s">
        <v>221</v>
      </c>
      <c r="ED43" s="6" t="s">
        <v>221</v>
      </c>
      <c r="EE43" s="6" t="s">
        <v>221</v>
      </c>
      <c r="EF43" s="6" t="s">
        <v>221</v>
      </c>
      <c r="EG43" s="6" t="s">
        <v>221</v>
      </c>
      <c r="EH43" s="3">
        <v>183</v>
      </c>
      <c r="EI43" s="6" t="s">
        <v>221</v>
      </c>
      <c r="EJ43" s="6" t="s">
        <v>221</v>
      </c>
      <c r="EK43" s="6" t="s">
        <v>221</v>
      </c>
      <c r="EL43" s="6" t="s">
        <v>221</v>
      </c>
      <c r="EM43" s="6" t="s">
        <v>221</v>
      </c>
      <c r="EN43" s="6" t="s">
        <v>221</v>
      </c>
      <c r="EO43" s="6" t="s">
        <v>221</v>
      </c>
      <c r="EP43" s="6" t="s">
        <v>221</v>
      </c>
      <c r="EQ43" s="6" t="s">
        <v>221</v>
      </c>
      <c r="ER43" s="6" t="s">
        <v>221</v>
      </c>
      <c r="ES43" s="3">
        <v>196</v>
      </c>
      <c r="ET43" s="6" t="s">
        <v>221</v>
      </c>
      <c r="EU43" s="6" t="s">
        <v>221</v>
      </c>
      <c r="EV43" s="6" t="s">
        <v>221</v>
      </c>
      <c r="EW43" s="6" t="s">
        <v>221</v>
      </c>
      <c r="EX43" s="6" t="s">
        <v>221</v>
      </c>
      <c r="EY43" s="6" t="s">
        <v>221</v>
      </c>
      <c r="EZ43" s="6" t="s">
        <v>221</v>
      </c>
      <c r="FA43" s="6" t="s">
        <v>221</v>
      </c>
      <c r="FB43" s="6" t="s">
        <v>221</v>
      </c>
      <c r="FC43" s="6" t="s">
        <v>221</v>
      </c>
      <c r="FD43" s="6" t="s">
        <v>221</v>
      </c>
      <c r="FE43" s="6" t="s">
        <v>221</v>
      </c>
      <c r="FF43" s="6" t="s">
        <v>221</v>
      </c>
      <c r="FG43" s="3">
        <v>28</v>
      </c>
      <c r="FH43" s="6" t="s">
        <v>221</v>
      </c>
      <c r="FI43" s="6" t="s">
        <v>221</v>
      </c>
      <c r="FJ43" s="6" t="s">
        <v>221</v>
      </c>
      <c r="FK43" s="6" t="s">
        <v>221</v>
      </c>
      <c r="FL43" s="6" t="s">
        <v>221</v>
      </c>
      <c r="FM43" s="6" t="s">
        <v>221</v>
      </c>
      <c r="FN43" s="6" t="s">
        <v>221</v>
      </c>
      <c r="FO43" s="6" t="s">
        <v>221</v>
      </c>
      <c r="FP43" s="6" t="s">
        <v>221</v>
      </c>
      <c r="FQ43" s="3">
        <v>210</v>
      </c>
      <c r="FR43" s="6" t="s">
        <v>221</v>
      </c>
      <c r="FS43" s="6" t="s">
        <v>221</v>
      </c>
      <c r="FT43" s="6" t="s">
        <v>221</v>
      </c>
      <c r="FU43" s="6" t="s">
        <v>221</v>
      </c>
      <c r="FV43" s="11" t="s">
        <v>221</v>
      </c>
      <c r="FW43" s="285">
        <f t="shared" si="3"/>
        <v>969</v>
      </c>
      <c r="FX43" s="193">
        <f t="shared" si="4"/>
        <v>4454</v>
      </c>
    </row>
    <row r="44" spans="1:180" x14ac:dyDescent="0.25">
      <c r="A44" s="4" t="s">
        <v>80</v>
      </c>
      <c r="B44" s="4" t="s">
        <v>81</v>
      </c>
      <c r="C44" s="6" t="s">
        <v>221</v>
      </c>
      <c r="D44" s="6" t="s">
        <v>221</v>
      </c>
      <c r="E44" s="6" t="s">
        <v>221</v>
      </c>
      <c r="F44" s="6" t="s">
        <v>221</v>
      </c>
      <c r="G44" s="6" t="s">
        <v>221</v>
      </c>
      <c r="H44" s="6" t="s">
        <v>221</v>
      </c>
      <c r="I44" s="6" t="s">
        <v>221</v>
      </c>
      <c r="J44" s="6" t="s">
        <v>221</v>
      </c>
      <c r="K44" s="6" t="s">
        <v>221</v>
      </c>
      <c r="L44" s="6" t="s">
        <v>221</v>
      </c>
      <c r="M44" s="6" t="s">
        <v>221</v>
      </c>
      <c r="N44" s="6" t="s">
        <v>221</v>
      </c>
      <c r="O44" s="3">
        <v>12</v>
      </c>
      <c r="P44" s="3">
        <v>452</v>
      </c>
      <c r="Q44" s="6" t="s">
        <v>221</v>
      </c>
      <c r="R44" s="6" t="s">
        <v>221</v>
      </c>
      <c r="S44" s="3">
        <v>366</v>
      </c>
      <c r="T44" s="6" t="s">
        <v>221</v>
      </c>
      <c r="U44" s="6" t="s">
        <v>221</v>
      </c>
      <c r="V44" s="6" t="s">
        <v>221</v>
      </c>
      <c r="W44" s="6" t="s">
        <v>221</v>
      </c>
      <c r="X44" s="6" t="s">
        <v>221</v>
      </c>
      <c r="Y44" s="6" t="s">
        <v>221</v>
      </c>
      <c r="Z44" s="3">
        <v>31</v>
      </c>
      <c r="AA44" s="6" t="s">
        <v>221</v>
      </c>
      <c r="AB44" s="6" t="s">
        <v>221</v>
      </c>
      <c r="AC44" s="6" t="s">
        <v>221</v>
      </c>
      <c r="AD44" s="6" t="s">
        <v>221</v>
      </c>
      <c r="AE44" s="6" t="s">
        <v>221</v>
      </c>
      <c r="AF44" s="6" t="s">
        <v>221</v>
      </c>
      <c r="AG44" s="6" t="s">
        <v>221</v>
      </c>
      <c r="AH44" s="6" t="s">
        <v>221</v>
      </c>
      <c r="AI44" s="6" t="s">
        <v>221</v>
      </c>
      <c r="AJ44" s="6" t="s">
        <v>221</v>
      </c>
      <c r="AK44" s="6" t="s">
        <v>221</v>
      </c>
      <c r="AL44" s="6" t="s">
        <v>221</v>
      </c>
      <c r="AM44" s="6" t="s">
        <v>221</v>
      </c>
      <c r="AN44" s="6" t="s">
        <v>221</v>
      </c>
      <c r="AO44" s="6" t="s">
        <v>221</v>
      </c>
      <c r="AP44" s="6" t="s">
        <v>221</v>
      </c>
      <c r="AQ44" s="6" t="s">
        <v>221</v>
      </c>
      <c r="AR44" s="3">
        <v>90</v>
      </c>
      <c r="AS44" s="6" t="s">
        <v>221</v>
      </c>
      <c r="AT44" s="3">
        <v>349</v>
      </c>
      <c r="AU44" s="6" t="s">
        <v>221</v>
      </c>
      <c r="AV44" s="6" t="s">
        <v>221</v>
      </c>
      <c r="AW44" s="6" t="s">
        <v>221</v>
      </c>
      <c r="AX44" s="6" t="s">
        <v>221</v>
      </c>
      <c r="AY44" s="6" t="s">
        <v>221</v>
      </c>
      <c r="AZ44" s="6" t="s">
        <v>221</v>
      </c>
      <c r="BA44" s="6" t="s">
        <v>221</v>
      </c>
      <c r="BB44" s="6" t="s">
        <v>221</v>
      </c>
      <c r="BC44" s="6" t="s">
        <v>221</v>
      </c>
      <c r="BD44" s="3">
        <v>300</v>
      </c>
      <c r="BE44" s="6" t="s">
        <v>221</v>
      </c>
      <c r="BF44" s="6" t="s">
        <v>221</v>
      </c>
      <c r="BG44" s="6" t="s">
        <v>221</v>
      </c>
      <c r="BH44" s="6" t="s">
        <v>221</v>
      </c>
      <c r="BI44" s="6" t="s">
        <v>221</v>
      </c>
      <c r="BJ44" s="6" t="s">
        <v>221</v>
      </c>
      <c r="BK44" s="3">
        <v>220</v>
      </c>
      <c r="BL44" s="6" t="s">
        <v>221</v>
      </c>
      <c r="BM44" s="6" t="s">
        <v>221</v>
      </c>
      <c r="BN44" s="6" t="s">
        <v>221</v>
      </c>
      <c r="BO44" s="3">
        <v>95</v>
      </c>
      <c r="BP44" s="6" t="s">
        <v>221</v>
      </c>
      <c r="BQ44" s="3">
        <v>0</v>
      </c>
      <c r="BR44" s="6" t="s">
        <v>221</v>
      </c>
      <c r="BS44" s="6" t="s">
        <v>221</v>
      </c>
      <c r="BT44" s="6" t="s">
        <v>221</v>
      </c>
      <c r="BU44" s="6" t="s">
        <v>221</v>
      </c>
      <c r="BV44" s="6" t="s">
        <v>221</v>
      </c>
      <c r="BW44" s="6" t="s">
        <v>221</v>
      </c>
      <c r="BX44" s="3">
        <v>75</v>
      </c>
      <c r="BY44" s="6" t="s">
        <v>221</v>
      </c>
      <c r="BZ44" s="6" t="s">
        <v>221</v>
      </c>
      <c r="CA44" s="6" t="s">
        <v>221</v>
      </c>
      <c r="CB44" s="6" t="s">
        <v>221</v>
      </c>
      <c r="CC44" s="6" t="s">
        <v>221</v>
      </c>
      <c r="CD44" s="6" t="s">
        <v>221</v>
      </c>
      <c r="CE44" s="3">
        <v>328</v>
      </c>
      <c r="CF44" s="73">
        <f t="shared" si="1"/>
        <v>2318</v>
      </c>
      <c r="CG44" s="6" t="s">
        <v>221</v>
      </c>
      <c r="CH44" s="6" t="s">
        <v>221</v>
      </c>
      <c r="CI44" s="6" t="s">
        <v>221</v>
      </c>
      <c r="CJ44" s="6" t="s">
        <v>221</v>
      </c>
      <c r="CK44" s="3">
        <v>9</v>
      </c>
      <c r="CL44" s="6" t="s">
        <v>221</v>
      </c>
      <c r="CM44" s="6" t="s">
        <v>221</v>
      </c>
      <c r="CN44" s="6" t="s">
        <v>221</v>
      </c>
      <c r="CO44" s="6" t="s">
        <v>221</v>
      </c>
      <c r="CP44" s="6" t="s">
        <v>221</v>
      </c>
      <c r="CQ44" s="6" t="s">
        <v>221</v>
      </c>
      <c r="CR44" s="6" t="s">
        <v>221</v>
      </c>
      <c r="CS44" s="6" t="s">
        <v>221</v>
      </c>
      <c r="CT44" s="6" t="s">
        <v>221</v>
      </c>
      <c r="CU44" s="6" t="s">
        <v>221</v>
      </c>
      <c r="CV44" s="6" t="s">
        <v>221</v>
      </c>
      <c r="CW44" s="6" t="s">
        <v>221</v>
      </c>
      <c r="CX44" s="6" t="s">
        <v>221</v>
      </c>
      <c r="CY44" s="6" t="s">
        <v>221</v>
      </c>
      <c r="CZ44" s="6" t="s">
        <v>221</v>
      </c>
      <c r="DA44" s="73">
        <f t="shared" si="2"/>
        <v>9</v>
      </c>
      <c r="DB44" s="6" t="s">
        <v>221</v>
      </c>
      <c r="DC44" s="6" t="s">
        <v>221</v>
      </c>
      <c r="DD44" s="6" t="s">
        <v>221</v>
      </c>
      <c r="DE44" s="6" t="s">
        <v>221</v>
      </c>
      <c r="DF44" s="6" t="s">
        <v>221</v>
      </c>
      <c r="DG44" s="6" t="s">
        <v>221</v>
      </c>
      <c r="DH44" s="6" t="s">
        <v>221</v>
      </c>
      <c r="DI44" s="6" t="s">
        <v>221</v>
      </c>
      <c r="DJ44" s="6" t="s">
        <v>221</v>
      </c>
      <c r="DK44" s="6" t="s">
        <v>221</v>
      </c>
      <c r="DL44" s="6" t="s">
        <v>221</v>
      </c>
      <c r="DM44" s="6" t="s">
        <v>221</v>
      </c>
      <c r="DN44" s="6" t="s">
        <v>221</v>
      </c>
      <c r="DO44" s="6" t="s">
        <v>221</v>
      </c>
      <c r="DP44" s="6" t="s">
        <v>221</v>
      </c>
      <c r="DQ44" s="3">
        <v>21</v>
      </c>
      <c r="DR44" s="3">
        <v>168</v>
      </c>
      <c r="DS44" s="6" t="s">
        <v>221</v>
      </c>
      <c r="DT44" s="6" t="s">
        <v>221</v>
      </c>
      <c r="DU44" s="6" t="s">
        <v>221</v>
      </c>
      <c r="DV44" s="6" t="s">
        <v>221</v>
      </c>
      <c r="DW44" s="6" t="s">
        <v>221</v>
      </c>
      <c r="DX44" s="6" t="s">
        <v>221</v>
      </c>
      <c r="DY44" s="6" t="s">
        <v>221</v>
      </c>
      <c r="DZ44" s="6" t="s">
        <v>221</v>
      </c>
      <c r="EA44" s="6" t="s">
        <v>221</v>
      </c>
      <c r="EB44" s="6" t="s">
        <v>221</v>
      </c>
      <c r="EC44" s="6" t="s">
        <v>221</v>
      </c>
      <c r="ED44" s="6" t="s">
        <v>221</v>
      </c>
      <c r="EE44" s="6" t="s">
        <v>221</v>
      </c>
      <c r="EF44" s="3">
        <v>59</v>
      </c>
      <c r="EG44" s="6" t="s">
        <v>221</v>
      </c>
      <c r="EH44" s="3">
        <v>108</v>
      </c>
      <c r="EI44" s="6" t="s">
        <v>221</v>
      </c>
      <c r="EJ44" s="6" t="s">
        <v>221</v>
      </c>
      <c r="EK44" s="6" t="s">
        <v>221</v>
      </c>
      <c r="EL44" s="6" t="s">
        <v>221</v>
      </c>
      <c r="EM44" s="6" t="s">
        <v>221</v>
      </c>
      <c r="EN44" s="6" t="s">
        <v>221</v>
      </c>
      <c r="EO44" s="6" t="s">
        <v>221</v>
      </c>
      <c r="EP44" s="6" t="s">
        <v>221</v>
      </c>
      <c r="EQ44" s="3">
        <v>14</v>
      </c>
      <c r="ER44" s="6" t="s">
        <v>221</v>
      </c>
      <c r="ES44" s="6" t="s">
        <v>221</v>
      </c>
      <c r="ET44" s="6" t="s">
        <v>221</v>
      </c>
      <c r="EU44" s="6" t="s">
        <v>221</v>
      </c>
      <c r="EV44" s="6" t="s">
        <v>221</v>
      </c>
      <c r="EW44" s="6" t="s">
        <v>221</v>
      </c>
      <c r="EX44" s="6" t="s">
        <v>221</v>
      </c>
      <c r="EY44" s="6" t="s">
        <v>221</v>
      </c>
      <c r="EZ44" s="6" t="s">
        <v>221</v>
      </c>
      <c r="FA44" s="6" t="s">
        <v>221</v>
      </c>
      <c r="FB44" s="6" t="s">
        <v>221</v>
      </c>
      <c r="FC44" s="6" t="s">
        <v>221</v>
      </c>
      <c r="FD44" s="6" t="s">
        <v>221</v>
      </c>
      <c r="FE44" s="6" t="s">
        <v>221</v>
      </c>
      <c r="FF44" s="3">
        <v>348</v>
      </c>
      <c r="FG44" s="6" t="s">
        <v>221</v>
      </c>
      <c r="FH44" s="6" t="s">
        <v>221</v>
      </c>
      <c r="FI44" s="6" t="s">
        <v>221</v>
      </c>
      <c r="FJ44" s="6" t="s">
        <v>221</v>
      </c>
      <c r="FK44" s="6" t="s">
        <v>221</v>
      </c>
      <c r="FL44" s="6" t="s">
        <v>221</v>
      </c>
      <c r="FM44" s="6" t="s">
        <v>221</v>
      </c>
      <c r="FN44" s="6" t="s">
        <v>221</v>
      </c>
      <c r="FO44" s="6" t="s">
        <v>221</v>
      </c>
      <c r="FP44" s="6" t="s">
        <v>221</v>
      </c>
      <c r="FQ44" s="3">
        <v>38</v>
      </c>
      <c r="FR44" s="6" t="s">
        <v>221</v>
      </c>
      <c r="FS44" s="6" t="s">
        <v>221</v>
      </c>
      <c r="FT44" s="6" t="s">
        <v>221</v>
      </c>
      <c r="FU44" s="6" t="s">
        <v>221</v>
      </c>
      <c r="FV44" s="11" t="s">
        <v>221</v>
      </c>
      <c r="FW44" s="285">
        <f t="shared" si="3"/>
        <v>756</v>
      </c>
      <c r="FX44" s="193">
        <f t="shared" si="4"/>
        <v>3083</v>
      </c>
    </row>
    <row r="45" spans="1:180" x14ac:dyDescent="0.25">
      <c r="A45" s="4" t="s">
        <v>82</v>
      </c>
      <c r="B45" s="4" t="s">
        <v>83</v>
      </c>
      <c r="C45" s="6" t="s">
        <v>221</v>
      </c>
      <c r="D45" s="3">
        <v>63</v>
      </c>
      <c r="E45" s="6" t="s">
        <v>221</v>
      </c>
      <c r="F45" s="6" t="s">
        <v>221</v>
      </c>
      <c r="G45" s="6" t="s">
        <v>221</v>
      </c>
      <c r="H45" s="6" t="s">
        <v>221</v>
      </c>
      <c r="I45" s="6" t="s">
        <v>221</v>
      </c>
      <c r="J45" s="6" t="s">
        <v>221</v>
      </c>
      <c r="K45" s="6" t="s">
        <v>221</v>
      </c>
      <c r="L45" s="6" t="s">
        <v>221</v>
      </c>
      <c r="M45" s="6" t="s">
        <v>221</v>
      </c>
      <c r="N45" s="6" t="s">
        <v>221</v>
      </c>
      <c r="O45" s="6" t="s">
        <v>221</v>
      </c>
      <c r="P45" s="6" t="s">
        <v>221</v>
      </c>
      <c r="Q45" s="6" t="s">
        <v>221</v>
      </c>
      <c r="R45" s="6" t="s">
        <v>221</v>
      </c>
      <c r="S45" s="6" t="s">
        <v>221</v>
      </c>
      <c r="T45" s="6" t="s">
        <v>221</v>
      </c>
      <c r="U45" s="6" t="s">
        <v>221</v>
      </c>
      <c r="V45" s="6" t="s">
        <v>221</v>
      </c>
      <c r="W45" s="6" t="s">
        <v>221</v>
      </c>
      <c r="X45" s="6" t="s">
        <v>221</v>
      </c>
      <c r="Y45" s="6" t="s">
        <v>221</v>
      </c>
      <c r="Z45" s="3">
        <v>156</v>
      </c>
      <c r="AA45" s="6" t="s">
        <v>221</v>
      </c>
      <c r="AB45" s="6" t="s">
        <v>221</v>
      </c>
      <c r="AC45" s="6" t="s">
        <v>221</v>
      </c>
      <c r="AD45" s="6" t="s">
        <v>221</v>
      </c>
      <c r="AE45" s="6" t="s">
        <v>221</v>
      </c>
      <c r="AF45" s="6" t="s">
        <v>221</v>
      </c>
      <c r="AG45" s="6" t="s">
        <v>221</v>
      </c>
      <c r="AH45" s="6" t="s">
        <v>221</v>
      </c>
      <c r="AI45" s="3">
        <v>64</v>
      </c>
      <c r="AJ45" s="6" t="s">
        <v>221</v>
      </c>
      <c r="AK45" s="6" t="s">
        <v>221</v>
      </c>
      <c r="AL45" s="6" t="s">
        <v>221</v>
      </c>
      <c r="AM45" s="6" t="s">
        <v>221</v>
      </c>
      <c r="AN45" s="6" t="s">
        <v>221</v>
      </c>
      <c r="AO45" s="6" t="s">
        <v>221</v>
      </c>
      <c r="AP45" s="6" t="s">
        <v>221</v>
      </c>
      <c r="AQ45" s="6" t="s">
        <v>221</v>
      </c>
      <c r="AR45" s="6" t="s">
        <v>221</v>
      </c>
      <c r="AS45" s="6" t="s">
        <v>221</v>
      </c>
      <c r="AT45" s="3">
        <v>215</v>
      </c>
      <c r="AU45" s="6" t="s">
        <v>221</v>
      </c>
      <c r="AV45" s="6" t="s">
        <v>221</v>
      </c>
      <c r="AW45" s="6" t="s">
        <v>221</v>
      </c>
      <c r="AX45" s="6" t="s">
        <v>221</v>
      </c>
      <c r="AY45" s="6" t="s">
        <v>221</v>
      </c>
      <c r="AZ45" s="6" t="s">
        <v>221</v>
      </c>
      <c r="BA45" s="6" t="s">
        <v>221</v>
      </c>
      <c r="BB45" s="6" t="s">
        <v>221</v>
      </c>
      <c r="BC45" s="3">
        <v>0</v>
      </c>
      <c r="BD45" s="6" t="s">
        <v>221</v>
      </c>
      <c r="BE45" s="6" t="s">
        <v>221</v>
      </c>
      <c r="BF45" s="6" t="s">
        <v>221</v>
      </c>
      <c r="BG45" s="6" t="s">
        <v>221</v>
      </c>
      <c r="BH45" s="6" t="s">
        <v>221</v>
      </c>
      <c r="BI45" s="6" t="s">
        <v>221</v>
      </c>
      <c r="BJ45" s="6" t="s">
        <v>221</v>
      </c>
      <c r="BK45" s="3">
        <v>248</v>
      </c>
      <c r="BL45" s="6" t="s">
        <v>221</v>
      </c>
      <c r="BM45" s="6" t="s">
        <v>221</v>
      </c>
      <c r="BN45" s="6" t="s">
        <v>221</v>
      </c>
      <c r="BO45" s="3">
        <v>93</v>
      </c>
      <c r="BP45" s="6" t="s">
        <v>221</v>
      </c>
      <c r="BQ45" s="6" t="s">
        <v>221</v>
      </c>
      <c r="BR45" s="6" t="s">
        <v>221</v>
      </c>
      <c r="BS45" s="6" t="s">
        <v>221</v>
      </c>
      <c r="BT45" s="6" t="s">
        <v>221</v>
      </c>
      <c r="BU45" s="6" t="s">
        <v>221</v>
      </c>
      <c r="BV45" s="6" t="s">
        <v>221</v>
      </c>
      <c r="BW45" s="6" t="s">
        <v>221</v>
      </c>
      <c r="BX45" s="6" t="s">
        <v>221</v>
      </c>
      <c r="BY45" s="6" t="s">
        <v>221</v>
      </c>
      <c r="BZ45" s="3">
        <v>205</v>
      </c>
      <c r="CA45" s="3">
        <v>438</v>
      </c>
      <c r="CB45" s="6" t="s">
        <v>221</v>
      </c>
      <c r="CC45" s="6" t="s">
        <v>221</v>
      </c>
      <c r="CD45" s="6" t="s">
        <v>221</v>
      </c>
      <c r="CE45" s="6" t="s">
        <v>221</v>
      </c>
      <c r="CF45" s="73">
        <f t="shared" si="1"/>
        <v>1482</v>
      </c>
      <c r="CG45" s="6" t="s">
        <v>221</v>
      </c>
      <c r="CH45" s="6" t="s">
        <v>221</v>
      </c>
      <c r="CI45" s="6" t="s">
        <v>221</v>
      </c>
      <c r="CJ45" s="6" t="s">
        <v>221</v>
      </c>
      <c r="CK45" s="6" t="s">
        <v>221</v>
      </c>
      <c r="CL45" s="6" t="s">
        <v>221</v>
      </c>
      <c r="CM45" s="6" t="s">
        <v>221</v>
      </c>
      <c r="CN45" s="6" t="s">
        <v>221</v>
      </c>
      <c r="CO45" s="6" t="s">
        <v>221</v>
      </c>
      <c r="CP45" s="6" t="s">
        <v>221</v>
      </c>
      <c r="CQ45" s="6" t="s">
        <v>221</v>
      </c>
      <c r="CR45" s="6" t="s">
        <v>221</v>
      </c>
      <c r="CS45" s="6" t="s">
        <v>221</v>
      </c>
      <c r="CT45" s="6" t="s">
        <v>221</v>
      </c>
      <c r="CU45" s="6" t="s">
        <v>221</v>
      </c>
      <c r="CV45" s="6" t="s">
        <v>221</v>
      </c>
      <c r="CW45" s="6" t="s">
        <v>221</v>
      </c>
      <c r="CX45" s="6" t="s">
        <v>221</v>
      </c>
      <c r="CY45" s="6" t="s">
        <v>221</v>
      </c>
      <c r="CZ45" s="6" t="s">
        <v>221</v>
      </c>
      <c r="DA45" s="73">
        <f t="shared" si="2"/>
        <v>0</v>
      </c>
      <c r="DB45" s="6" t="s">
        <v>221</v>
      </c>
      <c r="DC45" s="6" t="s">
        <v>221</v>
      </c>
      <c r="DD45" s="6" t="s">
        <v>221</v>
      </c>
      <c r="DE45" s="6" t="s">
        <v>221</v>
      </c>
      <c r="DF45" s="6" t="s">
        <v>221</v>
      </c>
      <c r="DG45" s="6" t="s">
        <v>221</v>
      </c>
      <c r="DH45" s="6" t="s">
        <v>221</v>
      </c>
      <c r="DI45" s="6" t="s">
        <v>221</v>
      </c>
      <c r="DJ45" s="6" t="s">
        <v>221</v>
      </c>
      <c r="DK45" s="6" t="s">
        <v>221</v>
      </c>
      <c r="DL45" s="6" t="s">
        <v>221</v>
      </c>
      <c r="DM45" s="6" t="s">
        <v>221</v>
      </c>
      <c r="DN45" s="6" t="s">
        <v>221</v>
      </c>
      <c r="DO45" s="6" t="s">
        <v>221</v>
      </c>
      <c r="DP45" s="6" t="s">
        <v>221</v>
      </c>
      <c r="DQ45" s="6" t="s">
        <v>221</v>
      </c>
      <c r="DR45" s="6" t="s">
        <v>221</v>
      </c>
      <c r="DS45" s="6" t="s">
        <v>221</v>
      </c>
      <c r="DT45" s="6" t="s">
        <v>221</v>
      </c>
      <c r="DU45" s="6" t="s">
        <v>221</v>
      </c>
      <c r="DV45" s="6" t="s">
        <v>221</v>
      </c>
      <c r="DW45" s="6" t="s">
        <v>221</v>
      </c>
      <c r="DX45" s="6" t="s">
        <v>221</v>
      </c>
      <c r="DY45" s="6" t="s">
        <v>221</v>
      </c>
      <c r="DZ45" s="6" t="s">
        <v>221</v>
      </c>
      <c r="EA45" s="3">
        <v>78</v>
      </c>
      <c r="EB45" s="6" t="s">
        <v>221</v>
      </c>
      <c r="EC45" s="6" t="s">
        <v>221</v>
      </c>
      <c r="ED45" s="6" t="s">
        <v>221</v>
      </c>
      <c r="EE45" s="6" t="s">
        <v>221</v>
      </c>
      <c r="EF45" s="3">
        <v>70</v>
      </c>
      <c r="EG45" s="6" t="s">
        <v>221</v>
      </c>
      <c r="EH45" s="3">
        <v>123</v>
      </c>
      <c r="EI45" s="6" t="s">
        <v>221</v>
      </c>
      <c r="EJ45" s="6" t="s">
        <v>221</v>
      </c>
      <c r="EK45" s="6" t="s">
        <v>221</v>
      </c>
      <c r="EL45" s="6" t="s">
        <v>221</v>
      </c>
      <c r="EM45" s="6" t="s">
        <v>221</v>
      </c>
      <c r="EN45" s="6" t="s">
        <v>221</v>
      </c>
      <c r="EO45" s="6" t="s">
        <v>221</v>
      </c>
      <c r="EP45" s="6" t="s">
        <v>221</v>
      </c>
      <c r="EQ45" s="6" t="s">
        <v>221</v>
      </c>
      <c r="ER45" s="6" t="s">
        <v>221</v>
      </c>
      <c r="ES45" s="3">
        <v>233</v>
      </c>
      <c r="ET45" s="6" t="s">
        <v>221</v>
      </c>
      <c r="EU45" s="6" t="s">
        <v>221</v>
      </c>
      <c r="EV45" s="6" t="s">
        <v>221</v>
      </c>
      <c r="EW45" s="6" t="s">
        <v>221</v>
      </c>
      <c r="EX45" s="6" t="s">
        <v>221</v>
      </c>
      <c r="EY45" s="6" t="s">
        <v>221</v>
      </c>
      <c r="EZ45" s="6" t="s">
        <v>221</v>
      </c>
      <c r="FA45" s="6" t="s">
        <v>221</v>
      </c>
      <c r="FB45" s="6" t="s">
        <v>221</v>
      </c>
      <c r="FC45" s="6" t="s">
        <v>221</v>
      </c>
      <c r="FD45" s="6" t="s">
        <v>221</v>
      </c>
      <c r="FE45" s="6" t="s">
        <v>221</v>
      </c>
      <c r="FF45" s="6" t="s">
        <v>221</v>
      </c>
      <c r="FG45" s="3">
        <v>24</v>
      </c>
      <c r="FH45" s="6" t="s">
        <v>221</v>
      </c>
      <c r="FI45" s="6" t="s">
        <v>221</v>
      </c>
      <c r="FJ45" s="6" t="s">
        <v>221</v>
      </c>
      <c r="FK45" s="6" t="s">
        <v>221</v>
      </c>
      <c r="FL45" s="6" t="s">
        <v>221</v>
      </c>
      <c r="FM45" s="6" t="s">
        <v>221</v>
      </c>
      <c r="FN45" s="3">
        <v>102</v>
      </c>
      <c r="FO45" s="6" t="s">
        <v>221</v>
      </c>
      <c r="FP45" s="6" t="s">
        <v>221</v>
      </c>
      <c r="FQ45" s="6" t="s">
        <v>221</v>
      </c>
      <c r="FR45" s="6" t="s">
        <v>221</v>
      </c>
      <c r="FS45" s="6" t="s">
        <v>221</v>
      </c>
      <c r="FT45" s="6" t="s">
        <v>221</v>
      </c>
      <c r="FU45" s="6" t="s">
        <v>221</v>
      </c>
      <c r="FV45" s="11" t="s">
        <v>221</v>
      </c>
      <c r="FW45" s="285">
        <f t="shared" si="3"/>
        <v>630</v>
      </c>
      <c r="FX45" s="193">
        <f t="shared" si="4"/>
        <v>2112</v>
      </c>
    </row>
    <row r="46" spans="1:180" x14ac:dyDescent="0.25">
      <c r="A46" s="4" t="s">
        <v>84</v>
      </c>
      <c r="B46" s="4" t="s">
        <v>85</v>
      </c>
      <c r="C46" s="6" t="s">
        <v>221</v>
      </c>
      <c r="D46" s="6" t="s">
        <v>221</v>
      </c>
      <c r="E46" s="6" t="s">
        <v>221</v>
      </c>
      <c r="F46" s="6" t="s">
        <v>221</v>
      </c>
      <c r="G46" s="6" t="s">
        <v>221</v>
      </c>
      <c r="H46" s="6" t="s">
        <v>221</v>
      </c>
      <c r="I46" s="6" t="s">
        <v>221</v>
      </c>
      <c r="J46" s="6" t="s">
        <v>221</v>
      </c>
      <c r="K46" s="6" t="s">
        <v>221</v>
      </c>
      <c r="L46" s="6" t="s">
        <v>221</v>
      </c>
      <c r="M46" s="6" t="s">
        <v>221</v>
      </c>
      <c r="N46" s="6" t="s">
        <v>221</v>
      </c>
      <c r="O46" s="6" t="s">
        <v>221</v>
      </c>
      <c r="P46" s="3">
        <v>142</v>
      </c>
      <c r="Q46" s="6" t="s">
        <v>221</v>
      </c>
      <c r="R46" s="6" t="s">
        <v>221</v>
      </c>
      <c r="S46" s="6" t="s">
        <v>221</v>
      </c>
      <c r="T46" s="6" t="s">
        <v>221</v>
      </c>
      <c r="U46" s="6" t="s">
        <v>221</v>
      </c>
      <c r="V46" s="6" t="s">
        <v>221</v>
      </c>
      <c r="W46" s="3">
        <v>161</v>
      </c>
      <c r="X46" s="6" t="s">
        <v>221</v>
      </c>
      <c r="Y46" s="6" t="s">
        <v>221</v>
      </c>
      <c r="Z46" s="3">
        <v>42</v>
      </c>
      <c r="AA46" s="6" t="s">
        <v>221</v>
      </c>
      <c r="AB46" s="6" t="s">
        <v>221</v>
      </c>
      <c r="AC46" s="6" t="s">
        <v>221</v>
      </c>
      <c r="AD46" s="6" t="s">
        <v>221</v>
      </c>
      <c r="AE46" s="6" t="s">
        <v>221</v>
      </c>
      <c r="AF46" s="6" t="s">
        <v>221</v>
      </c>
      <c r="AG46" s="6" t="s">
        <v>221</v>
      </c>
      <c r="AH46" s="6" t="s">
        <v>221</v>
      </c>
      <c r="AI46" s="6" t="s">
        <v>221</v>
      </c>
      <c r="AJ46" s="6" t="s">
        <v>221</v>
      </c>
      <c r="AK46" s="3">
        <v>106</v>
      </c>
      <c r="AL46" s="6" t="s">
        <v>221</v>
      </c>
      <c r="AM46" s="6" t="s">
        <v>221</v>
      </c>
      <c r="AN46" s="3">
        <v>69</v>
      </c>
      <c r="AO46" s="6" t="s">
        <v>221</v>
      </c>
      <c r="AP46" s="6" t="s">
        <v>221</v>
      </c>
      <c r="AQ46" s="6" t="s">
        <v>221</v>
      </c>
      <c r="AR46" s="3">
        <v>114</v>
      </c>
      <c r="AS46" s="6" t="s">
        <v>221</v>
      </c>
      <c r="AT46" s="3">
        <v>150</v>
      </c>
      <c r="AU46" s="6" t="s">
        <v>221</v>
      </c>
      <c r="AV46" s="6" t="s">
        <v>221</v>
      </c>
      <c r="AW46" s="6" t="s">
        <v>221</v>
      </c>
      <c r="AX46" s="6" t="s">
        <v>221</v>
      </c>
      <c r="AY46" s="6" t="s">
        <v>221</v>
      </c>
      <c r="AZ46" s="6" t="s">
        <v>221</v>
      </c>
      <c r="BA46" s="6" t="s">
        <v>221</v>
      </c>
      <c r="BB46" s="3">
        <v>114</v>
      </c>
      <c r="BC46" s="6" t="s">
        <v>221</v>
      </c>
      <c r="BD46" s="3">
        <v>190</v>
      </c>
      <c r="BE46" s="6" t="s">
        <v>221</v>
      </c>
      <c r="BF46" s="6" t="s">
        <v>221</v>
      </c>
      <c r="BG46" s="6" t="s">
        <v>221</v>
      </c>
      <c r="BH46" s="6" t="s">
        <v>221</v>
      </c>
      <c r="BI46" s="6" t="s">
        <v>221</v>
      </c>
      <c r="BJ46" s="6" t="s">
        <v>221</v>
      </c>
      <c r="BK46" s="3">
        <v>194</v>
      </c>
      <c r="BL46" s="6" t="s">
        <v>221</v>
      </c>
      <c r="BM46" s="6" t="s">
        <v>221</v>
      </c>
      <c r="BN46" s="6" t="s">
        <v>221</v>
      </c>
      <c r="BO46" s="6" t="s">
        <v>221</v>
      </c>
      <c r="BP46" s="6" t="s">
        <v>221</v>
      </c>
      <c r="BQ46" s="6" t="s">
        <v>221</v>
      </c>
      <c r="BR46" s="6" t="s">
        <v>221</v>
      </c>
      <c r="BS46" s="6" t="s">
        <v>221</v>
      </c>
      <c r="BT46" s="6" t="s">
        <v>221</v>
      </c>
      <c r="BU46" s="6" t="s">
        <v>221</v>
      </c>
      <c r="BV46" s="6" t="s">
        <v>221</v>
      </c>
      <c r="BW46" s="6" t="s">
        <v>221</v>
      </c>
      <c r="BX46" s="6" t="s">
        <v>221</v>
      </c>
      <c r="BY46" s="6" t="s">
        <v>221</v>
      </c>
      <c r="BZ46" s="6" t="s">
        <v>221</v>
      </c>
      <c r="CA46" s="6" t="s">
        <v>221</v>
      </c>
      <c r="CB46" s="6" t="s">
        <v>221</v>
      </c>
      <c r="CC46" s="6" t="s">
        <v>221</v>
      </c>
      <c r="CD46" s="6" t="s">
        <v>221</v>
      </c>
      <c r="CE46" s="3">
        <v>100</v>
      </c>
      <c r="CF46" s="73">
        <f t="shared" si="1"/>
        <v>1382</v>
      </c>
      <c r="CG46" s="6" t="s">
        <v>221</v>
      </c>
      <c r="CH46" s="6" t="s">
        <v>221</v>
      </c>
      <c r="CI46" s="6" t="s">
        <v>221</v>
      </c>
      <c r="CJ46" s="6" t="s">
        <v>221</v>
      </c>
      <c r="CK46" s="6" t="s">
        <v>221</v>
      </c>
      <c r="CL46" s="6" t="s">
        <v>221</v>
      </c>
      <c r="CM46" s="6" t="s">
        <v>221</v>
      </c>
      <c r="CN46" s="6" t="s">
        <v>221</v>
      </c>
      <c r="CO46" s="6" t="s">
        <v>221</v>
      </c>
      <c r="CP46" s="6" t="s">
        <v>221</v>
      </c>
      <c r="CQ46" s="6" t="s">
        <v>221</v>
      </c>
      <c r="CR46" s="6" t="s">
        <v>221</v>
      </c>
      <c r="CS46" s="6" t="s">
        <v>221</v>
      </c>
      <c r="CT46" s="6" t="s">
        <v>221</v>
      </c>
      <c r="CU46" s="6" t="s">
        <v>221</v>
      </c>
      <c r="CV46" s="6" t="s">
        <v>221</v>
      </c>
      <c r="CW46" s="6" t="s">
        <v>221</v>
      </c>
      <c r="CX46" s="6" t="s">
        <v>221</v>
      </c>
      <c r="CY46" s="6" t="s">
        <v>221</v>
      </c>
      <c r="CZ46" s="6" t="s">
        <v>221</v>
      </c>
      <c r="DA46" s="73">
        <f t="shared" si="2"/>
        <v>0</v>
      </c>
      <c r="DB46" s="6" t="s">
        <v>221</v>
      </c>
      <c r="DC46" s="3">
        <v>143</v>
      </c>
      <c r="DD46" s="6" t="s">
        <v>221</v>
      </c>
      <c r="DE46" s="6" t="s">
        <v>221</v>
      </c>
      <c r="DF46" s="6" t="s">
        <v>221</v>
      </c>
      <c r="DG46" s="6" t="s">
        <v>221</v>
      </c>
      <c r="DH46" s="6" t="s">
        <v>221</v>
      </c>
      <c r="DI46" s="6" t="s">
        <v>221</v>
      </c>
      <c r="DJ46" s="6" t="s">
        <v>221</v>
      </c>
      <c r="DK46" s="6" t="s">
        <v>221</v>
      </c>
      <c r="DL46" s="6" t="s">
        <v>221</v>
      </c>
      <c r="DM46" s="6" t="s">
        <v>221</v>
      </c>
      <c r="DN46" s="3">
        <v>38</v>
      </c>
      <c r="DO46" s="6" t="s">
        <v>221</v>
      </c>
      <c r="DP46" s="6" t="s">
        <v>221</v>
      </c>
      <c r="DQ46" s="6" t="s">
        <v>221</v>
      </c>
      <c r="DR46" s="3">
        <v>59</v>
      </c>
      <c r="DS46" s="6" t="s">
        <v>221</v>
      </c>
      <c r="DT46" s="6" t="s">
        <v>221</v>
      </c>
      <c r="DU46" s="6" t="s">
        <v>221</v>
      </c>
      <c r="DV46" s="6" t="s">
        <v>221</v>
      </c>
      <c r="DW46" s="6" t="s">
        <v>221</v>
      </c>
      <c r="DX46" s="6" t="s">
        <v>221</v>
      </c>
      <c r="DY46" s="6" t="s">
        <v>221</v>
      </c>
      <c r="DZ46" s="6" t="s">
        <v>221</v>
      </c>
      <c r="EA46" s="6" t="s">
        <v>221</v>
      </c>
      <c r="EB46" s="6" t="s">
        <v>221</v>
      </c>
      <c r="EC46" s="6" t="s">
        <v>221</v>
      </c>
      <c r="ED46" s="6" t="s">
        <v>221</v>
      </c>
      <c r="EE46" s="6" t="s">
        <v>221</v>
      </c>
      <c r="EF46" s="6" t="s">
        <v>221</v>
      </c>
      <c r="EG46" s="6" t="s">
        <v>221</v>
      </c>
      <c r="EH46" s="3">
        <v>69</v>
      </c>
      <c r="EI46" s="3">
        <v>71</v>
      </c>
      <c r="EJ46" s="6" t="s">
        <v>221</v>
      </c>
      <c r="EK46" s="6" t="s">
        <v>221</v>
      </c>
      <c r="EL46" s="6" t="s">
        <v>221</v>
      </c>
      <c r="EM46" s="6" t="s">
        <v>221</v>
      </c>
      <c r="EN46" s="6" t="s">
        <v>221</v>
      </c>
      <c r="EO46" s="6" t="s">
        <v>221</v>
      </c>
      <c r="EP46" s="6" t="s">
        <v>221</v>
      </c>
      <c r="EQ46" s="6" t="s">
        <v>221</v>
      </c>
      <c r="ER46" s="6" t="s">
        <v>221</v>
      </c>
      <c r="ES46" s="6" t="s">
        <v>221</v>
      </c>
      <c r="ET46" s="6" t="s">
        <v>221</v>
      </c>
      <c r="EU46" s="6" t="s">
        <v>221</v>
      </c>
      <c r="EV46" s="6" t="s">
        <v>221</v>
      </c>
      <c r="EW46" s="6" t="s">
        <v>221</v>
      </c>
      <c r="EX46" s="6" t="s">
        <v>221</v>
      </c>
      <c r="EY46" s="6" t="s">
        <v>221</v>
      </c>
      <c r="EZ46" s="6" t="s">
        <v>221</v>
      </c>
      <c r="FA46" s="6" t="s">
        <v>221</v>
      </c>
      <c r="FB46" s="6" t="s">
        <v>221</v>
      </c>
      <c r="FC46" s="6" t="s">
        <v>221</v>
      </c>
      <c r="FD46" s="6" t="s">
        <v>221</v>
      </c>
      <c r="FE46" s="6" t="s">
        <v>221</v>
      </c>
      <c r="FF46" s="6" t="s">
        <v>221</v>
      </c>
      <c r="FG46" s="6" t="s">
        <v>221</v>
      </c>
      <c r="FH46" s="6" t="s">
        <v>221</v>
      </c>
      <c r="FI46" s="6" t="s">
        <v>221</v>
      </c>
      <c r="FJ46" s="6" t="s">
        <v>221</v>
      </c>
      <c r="FK46" s="6" t="s">
        <v>221</v>
      </c>
      <c r="FL46" s="6" t="s">
        <v>221</v>
      </c>
      <c r="FM46" s="6" t="s">
        <v>221</v>
      </c>
      <c r="FN46" s="6" t="s">
        <v>221</v>
      </c>
      <c r="FO46" s="6" t="s">
        <v>221</v>
      </c>
      <c r="FP46" s="6" t="s">
        <v>221</v>
      </c>
      <c r="FQ46" s="3">
        <v>90</v>
      </c>
      <c r="FR46" s="6" t="s">
        <v>221</v>
      </c>
      <c r="FS46" s="6" t="s">
        <v>221</v>
      </c>
      <c r="FT46" s="6" t="s">
        <v>221</v>
      </c>
      <c r="FU46" s="6" t="s">
        <v>221</v>
      </c>
      <c r="FV46" s="11" t="s">
        <v>221</v>
      </c>
      <c r="FW46" s="285">
        <f t="shared" si="3"/>
        <v>470</v>
      </c>
      <c r="FX46" s="193">
        <f t="shared" si="4"/>
        <v>1852</v>
      </c>
    </row>
    <row r="47" spans="1:180" x14ac:dyDescent="0.25">
      <c r="A47" s="4" t="s">
        <v>86</v>
      </c>
      <c r="B47" s="4" t="s">
        <v>87</v>
      </c>
      <c r="C47" s="6" t="s">
        <v>221</v>
      </c>
      <c r="D47" s="6" t="s">
        <v>221</v>
      </c>
      <c r="E47" s="6" t="s">
        <v>221</v>
      </c>
      <c r="F47" s="6" t="s">
        <v>221</v>
      </c>
      <c r="G47" s="6" t="s">
        <v>221</v>
      </c>
      <c r="H47" s="6" t="s">
        <v>221</v>
      </c>
      <c r="I47" s="6" t="s">
        <v>221</v>
      </c>
      <c r="J47" s="6" t="s">
        <v>221</v>
      </c>
      <c r="K47" s="6" t="s">
        <v>221</v>
      </c>
      <c r="L47" s="6" t="s">
        <v>221</v>
      </c>
      <c r="M47" s="6" t="s">
        <v>221</v>
      </c>
      <c r="N47" s="6" t="s">
        <v>221</v>
      </c>
      <c r="O47" s="6" t="s">
        <v>221</v>
      </c>
      <c r="P47" s="3">
        <v>115</v>
      </c>
      <c r="Q47" s="6" t="s">
        <v>221</v>
      </c>
      <c r="R47" s="6" t="s">
        <v>221</v>
      </c>
      <c r="S47" s="6" t="s">
        <v>221</v>
      </c>
      <c r="T47" s="6" t="s">
        <v>221</v>
      </c>
      <c r="U47" s="6" t="s">
        <v>221</v>
      </c>
      <c r="V47" s="6" t="s">
        <v>221</v>
      </c>
      <c r="W47" s="6" t="s">
        <v>221</v>
      </c>
      <c r="X47" s="6" t="s">
        <v>221</v>
      </c>
      <c r="Y47" s="6" t="s">
        <v>221</v>
      </c>
      <c r="Z47" s="6" t="s">
        <v>221</v>
      </c>
      <c r="AA47" s="6" t="s">
        <v>221</v>
      </c>
      <c r="AB47" s="6" t="s">
        <v>221</v>
      </c>
      <c r="AC47" s="6" t="s">
        <v>221</v>
      </c>
      <c r="AD47" s="6" t="s">
        <v>221</v>
      </c>
      <c r="AE47" s="6" t="s">
        <v>221</v>
      </c>
      <c r="AF47" s="6" t="s">
        <v>221</v>
      </c>
      <c r="AG47" s="6" t="s">
        <v>221</v>
      </c>
      <c r="AH47" s="6" t="s">
        <v>221</v>
      </c>
      <c r="AI47" s="6" t="s">
        <v>221</v>
      </c>
      <c r="AJ47" s="6" t="s">
        <v>221</v>
      </c>
      <c r="AK47" s="3">
        <v>78</v>
      </c>
      <c r="AL47" s="6" t="s">
        <v>221</v>
      </c>
      <c r="AM47" s="6" t="s">
        <v>221</v>
      </c>
      <c r="AN47" s="6" t="s">
        <v>221</v>
      </c>
      <c r="AO47" s="6" t="s">
        <v>221</v>
      </c>
      <c r="AP47" s="6" t="s">
        <v>221</v>
      </c>
      <c r="AQ47" s="6" t="s">
        <v>221</v>
      </c>
      <c r="AR47" s="3">
        <v>37</v>
      </c>
      <c r="AS47" s="6" t="s">
        <v>221</v>
      </c>
      <c r="AT47" s="3">
        <v>108</v>
      </c>
      <c r="AU47" s="6" t="s">
        <v>221</v>
      </c>
      <c r="AV47" s="6" t="s">
        <v>221</v>
      </c>
      <c r="AW47" s="3">
        <v>292</v>
      </c>
      <c r="AX47" s="6" t="s">
        <v>221</v>
      </c>
      <c r="AY47" s="6" t="s">
        <v>221</v>
      </c>
      <c r="AZ47" s="6" t="s">
        <v>221</v>
      </c>
      <c r="BA47" s="6" t="s">
        <v>221</v>
      </c>
      <c r="BB47" s="6" t="s">
        <v>221</v>
      </c>
      <c r="BC47" s="6" t="s">
        <v>221</v>
      </c>
      <c r="BD47" s="6" t="s">
        <v>221</v>
      </c>
      <c r="BE47" s="6" t="s">
        <v>221</v>
      </c>
      <c r="BF47" s="6" t="s">
        <v>221</v>
      </c>
      <c r="BG47" s="6" t="s">
        <v>221</v>
      </c>
      <c r="BH47" s="6" t="s">
        <v>221</v>
      </c>
      <c r="BI47" s="6" t="s">
        <v>221</v>
      </c>
      <c r="BJ47" s="6" t="s">
        <v>221</v>
      </c>
      <c r="BK47" s="6" t="s">
        <v>221</v>
      </c>
      <c r="BL47" s="6" t="s">
        <v>221</v>
      </c>
      <c r="BM47" s="6" t="s">
        <v>221</v>
      </c>
      <c r="BN47" s="6" t="s">
        <v>221</v>
      </c>
      <c r="BO47" s="6" t="s">
        <v>221</v>
      </c>
      <c r="BP47" s="6" t="s">
        <v>221</v>
      </c>
      <c r="BQ47" s="6" t="s">
        <v>221</v>
      </c>
      <c r="BR47" s="6" t="s">
        <v>221</v>
      </c>
      <c r="BS47" s="6" t="s">
        <v>221</v>
      </c>
      <c r="BT47" s="6" t="s">
        <v>221</v>
      </c>
      <c r="BU47" s="6" t="s">
        <v>221</v>
      </c>
      <c r="BV47" s="6" t="s">
        <v>221</v>
      </c>
      <c r="BW47" s="6" t="s">
        <v>221</v>
      </c>
      <c r="BX47" s="6" t="s">
        <v>221</v>
      </c>
      <c r="BY47" s="6" t="s">
        <v>221</v>
      </c>
      <c r="BZ47" s="6" t="s">
        <v>221</v>
      </c>
      <c r="CA47" s="6" t="s">
        <v>221</v>
      </c>
      <c r="CB47" s="6" t="s">
        <v>221</v>
      </c>
      <c r="CC47" s="6" t="s">
        <v>221</v>
      </c>
      <c r="CD47" s="6" t="s">
        <v>221</v>
      </c>
      <c r="CE47" s="3">
        <v>53</v>
      </c>
      <c r="CF47" s="73">
        <f t="shared" si="1"/>
        <v>683</v>
      </c>
      <c r="CG47" s="6" t="s">
        <v>221</v>
      </c>
      <c r="CH47" s="3">
        <v>19</v>
      </c>
      <c r="CI47" s="6" t="s">
        <v>221</v>
      </c>
      <c r="CJ47" s="6" t="s">
        <v>221</v>
      </c>
      <c r="CK47" s="6" t="s">
        <v>221</v>
      </c>
      <c r="CL47" s="6" t="s">
        <v>221</v>
      </c>
      <c r="CM47" s="6" t="s">
        <v>221</v>
      </c>
      <c r="CN47" s="6" t="s">
        <v>221</v>
      </c>
      <c r="CO47" s="3">
        <v>34</v>
      </c>
      <c r="CP47" s="6" t="s">
        <v>221</v>
      </c>
      <c r="CQ47" s="6" t="s">
        <v>221</v>
      </c>
      <c r="CR47" s="6" t="s">
        <v>221</v>
      </c>
      <c r="CS47" s="6" t="s">
        <v>221</v>
      </c>
      <c r="CT47" s="6" t="s">
        <v>221</v>
      </c>
      <c r="CU47" s="3">
        <v>14</v>
      </c>
      <c r="CV47" s="3">
        <v>17</v>
      </c>
      <c r="CW47" s="6" t="s">
        <v>221</v>
      </c>
      <c r="CX47" s="6" t="s">
        <v>221</v>
      </c>
      <c r="CY47" s="6" t="s">
        <v>221</v>
      </c>
      <c r="CZ47" s="6" t="s">
        <v>221</v>
      </c>
      <c r="DA47" s="73">
        <f t="shared" si="2"/>
        <v>84</v>
      </c>
      <c r="DB47" s="6" t="s">
        <v>221</v>
      </c>
      <c r="DC47" s="6" t="s">
        <v>221</v>
      </c>
      <c r="DD47" s="6" t="s">
        <v>221</v>
      </c>
      <c r="DE47" s="6" t="s">
        <v>221</v>
      </c>
      <c r="DF47" s="6" t="s">
        <v>221</v>
      </c>
      <c r="DG47" s="6" t="s">
        <v>221</v>
      </c>
      <c r="DH47" s="6" t="s">
        <v>221</v>
      </c>
      <c r="DI47" s="6" t="s">
        <v>221</v>
      </c>
      <c r="DJ47" s="6" t="s">
        <v>221</v>
      </c>
      <c r="DK47" s="6" t="s">
        <v>221</v>
      </c>
      <c r="DL47" s="6" t="s">
        <v>221</v>
      </c>
      <c r="DM47" s="6" t="s">
        <v>221</v>
      </c>
      <c r="DN47" s="6" t="s">
        <v>221</v>
      </c>
      <c r="DO47" s="6" t="s">
        <v>221</v>
      </c>
      <c r="DP47" s="6" t="s">
        <v>221</v>
      </c>
      <c r="DQ47" s="6" t="s">
        <v>221</v>
      </c>
      <c r="DR47" s="6" t="s">
        <v>221</v>
      </c>
      <c r="DS47" s="6" t="s">
        <v>221</v>
      </c>
      <c r="DT47" s="6" t="s">
        <v>221</v>
      </c>
      <c r="DU47" s="6" t="s">
        <v>221</v>
      </c>
      <c r="DV47" s="6" t="s">
        <v>221</v>
      </c>
      <c r="DW47" s="6" t="s">
        <v>221</v>
      </c>
      <c r="DX47" s="6" t="s">
        <v>221</v>
      </c>
      <c r="DY47" s="6" t="s">
        <v>221</v>
      </c>
      <c r="DZ47" s="6" t="s">
        <v>221</v>
      </c>
      <c r="EA47" s="6" t="s">
        <v>221</v>
      </c>
      <c r="EB47" s="6" t="s">
        <v>221</v>
      </c>
      <c r="EC47" s="6" t="s">
        <v>221</v>
      </c>
      <c r="ED47" s="6" t="s">
        <v>221</v>
      </c>
      <c r="EE47" s="6" t="s">
        <v>221</v>
      </c>
      <c r="EF47" s="6" t="s">
        <v>221</v>
      </c>
      <c r="EG47" s="6" t="s">
        <v>221</v>
      </c>
      <c r="EH47" s="6" t="s">
        <v>221</v>
      </c>
      <c r="EI47" s="6" t="s">
        <v>221</v>
      </c>
      <c r="EJ47" s="6" t="s">
        <v>221</v>
      </c>
      <c r="EK47" s="6" t="s">
        <v>221</v>
      </c>
      <c r="EL47" s="6" t="s">
        <v>221</v>
      </c>
      <c r="EM47" s="6" t="s">
        <v>221</v>
      </c>
      <c r="EN47" s="6" t="s">
        <v>221</v>
      </c>
      <c r="EO47" s="6" t="s">
        <v>221</v>
      </c>
      <c r="EP47" s="6" t="s">
        <v>221</v>
      </c>
      <c r="EQ47" s="6" t="s">
        <v>221</v>
      </c>
      <c r="ER47" s="6" t="s">
        <v>221</v>
      </c>
      <c r="ES47" s="6" t="s">
        <v>221</v>
      </c>
      <c r="ET47" s="6" t="s">
        <v>221</v>
      </c>
      <c r="EU47" s="6" t="s">
        <v>221</v>
      </c>
      <c r="EV47" s="6" t="s">
        <v>221</v>
      </c>
      <c r="EW47" s="6" t="s">
        <v>221</v>
      </c>
      <c r="EX47" s="6" t="s">
        <v>221</v>
      </c>
      <c r="EY47" s="6" t="s">
        <v>221</v>
      </c>
      <c r="EZ47" s="6" t="s">
        <v>221</v>
      </c>
      <c r="FA47" s="6" t="s">
        <v>221</v>
      </c>
      <c r="FB47" s="6" t="s">
        <v>221</v>
      </c>
      <c r="FC47" s="6" t="s">
        <v>221</v>
      </c>
      <c r="FD47" s="6" t="s">
        <v>221</v>
      </c>
      <c r="FE47" s="6" t="s">
        <v>221</v>
      </c>
      <c r="FF47" s="6" t="s">
        <v>221</v>
      </c>
      <c r="FG47" s="6" t="s">
        <v>221</v>
      </c>
      <c r="FH47" s="6" t="s">
        <v>221</v>
      </c>
      <c r="FI47" s="6" t="s">
        <v>221</v>
      </c>
      <c r="FJ47" s="6" t="s">
        <v>221</v>
      </c>
      <c r="FK47" s="6" t="s">
        <v>221</v>
      </c>
      <c r="FL47" s="6" t="s">
        <v>221</v>
      </c>
      <c r="FM47" s="6" t="s">
        <v>221</v>
      </c>
      <c r="FN47" s="6" t="s">
        <v>221</v>
      </c>
      <c r="FO47" s="6" t="s">
        <v>221</v>
      </c>
      <c r="FP47" s="6" t="s">
        <v>221</v>
      </c>
      <c r="FQ47" s="6" t="s">
        <v>221</v>
      </c>
      <c r="FR47" s="6" t="s">
        <v>221</v>
      </c>
      <c r="FS47" s="6" t="s">
        <v>221</v>
      </c>
      <c r="FT47" s="6" t="s">
        <v>221</v>
      </c>
      <c r="FU47" s="6" t="s">
        <v>221</v>
      </c>
      <c r="FV47" s="11" t="s">
        <v>221</v>
      </c>
      <c r="FW47" s="285">
        <f t="shared" si="3"/>
        <v>0</v>
      </c>
      <c r="FX47" s="193">
        <f t="shared" si="4"/>
        <v>767</v>
      </c>
    </row>
    <row r="48" spans="1:180" x14ac:dyDescent="0.25">
      <c r="A48" s="4" t="s">
        <v>88</v>
      </c>
      <c r="B48" s="4" t="s">
        <v>89</v>
      </c>
      <c r="C48" s="6" t="s">
        <v>221</v>
      </c>
      <c r="D48" s="6" t="s">
        <v>221</v>
      </c>
      <c r="E48" s="3">
        <v>250</v>
      </c>
      <c r="F48" s="6" t="s">
        <v>221</v>
      </c>
      <c r="G48" s="6" t="s">
        <v>221</v>
      </c>
      <c r="H48" s="6" t="s">
        <v>221</v>
      </c>
      <c r="I48" s="6" t="s">
        <v>221</v>
      </c>
      <c r="J48" s="6" t="s">
        <v>221</v>
      </c>
      <c r="K48" s="6" t="s">
        <v>221</v>
      </c>
      <c r="L48" s="3">
        <v>17</v>
      </c>
      <c r="M48" s="3">
        <v>14</v>
      </c>
      <c r="N48" s="6" t="s">
        <v>221</v>
      </c>
      <c r="O48" s="6" t="s">
        <v>221</v>
      </c>
      <c r="P48" s="6" t="s">
        <v>221</v>
      </c>
      <c r="Q48" s="6" t="s">
        <v>221</v>
      </c>
      <c r="R48" s="6" t="s">
        <v>221</v>
      </c>
      <c r="S48" s="6" t="s">
        <v>221</v>
      </c>
      <c r="T48" s="6" t="s">
        <v>221</v>
      </c>
      <c r="U48" s="6" t="s">
        <v>221</v>
      </c>
      <c r="V48" s="6" t="s">
        <v>221</v>
      </c>
      <c r="W48" s="3">
        <v>381</v>
      </c>
      <c r="X48" s="6" t="s">
        <v>221</v>
      </c>
      <c r="Y48" s="6" t="s">
        <v>221</v>
      </c>
      <c r="Z48" s="3">
        <v>42</v>
      </c>
      <c r="AA48" s="6" t="s">
        <v>221</v>
      </c>
      <c r="AB48" s="6" t="s">
        <v>221</v>
      </c>
      <c r="AC48" s="6" t="s">
        <v>221</v>
      </c>
      <c r="AD48" s="6" t="s">
        <v>221</v>
      </c>
      <c r="AE48" s="6" t="s">
        <v>221</v>
      </c>
      <c r="AF48" s="6" t="s">
        <v>221</v>
      </c>
      <c r="AG48" s="6" t="s">
        <v>221</v>
      </c>
      <c r="AH48" s="6" t="s">
        <v>221</v>
      </c>
      <c r="AI48" s="6" t="s">
        <v>221</v>
      </c>
      <c r="AJ48" s="6" t="s">
        <v>221</v>
      </c>
      <c r="AK48" s="6" t="s">
        <v>221</v>
      </c>
      <c r="AL48" s="6" t="s">
        <v>221</v>
      </c>
      <c r="AM48" s="6" t="s">
        <v>221</v>
      </c>
      <c r="AN48" s="6" t="s">
        <v>221</v>
      </c>
      <c r="AO48" s="6" t="s">
        <v>221</v>
      </c>
      <c r="AP48" s="6" t="s">
        <v>221</v>
      </c>
      <c r="AQ48" s="6" t="s">
        <v>221</v>
      </c>
      <c r="AR48" s="3">
        <v>327</v>
      </c>
      <c r="AS48" s="6" t="s">
        <v>221</v>
      </c>
      <c r="AT48" s="3">
        <v>169</v>
      </c>
      <c r="AU48" s="6" t="s">
        <v>221</v>
      </c>
      <c r="AV48" s="6" t="s">
        <v>221</v>
      </c>
      <c r="AW48" s="6" t="s">
        <v>221</v>
      </c>
      <c r="AX48" s="6" t="s">
        <v>221</v>
      </c>
      <c r="AY48" s="6" t="s">
        <v>221</v>
      </c>
      <c r="AZ48" s="6" t="s">
        <v>221</v>
      </c>
      <c r="BA48" s="6" t="s">
        <v>221</v>
      </c>
      <c r="BB48" s="6" t="s">
        <v>221</v>
      </c>
      <c r="BC48" s="3">
        <v>0</v>
      </c>
      <c r="BD48" s="3">
        <v>53</v>
      </c>
      <c r="BE48" s="6" t="s">
        <v>221</v>
      </c>
      <c r="BF48" s="6" t="s">
        <v>221</v>
      </c>
      <c r="BG48" s="6" t="s">
        <v>221</v>
      </c>
      <c r="BH48" s="6" t="s">
        <v>221</v>
      </c>
      <c r="BI48" s="6" t="s">
        <v>221</v>
      </c>
      <c r="BJ48" s="6" t="s">
        <v>221</v>
      </c>
      <c r="BK48" s="3">
        <v>457</v>
      </c>
      <c r="BL48" s="6" t="s">
        <v>221</v>
      </c>
      <c r="BM48" s="6" t="s">
        <v>221</v>
      </c>
      <c r="BN48" s="6" t="s">
        <v>221</v>
      </c>
      <c r="BO48" s="6" t="s">
        <v>221</v>
      </c>
      <c r="BP48" s="6" t="s">
        <v>221</v>
      </c>
      <c r="BQ48" s="6" t="s">
        <v>221</v>
      </c>
      <c r="BR48" s="6" t="s">
        <v>221</v>
      </c>
      <c r="BS48" s="6" t="s">
        <v>221</v>
      </c>
      <c r="BT48" s="6" t="s">
        <v>221</v>
      </c>
      <c r="BU48" s="3">
        <v>20</v>
      </c>
      <c r="BV48" s="3">
        <v>20</v>
      </c>
      <c r="BW48" s="6" t="s">
        <v>221</v>
      </c>
      <c r="BX48" s="3">
        <v>143</v>
      </c>
      <c r="BY48" s="6" t="s">
        <v>221</v>
      </c>
      <c r="BZ48" s="6" t="s">
        <v>221</v>
      </c>
      <c r="CA48" s="6" t="s">
        <v>221</v>
      </c>
      <c r="CB48" s="6" t="s">
        <v>221</v>
      </c>
      <c r="CC48" s="6" t="s">
        <v>221</v>
      </c>
      <c r="CD48" s="6" t="s">
        <v>221</v>
      </c>
      <c r="CE48" s="3">
        <v>0</v>
      </c>
      <c r="CF48" s="73">
        <f t="shared" si="1"/>
        <v>1893</v>
      </c>
      <c r="CG48" s="6" t="s">
        <v>221</v>
      </c>
      <c r="CH48" s="6" t="s">
        <v>221</v>
      </c>
      <c r="CI48" s="6" t="s">
        <v>221</v>
      </c>
      <c r="CJ48" s="6" t="s">
        <v>221</v>
      </c>
      <c r="CK48" s="6" t="s">
        <v>221</v>
      </c>
      <c r="CL48" s="6" t="s">
        <v>221</v>
      </c>
      <c r="CM48" s="6" t="s">
        <v>221</v>
      </c>
      <c r="CN48" s="6" t="s">
        <v>221</v>
      </c>
      <c r="CO48" s="6" t="s">
        <v>221</v>
      </c>
      <c r="CP48" s="6" t="s">
        <v>221</v>
      </c>
      <c r="CQ48" s="6" t="s">
        <v>221</v>
      </c>
      <c r="CR48" s="6" t="s">
        <v>221</v>
      </c>
      <c r="CS48" s="6" t="s">
        <v>221</v>
      </c>
      <c r="CT48" s="6" t="s">
        <v>221</v>
      </c>
      <c r="CU48" s="6" t="s">
        <v>221</v>
      </c>
      <c r="CV48" s="6" t="s">
        <v>221</v>
      </c>
      <c r="CW48" s="6" t="s">
        <v>221</v>
      </c>
      <c r="CX48" s="6" t="s">
        <v>221</v>
      </c>
      <c r="CY48" s="6" t="s">
        <v>221</v>
      </c>
      <c r="CZ48" s="6" t="s">
        <v>221</v>
      </c>
      <c r="DA48" s="73">
        <f t="shared" si="2"/>
        <v>0</v>
      </c>
      <c r="DB48" s="6" t="s">
        <v>221</v>
      </c>
      <c r="DC48" s="6" t="s">
        <v>221</v>
      </c>
      <c r="DD48" s="6" t="s">
        <v>221</v>
      </c>
      <c r="DE48" s="6" t="s">
        <v>221</v>
      </c>
      <c r="DF48" s="6" t="s">
        <v>221</v>
      </c>
      <c r="DG48" s="6" t="s">
        <v>221</v>
      </c>
      <c r="DH48" s="6" t="s">
        <v>221</v>
      </c>
      <c r="DI48" s="6" t="s">
        <v>221</v>
      </c>
      <c r="DJ48" s="6" t="s">
        <v>221</v>
      </c>
      <c r="DK48" s="6" t="s">
        <v>221</v>
      </c>
      <c r="DL48" s="6" t="s">
        <v>221</v>
      </c>
      <c r="DM48" s="6" t="s">
        <v>221</v>
      </c>
      <c r="DN48" s="6" t="s">
        <v>221</v>
      </c>
      <c r="DO48" s="6" t="s">
        <v>221</v>
      </c>
      <c r="DP48" s="6" t="s">
        <v>221</v>
      </c>
      <c r="DQ48" s="3">
        <v>133</v>
      </c>
      <c r="DR48" s="3">
        <v>70</v>
      </c>
      <c r="DS48" s="6" t="s">
        <v>221</v>
      </c>
      <c r="DT48" s="6" t="s">
        <v>221</v>
      </c>
      <c r="DU48" s="6" t="s">
        <v>221</v>
      </c>
      <c r="DV48" s="6" t="s">
        <v>221</v>
      </c>
      <c r="DW48" s="6" t="s">
        <v>221</v>
      </c>
      <c r="DX48" s="6" t="s">
        <v>221</v>
      </c>
      <c r="DY48" s="6" t="s">
        <v>221</v>
      </c>
      <c r="DZ48" s="6" t="s">
        <v>221</v>
      </c>
      <c r="EA48" s="6" t="s">
        <v>221</v>
      </c>
      <c r="EB48" s="6" t="s">
        <v>221</v>
      </c>
      <c r="EC48" s="6" t="s">
        <v>221</v>
      </c>
      <c r="ED48" s="6" t="s">
        <v>221</v>
      </c>
      <c r="EE48" s="6" t="s">
        <v>221</v>
      </c>
      <c r="EF48" s="6" t="s">
        <v>221</v>
      </c>
      <c r="EG48" s="6" t="s">
        <v>221</v>
      </c>
      <c r="EH48" s="3">
        <v>112</v>
      </c>
      <c r="EI48" s="6" t="s">
        <v>221</v>
      </c>
      <c r="EJ48" s="6" t="s">
        <v>221</v>
      </c>
      <c r="EK48" s="6" t="s">
        <v>221</v>
      </c>
      <c r="EL48" s="6" t="s">
        <v>221</v>
      </c>
      <c r="EM48" s="6" t="s">
        <v>221</v>
      </c>
      <c r="EN48" s="6" t="s">
        <v>221</v>
      </c>
      <c r="EO48" s="6" t="s">
        <v>221</v>
      </c>
      <c r="EP48" s="6" t="s">
        <v>221</v>
      </c>
      <c r="EQ48" s="6" t="s">
        <v>221</v>
      </c>
      <c r="ER48" s="6" t="s">
        <v>221</v>
      </c>
      <c r="ES48" s="6" t="s">
        <v>221</v>
      </c>
      <c r="ET48" s="6" t="s">
        <v>221</v>
      </c>
      <c r="EU48" s="6" t="s">
        <v>221</v>
      </c>
      <c r="EV48" s="6" t="s">
        <v>221</v>
      </c>
      <c r="EW48" s="6" t="s">
        <v>221</v>
      </c>
      <c r="EX48" s="6" t="s">
        <v>221</v>
      </c>
      <c r="EY48" s="6" t="s">
        <v>221</v>
      </c>
      <c r="EZ48" s="6" t="s">
        <v>221</v>
      </c>
      <c r="FA48" s="6" t="s">
        <v>221</v>
      </c>
      <c r="FB48" s="6" t="s">
        <v>221</v>
      </c>
      <c r="FC48" s="6" t="s">
        <v>221</v>
      </c>
      <c r="FD48" s="6" t="s">
        <v>221</v>
      </c>
      <c r="FE48" s="6" t="s">
        <v>221</v>
      </c>
      <c r="FF48" s="6" t="s">
        <v>221</v>
      </c>
      <c r="FG48" s="6" t="s">
        <v>221</v>
      </c>
      <c r="FH48" s="6" t="s">
        <v>221</v>
      </c>
      <c r="FI48" s="6" t="s">
        <v>221</v>
      </c>
      <c r="FJ48" s="6" t="s">
        <v>221</v>
      </c>
      <c r="FK48" s="6" t="s">
        <v>221</v>
      </c>
      <c r="FL48" s="6" t="s">
        <v>221</v>
      </c>
      <c r="FM48" s="6" t="s">
        <v>221</v>
      </c>
      <c r="FN48" s="6" t="s">
        <v>221</v>
      </c>
      <c r="FO48" s="6" t="s">
        <v>221</v>
      </c>
      <c r="FP48" s="3">
        <v>117</v>
      </c>
      <c r="FQ48" s="3">
        <v>161</v>
      </c>
      <c r="FR48" s="6" t="s">
        <v>221</v>
      </c>
      <c r="FS48" s="6" t="s">
        <v>221</v>
      </c>
      <c r="FT48" s="6" t="s">
        <v>221</v>
      </c>
      <c r="FU48" s="6" t="s">
        <v>221</v>
      </c>
      <c r="FV48" s="11" t="s">
        <v>221</v>
      </c>
      <c r="FW48" s="285">
        <f t="shared" si="3"/>
        <v>593</v>
      </c>
      <c r="FX48" s="193">
        <f t="shared" si="4"/>
        <v>2486</v>
      </c>
    </row>
    <row r="49" spans="1:180" x14ac:dyDescent="0.25">
      <c r="A49" s="4" t="s">
        <v>90</v>
      </c>
      <c r="B49" s="4" t="s">
        <v>91</v>
      </c>
      <c r="C49" s="6" t="s">
        <v>221</v>
      </c>
      <c r="D49" s="6" t="s">
        <v>221</v>
      </c>
      <c r="E49" s="3">
        <v>105</v>
      </c>
      <c r="F49" s="6" t="s">
        <v>221</v>
      </c>
      <c r="G49" s="6" t="s">
        <v>221</v>
      </c>
      <c r="H49" s="6" t="s">
        <v>221</v>
      </c>
      <c r="I49" s="6" t="s">
        <v>221</v>
      </c>
      <c r="J49" s="6" t="s">
        <v>221</v>
      </c>
      <c r="K49" s="6" t="s">
        <v>221</v>
      </c>
      <c r="L49" s="6" t="s">
        <v>221</v>
      </c>
      <c r="M49" s="6" t="s">
        <v>221</v>
      </c>
      <c r="N49" s="6" t="s">
        <v>221</v>
      </c>
      <c r="O49" s="6" t="s">
        <v>221</v>
      </c>
      <c r="P49" s="6" t="s">
        <v>221</v>
      </c>
      <c r="Q49" s="6" t="s">
        <v>221</v>
      </c>
      <c r="R49" s="6" t="s">
        <v>221</v>
      </c>
      <c r="S49" s="6" t="s">
        <v>221</v>
      </c>
      <c r="T49" s="6" t="s">
        <v>221</v>
      </c>
      <c r="U49" s="6" t="s">
        <v>221</v>
      </c>
      <c r="V49" s="6" t="s">
        <v>221</v>
      </c>
      <c r="W49" s="6" t="s">
        <v>221</v>
      </c>
      <c r="X49" s="6" t="s">
        <v>221</v>
      </c>
      <c r="Y49" s="6" t="s">
        <v>221</v>
      </c>
      <c r="Z49" s="6" t="s">
        <v>221</v>
      </c>
      <c r="AA49" s="6" t="s">
        <v>221</v>
      </c>
      <c r="AB49" s="6" t="s">
        <v>221</v>
      </c>
      <c r="AC49" s="6" t="s">
        <v>221</v>
      </c>
      <c r="AD49" s="6" t="s">
        <v>221</v>
      </c>
      <c r="AE49" s="6" t="s">
        <v>221</v>
      </c>
      <c r="AF49" s="6" t="s">
        <v>221</v>
      </c>
      <c r="AG49" s="6" t="s">
        <v>221</v>
      </c>
      <c r="AH49" s="6" t="s">
        <v>221</v>
      </c>
      <c r="AI49" s="6" t="s">
        <v>221</v>
      </c>
      <c r="AJ49" s="6" t="s">
        <v>221</v>
      </c>
      <c r="AK49" s="6" t="s">
        <v>221</v>
      </c>
      <c r="AL49" s="6" t="s">
        <v>221</v>
      </c>
      <c r="AM49" s="6" t="s">
        <v>221</v>
      </c>
      <c r="AN49" s="6" t="s">
        <v>221</v>
      </c>
      <c r="AO49" s="6" t="s">
        <v>221</v>
      </c>
      <c r="AP49" s="6" t="s">
        <v>221</v>
      </c>
      <c r="AQ49" s="6" t="s">
        <v>221</v>
      </c>
      <c r="AR49" s="3">
        <v>443</v>
      </c>
      <c r="AS49" s="6" t="s">
        <v>221</v>
      </c>
      <c r="AT49" s="6" t="s">
        <v>221</v>
      </c>
      <c r="AU49" s="6" t="s">
        <v>221</v>
      </c>
      <c r="AV49" s="6" t="s">
        <v>221</v>
      </c>
      <c r="AW49" s="6" t="s">
        <v>221</v>
      </c>
      <c r="AX49" s="6" t="s">
        <v>221</v>
      </c>
      <c r="AY49" s="6" t="s">
        <v>221</v>
      </c>
      <c r="AZ49" s="6" t="s">
        <v>221</v>
      </c>
      <c r="BA49" s="3">
        <v>77</v>
      </c>
      <c r="BB49" s="6" t="s">
        <v>221</v>
      </c>
      <c r="BC49" s="6" t="s">
        <v>221</v>
      </c>
      <c r="BD49" s="6" t="s">
        <v>221</v>
      </c>
      <c r="BE49" s="3">
        <v>550</v>
      </c>
      <c r="BF49" s="6" t="s">
        <v>221</v>
      </c>
      <c r="BG49" s="6" t="s">
        <v>221</v>
      </c>
      <c r="BH49" s="6" t="s">
        <v>221</v>
      </c>
      <c r="BI49" s="6" t="s">
        <v>221</v>
      </c>
      <c r="BJ49" s="6" t="s">
        <v>221</v>
      </c>
      <c r="BK49" s="3">
        <v>279</v>
      </c>
      <c r="BL49" s="6" t="s">
        <v>221</v>
      </c>
      <c r="BM49" s="6" t="s">
        <v>221</v>
      </c>
      <c r="BN49" s="6" t="s">
        <v>221</v>
      </c>
      <c r="BO49" s="6" t="s">
        <v>221</v>
      </c>
      <c r="BP49" s="6" t="s">
        <v>221</v>
      </c>
      <c r="BQ49" s="6" t="s">
        <v>221</v>
      </c>
      <c r="BR49" s="6" t="s">
        <v>221</v>
      </c>
      <c r="BS49" s="6" t="s">
        <v>221</v>
      </c>
      <c r="BT49" s="6" t="s">
        <v>221</v>
      </c>
      <c r="BU49" s="6" t="s">
        <v>221</v>
      </c>
      <c r="BV49" s="6" t="s">
        <v>221</v>
      </c>
      <c r="BW49" s="6" t="s">
        <v>221</v>
      </c>
      <c r="BX49" s="3">
        <v>85</v>
      </c>
      <c r="BY49" s="6" t="s">
        <v>221</v>
      </c>
      <c r="BZ49" s="6" t="s">
        <v>221</v>
      </c>
      <c r="CA49" s="6" t="s">
        <v>221</v>
      </c>
      <c r="CB49" s="6" t="s">
        <v>221</v>
      </c>
      <c r="CC49" s="6" t="s">
        <v>221</v>
      </c>
      <c r="CD49" s="6" t="s">
        <v>221</v>
      </c>
      <c r="CE49" s="3">
        <v>432</v>
      </c>
      <c r="CF49" s="73">
        <f t="shared" si="1"/>
        <v>1971</v>
      </c>
      <c r="CG49" s="6" t="s">
        <v>221</v>
      </c>
      <c r="CH49" s="6" t="s">
        <v>221</v>
      </c>
      <c r="CI49" s="6" t="s">
        <v>221</v>
      </c>
      <c r="CJ49" s="6" t="s">
        <v>221</v>
      </c>
      <c r="CK49" s="6" t="s">
        <v>221</v>
      </c>
      <c r="CL49" s="6" t="s">
        <v>221</v>
      </c>
      <c r="CM49" s="6" t="s">
        <v>221</v>
      </c>
      <c r="CN49" s="6" t="s">
        <v>221</v>
      </c>
      <c r="CO49" s="6" t="s">
        <v>221</v>
      </c>
      <c r="CP49" s="6" t="s">
        <v>221</v>
      </c>
      <c r="CQ49" s="6" t="s">
        <v>221</v>
      </c>
      <c r="CR49" s="6" t="s">
        <v>221</v>
      </c>
      <c r="CS49" s="6" t="s">
        <v>221</v>
      </c>
      <c r="CT49" s="6" t="s">
        <v>221</v>
      </c>
      <c r="CU49" s="6" t="s">
        <v>221</v>
      </c>
      <c r="CV49" s="6" t="s">
        <v>221</v>
      </c>
      <c r="CW49" s="6" t="s">
        <v>221</v>
      </c>
      <c r="CX49" s="6" t="s">
        <v>221</v>
      </c>
      <c r="CY49" s="6" t="s">
        <v>221</v>
      </c>
      <c r="CZ49" s="6" t="s">
        <v>221</v>
      </c>
      <c r="DA49" s="73">
        <f t="shared" si="2"/>
        <v>0</v>
      </c>
      <c r="DB49" s="6" t="s">
        <v>221</v>
      </c>
      <c r="DC49" s="6" t="s">
        <v>221</v>
      </c>
      <c r="DD49" s="6" t="s">
        <v>221</v>
      </c>
      <c r="DE49" s="3">
        <v>169</v>
      </c>
      <c r="DF49" s="6" t="s">
        <v>221</v>
      </c>
      <c r="DG49" s="6" t="s">
        <v>221</v>
      </c>
      <c r="DH49" s="6" t="s">
        <v>221</v>
      </c>
      <c r="DI49" s="6" t="s">
        <v>221</v>
      </c>
      <c r="DJ49" s="6" t="s">
        <v>221</v>
      </c>
      <c r="DK49" s="6" t="s">
        <v>221</v>
      </c>
      <c r="DL49" s="6" t="s">
        <v>221</v>
      </c>
      <c r="DM49" s="6" t="s">
        <v>221</v>
      </c>
      <c r="DN49" s="6" t="s">
        <v>221</v>
      </c>
      <c r="DO49" s="6" t="s">
        <v>221</v>
      </c>
      <c r="DP49" s="6" t="s">
        <v>221</v>
      </c>
      <c r="DQ49" s="6" t="s">
        <v>221</v>
      </c>
      <c r="DR49" s="6" t="s">
        <v>221</v>
      </c>
      <c r="DS49" s="6" t="s">
        <v>221</v>
      </c>
      <c r="DT49" s="6" t="s">
        <v>221</v>
      </c>
      <c r="DU49" s="6" t="s">
        <v>221</v>
      </c>
      <c r="DV49" s="6" t="s">
        <v>221</v>
      </c>
      <c r="DW49" s="6" t="s">
        <v>221</v>
      </c>
      <c r="DX49" s="6" t="s">
        <v>221</v>
      </c>
      <c r="DY49" s="6" t="s">
        <v>221</v>
      </c>
      <c r="DZ49" s="6" t="s">
        <v>221</v>
      </c>
      <c r="EA49" s="6" t="s">
        <v>221</v>
      </c>
      <c r="EB49" s="6" t="s">
        <v>221</v>
      </c>
      <c r="EC49" s="6" t="s">
        <v>221</v>
      </c>
      <c r="ED49" s="6" t="s">
        <v>221</v>
      </c>
      <c r="EE49" s="6" t="s">
        <v>221</v>
      </c>
      <c r="EF49" s="6" t="s">
        <v>221</v>
      </c>
      <c r="EG49" s="6" t="s">
        <v>221</v>
      </c>
      <c r="EH49" s="3">
        <v>83</v>
      </c>
      <c r="EI49" s="3">
        <v>174</v>
      </c>
      <c r="EJ49" s="6" t="s">
        <v>221</v>
      </c>
      <c r="EK49" s="6" t="s">
        <v>221</v>
      </c>
      <c r="EL49" s="6" t="s">
        <v>221</v>
      </c>
      <c r="EM49" s="6" t="s">
        <v>221</v>
      </c>
      <c r="EN49" s="6" t="s">
        <v>221</v>
      </c>
      <c r="EO49" s="6" t="s">
        <v>221</v>
      </c>
      <c r="EP49" s="6" t="s">
        <v>221</v>
      </c>
      <c r="EQ49" s="6" t="s">
        <v>221</v>
      </c>
      <c r="ER49" s="6" t="s">
        <v>221</v>
      </c>
      <c r="ES49" s="6" t="s">
        <v>221</v>
      </c>
      <c r="ET49" s="6" t="s">
        <v>221</v>
      </c>
      <c r="EU49" s="6" t="s">
        <v>221</v>
      </c>
      <c r="EV49" s="6" t="s">
        <v>221</v>
      </c>
      <c r="EW49" s="6" t="s">
        <v>221</v>
      </c>
      <c r="EX49" s="6" t="s">
        <v>221</v>
      </c>
      <c r="EY49" s="6" t="s">
        <v>221</v>
      </c>
      <c r="EZ49" s="6" t="s">
        <v>221</v>
      </c>
      <c r="FA49" s="6" t="s">
        <v>221</v>
      </c>
      <c r="FB49" s="6" t="s">
        <v>221</v>
      </c>
      <c r="FC49" s="6" t="s">
        <v>221</v>
      </c>
      <c r="FD49" s="6" t="s">
        <v>221</v>
      </c>
      <c r="FE49" s="6" t="s">
        <v>221</v>
      </c>
      <c r="FF49" s="6" t="s">
        <v>221</v>
      </c>
      <c r="FG49" s="6" t="s">
        <v>221</v>
      </c>
      <c r="FH49" s="6" t="s">
        <v>221</v>
      </c>
      <c r="FI49" s="6" t="s">
        <v>221</v>
      </c>
      <c r="FJ49" s="6" t="s">
        <v>221</v>
      </c>
      <c r="FK49" s="6" t="s">
        <v>221</v>
      </c>
      <c r="FL49" s="6" t="s">
        <v>221</v>
      </c>
      <c r="FM49" s="6" t="s">
        <v>221</v>
      </c>
      <c r="FN49" s="6" t="s">
        <v>221</v>
      </c>
      <c r="FO49" s="6" t="s">
        <v>221</v>
      </c>
      <c r="FP49" s="6" t="s">
        <v>221</v>
      </c>
      <c r="FQ49" s="3">
        <v>304</v>
      </c>
      <c r="FR49" s="6" t="s">
        <v>221</v>
      </c>
      <c r="FS49" s="6" t="s">
        <v>221</v>
      </c>
      <c r="FT49" s="6" t="s">
        <v>221</v>
      </c>
      <c r="FU49" s="6" t="s">
        <v>221</v>
      </c>
      <c r="FV49" s="11" t="s">
        <v>221</v>
      </c>
      <c r="FW49" s="285">
        <f t="shared" si="3"/>
        <v>730</v>
      </c>
      <c r="FX49" s="193">
        <f t="shared" si="4"/>
        <v>2701</v>
      </c>
    </row>
    <row r="50" spans="1:180" x14ac:dyDescent="0.25">
      <c r="A50" s="4" t="s">
        <v>92</v>
      </c>
      <c r="B50" s="4" t="s">
        <v>93</v>
      </c>
      <c r="C50" s="6" t="s">
        <v>221</v>
      </c>
      <c r="D50" s="6" t="s">
        <v>221</v>
      </c>
      <c r="E50" s="3">
        <v>180</v>
      </c>
      <c r="F50" s="3">
        <v>154</v>
      </c>
      <c r="G50" s="6" t="s">
        <v>221</v>
      </c>
      <c r="H50" s="6" t="s">
        <v>221</v>
      </c>
      <c r="I50" s="6" t="s">
        <v>221</v>
      </c>
      <c r="J50" s="6" t="s">
        <v>221</v>
      </c>
      <c r="K50" s="6" t="s">
        <v>221</v>
      </c>
      <c r="L50" s="6" t="s">
        <v>221</v>
      </c>
      <c r="M50" s="6" t="s">
        <v>221</v>
      </c>
      <c r="N50" s="6" t="s">
        <v>221</v>
      </c>
      <c r="O50" s="6" t="s">
        <v>221</v>
      </c>
      <c r="P50" s="3">
        <v>199</v>
      </c>
      <c r="Q50" s="6" t="s">
        <v>221</v>
      </c>
      <c r="R50" s="3">
        <v>281</v>
      </c>
      <c r="S50" s="6" t="s">
        <v>221</v>
      </c>
      <c r="T50" s="6" t="s">
        <v>221</v>
      </c>
      <c r="U50" s="6" t="s">
        <v>221</v>
      </c>
      <c r="V50" s="3">
        <v>86</v>
      </c>
      <c r="W50" s="6" t="s">
        <v>221</v>
      </c>
      <c r="X50" s="6" t="s">
        <v>221</v>
      </c>
      <c r="Y50" s="6" t="s">
        <v>221</v>
      </c>
      <c r="Z50" s="6" t="s">
        <v>221</v>
      </c>
      <c r="AA50" s="6" t="s">
        <v>221</v>
      </c>
      <c r="AB50" s="6" t="s">
        <v>221</v>
      </c>
      <c r="AC50" s="3">
        <v>412</v>
      </c>
      <c r="AD50" s="6" t="s">
        <v>221</v>
      </c>
      <c r="AE50" s="6" t="s">
        <v>221</v>
      </c>
      <c r="AF50" s="6" t="s">
        <v>221</v>
      </c>
      <c r="AG50" s="6" t="s">
        <v>221</v>
      </c>
      <c r="AH50" s="6" t="s">
        <v>221</v>
      </c>
      <c r="AI50" s="6" t="s">
        <v>221</v>
      </c>
      <c r="AJ50" s="6" t="s">
        <v>221</v>
      </c>
      <c r="AK50" s="6" t="s">
        <v>221</v>
      </c>
      <c r="AL50" s="6" t="s">
        <v>221</v>
      </c>
      <c r="AM50" s="6" t="s">
        <v>221</v>
      </c>
      <c r="AN50" s="6" t="s">
        <v>221</v>
      </c>
      <c r="AO50" s="6" t="s">
        <v>221</v>
      </c>
      <c r="AP50" s="6" t="s">
        <v>221</v>
      </c>
      <c r="AQ50" s="6" t="s">
        <v>221</v>
      </c>
      <c r="AR50" s="6" t="s">
        <v>221</v>
      </c>
      <c r="AS50" s="6" t="s">
        <v>221</v>
      </c>
      <c r="AT50" s="3">
        <v>147</v>
      </c>
      <c r="AU50" s="6" t="s">
        <v>221</v>
      </c>
      <c r="AV50" s="6" t="s">
        <v>221</v>
      </c>
      <c r="AW50" s="6" t="s">
        <v>221</v>
      </c>
      <c r="AX50" s="6" t="s">
        <v>221</v>
      </c>
      <c r="AY50" s="6" t="s">
        <v>221</v>
      </c>
      <c r="AZ50" s="6" t="s">
        <v>221</v>
      </c>
      <c r="BA50" s="3">
        <v>136</v>
      </c>
      <c r="BB50" s="6" t="s">
        <v>221</v>
      </c>
      <c r="BC50" s="6" t="s">
        <v>221</v>
      </c>
      <c r="BD50" s="6" t="s">
        <v>221</v>
      </c>
      <c r="BE50" s="6" t="s">
        <v>221</v>
      </c>
      <c r="BF50" s="6" t="s">
        <v>221</v>
      </c>
      <c r="BG50" s="6" t="s">
        <v>221</v>
      </c>
      <c r="BH50" s="6" t="s">
        <v>221</v>
      </c>
      <c r="BI50" s="6" t="s">
        <v>221</v>
      </c>
      <c r="BJ50" s="6" t="s">
        <v>221</v>
      </c>
      <c r="BK50" s="3">
        <v>172</v>
      </c>
      <c r="BL50" s="6" t="s">
        <v>221</v>
      </c>
      <c r="BM50" s="6" t="s">
        <v>221</v>
      </c>
      <c r="BN50" s="6" t="s">
        <v>221</v>
      </c>
      <c r="BO50" s="6" t="s">
        <v>221</v>
      </c>
      <c r="BP50" s="3">
        <v>115</v>
      </c>
      <c r="BQ50" s="6" t="s">
        <v>221</v>
      </c>
      <c r="BR50" s="6" t="s">
        <v>221</v>
      </c>
      <c r="BS50" s="6" t="s">
        <v>221</v>
      </c>
      <c r="BT50" s="6" t="s">
        <v>221</v>
      </c>
      <c r="BU50" s="6" t="s">
        <v>221</v>
      </c>
      <c r="BV50" s="6" t="s">
        <v>221</v>
      </c>
      <c r="BW50" s="6" t="s">
        <v>221</v>
      </c>
      <c r="BX50" s="6" t="s">
        <v>221</v>
      </c>
      <c r="BY50" s="6" t="s">
        <v>221</v>
      </c>
      <c r="BZ50" s="6" t="s">
        <v>221</v>
      </c>
      <c r="CA50" s="3">
        <v>565</v>
      </c>
      <c r="CB50" s="6" t="s">
        <v>221</v>
      </c>
      <c r="CC50" s="6" t="s">
        <v>221</v>
      </c>
      <c r="CD50" s="6" t="s">
        <v>221</v>
      </c>
      <c r="CE50" s="6" t="s">
        <v>221</v>
      </c>
      <c r="CF50" s="73">
        <f t="shared" si="1"/>
        <v>2447</v>
      </c>
      <c r="CG50" s="6" t="s">
        <v>221</v>
      </c>
      <c r="CH50" s="6" t="s">
        <v>221</v>
      </c>
      <c r="CI50" s="6" t="s">
        <v>221</v>
      </c>
      <c r="CJ50" s="6" t="s">
        <v>221</v>
      </c>
      <c r="CK50" s="6" t="s">
        <v>221</v>
      </c>
      <c r="CL50" s="6" t="s">
        <v>221</v>
      </c>
      <c r="CM50" s="6" t="s">
        <v>221</v>
      </c>
      <c r="CN50" s="6" t="s">
        <v>221</v>
      </c>
      <c r="CO50" s="6" t="s">
        <v>221</v>
      </c>
      <c r="CP50" s="6" t="s">
        <v>221</v>
      </c>
      <c r="CQ50" s="6" t="s">
        <v>221</v>
      </c>
      <c r="CR50" s="6" t="s">
        <v>221</v>
      </c>
      <c r="CS50" s="6" t="s">
        <v>221</v>
      </c>
      <c r="CT50" s="6" t="s">
        <v>221</v>
      </c>
      <c r="CU50" s="6" t="s">
        <v>221</v>
      </c>
      <c r="CV50" s="6" t="s">
        <v>221</v>
      </c>
      <c r="CW50" s="6" t="s">
        <v>221</v>
      </c>
      <c r="CX50" s="6" t="s">
        <v>221</v>
      </c>
      <c r="CY50" s="6" t="s">
        <v>221</v>
      </c>
      <c r="CZ50" s="6" t="s">
        <v>221</v>
      </c>
      <c r="DA50" s="73">
        <f t="shared" si="2"/>
        <v>0</v>
      </c>
      <c r="DB50" s="6" t="s">
        <v>221</v>
      </c>
      <c r="DC50" s="3">
        <v>169</v>
      </c>
      <c r="DD50" s="6" t="s">
        <v>221</v>
      </c>
      <c r="DE50" s="3">
        <v>104</v>
      </c>
      <c r="DF50" s="6" t="s">
        <v>221</v>
      </c>
      <c r="DG50" s="6" t="s">
        <v>221</v>
      </c>
      <c r="DH50" s="6" t="s">
        <v>221</v>
      </c>
      <c r="DI50" s="6" t="s">
        <v>221</v>
      </c>
      <c r="DJ50" s="6" t="s">
        <v>221</v>
      </c>
      <c r="DK50" s="6" t="s">
        <v>221</v>
      </c>
      <c r="DL50" s="6" t="s">
        <v>221</v>
      </c>
      <c r="DM50" s="6" t="s">
        <v>221</v>
      </c>
      <c r="DN50" s="6" t="s">
        <v>221</v>
      </c>
      <c r="DO50" s="6" t="s">
        <v>221</v>
      </c>
      <c r="DP50" s="6" t="s">
        <v>221</v>
      </c>
      <c r="DQ50" s="6" t="s">
        <v>221</v>
      </c>
      <c r="DR50" s="6" t="s">
        <v>221</v>
      </c>
      <c r="DS50" s="6" t="s">
        <v>221</v>
      </c>
      <c r="DT50" s="6" t="s">
        <v>221</v>
      </c>
      <c r="DU50" s="6" t="s">
        <v>221</v>
      </c>
      <c r="DV50" s="6" t="s">
        <v>221</v>
      </c>
      <c r="DW50" s="6" t="s">
        <v>221</v>
      </c>
      <c r="DX50" s="6" t="s">
        <v>221</v>
      </c>
      <c r="DY50" s="6" t="s">
        <v>221</v>
      </c>
      <c r="DZ50" s="6" t="s">
        <v>221</v>
      </c>
      <c r="EA50" s="3">
        <v>195</v>
      </c>
      <c r="EB50" s="6" t="s">
        <v>221</v>
      </c>
      <c r="EC50" s="6" t="s">
        <v>221</v>
      </c>
      <c r="ED50" s="3">
        <v>90</v>
      </c>
      <c r="EE50" s="6" t="s">
        <v>221</v>
      </c>
      <c r="EF50" s="6" t="s">
        <v>221</v>
      </c>
      <c r="EG50" s="6" t="s">
        <v>221</v>
      </c>
      <c r="EH50" s="3">
        <v>119</v>
      </c>
      <c r="EI50" s="6" t="s">
        <v>221</v>
      </c>
      <c r="EJ50" s="6" t="s">
        <v>221</v>
      </c>
      <c r="EK50" s="3">
        <v>162</v>
      </c>
      <c r="EL50" s="6" t="s">
        <v>221</v>
      </c>
      <c r="EM50" s="6" t="s">
        <v>221</v>
      </c>
      <c r="EN50" s="6" t="s">
        <v>221</v>
      </c>
      <c r="EO50" s="6" t="s">
        <v>221</v>
      </c>
      <c r="EP50" s="6" t="s">
        <v>221</v>
      </c>
      <c r="EQ50" s="6" t="s">
        <v>221</v>
      </c>
      <c r="ER50" s="6" t="s">
        <v>221</v>
      </c>
      <c r="ES50" s="3">
        <v>53</v>
      </c>
      <c r="ET50" s="3">
        <v>269</v>
      </c>
      <c r="EU50" s="6" t="s">
        <v>221</v>
      </c>
      <c r="EV50" s="6" t="s">
        <v>221</v>
      </c>
      <c r="EW50" s="6" t="s">
        <v>221</v>
      </c>
      <c r="EX50" s="6" t="s">
        <v>221</v>
      </c>
      <c r="EY50" s="6" t="s">
        <v>221</v>
      </c>
      <c r="EZ50" s="6" t="s">
        <v>221</v>
      </c>
      <c r="FA50" s="6" t="s">
        <v>221</v>
      </c>
      <c r="FB50" s="6" t="s">
        <v>221</v>
      </c>
      <c r="FC50" s="6" t="s">
        <v>221</v>
      </c>
      <c r="FD50" s="6" t="s">
        <v>221</v>
      </c>
      <c r="FE50" s="6" t="s">
        <v>221</v>
      </c>
      <c r="FF50" s="6" t="s">
        <v>221</v>
      </c>
      <c r="FG50" s="6" t="s">
        <v>221</v>
      </c>
      <c r="FH50" s="6" t="s">
        <v>221</v>
      </c>
      <c r="FI50" s="6" t="s">
        <v>221</v>
      </c>
      <c r="FJ50" s="6" t="s">
        <v>221</v>
      </c>
      <c r="FK50" s="6" t="s">
        <v>221</v>
      </c>
      <c r="FL50" s="6" t="s">
        <v>221</v>
      </c>
      <c r="FM50" s="6" t="s">
        <v>221</v>
      </c>
      <c r="FN50" s="6" t="s">
        <v>221</v>
      </c>
      <c r="FO50" s="6" t="s">
        <v>221</v>
      </c>
      <c r="FP50" s="3">
        <v>109</v>
      </c>
      <c r="FQ50" s="3">
        <v>111</v>
      </c>
      <c r="FR50" s="6" t="s">
        <v>221</v>
      </c>
      <c r="FS50" s="6" t="s">
        <v>221</v>
      </c>
      <c r="FT50" s="6" t="s">
        <v>221</v>
      </c>
      <c r="FU50" s="6" t="s">
        <v>221</v>
      </c>
      <c r="FV50" s="11" t="s">
        <v>221</v>
      </c>
      <c r="FW50" s="285">
        <f t="shared" si="3"/>
        <v>1381</v>
      </c>
      <c r="FX50" s="193">
        <f t="shared" si="4"/>
        <v>3828</v>
      </c>
    </row>
    <row r="51" spans="1:180" x14ac:dyDescent="0.25">
      <c r="A51" s="4" t="s">
        <v>94</v>
      </c>
      <c r="B51" s="4" t="s">
        <v>95</v>
      </c>
      <c r="C51" s="6" t="s">
        <v>221</v>
      </c>
      <c r="D51" s="6" t="s">
        <v>221</v>
      </c>
      <c r="E51" s="6" t="s">
        <v>221</v>
      </c>
      <c r="F51" s="6" t="s">
        <v>221</v>
      </c>
      <c r="G51" s="6" t="s">
        <v>221</v>
      </c>
      <c r="H51" s="6" t="s">
        <v>221</v>
      </c>
      <c r="I51" s="6" t="s">
        <v>221</v>
      </c>
      <c r="J51" s="6" t="s">
        <v>221</v>
      </c>
      <c r="K51" s="6" t="s">
        <v>221</v>
      </c>
      <c r="L51" s="6" t="s">
        <v>221</v>
      </c>
      <c r="M51" s="6" t="s">
        <v>221</v>
      </c>
      <c r="N51" s="6" t="s">
        <v>221</v>
      </c>
      <c r="O51" s="6" t="s">
        <v>221</v>
      </c>
      <c r="P51" s="3">
        <v>479</v>
      </c>
      <c r="Q51" s="3">
        <v>44</v>
      </c>
      <c r="R51" s="6" t="s">
        <v>221</v>
      </c>
      <c r="S51" s="6" t="s">
        <v>221</v>
      </c>
      <c r="T51" s="6" t="s">
        <v>221</v>
      </c>
      <c r="U51" s="6" t="s">
        <v>221</v>
      </c>
      <c r="V51" s="6" t="s">
        <v>221</v>
      </c>
      <c r="W51" s="3">
        <v>98</v>
      </c>
      <c r="X51" s="6" t="s">
        <v>221</v>
      </c>
      <c r="Y51" s="6" t="s">
        <v>221</v>
      </c>
      <c r="Z51" s="6" t="s">
        <v>221</v>
      </c>
      <c r="AA51" s="6" t="s">
        <v>221</v>
      </c>
      <c r="AB51" s="6" t="s">
        <v>221</v>
      </c>
      <c r="AC51" s="6" t="s">
        <v>221</v>
      </c>
      <c r="AD51" s="6" t="s">
        <v>221</v>
      </c>
      <c r="AE51" s="6" t="s">
        <v>221</v>
      </c>
      <c r="AF51" s="6" t="s">
        <v>221</v>
      </c>
      <c r="AG51" s="6" t="s">
        <v>221</v>
      </c>
      <c r="AH51" s="6" t="s">
        <v>221</v>
      </c>
      <c r="AI51" s="6" t="s">
        <v>221</v>
      </c>
      <c r="AJ51" s="6" t="s">
        <v>221</v>
      </c>
      <c r="AK51" s="6" t="s">
        <v>221</v>
      </c>
      <c r="AL51" s="6" t="s">
        <v>221</v>
      </c>
      <c r="AM51" s="6" t="s">
        <v>221</v>
      </c>
      <c r="AN51" s="6" t="s">
        <v>221</v>
      </c>
      <c r="AO51" s="6" t="s">
        <v>221</v>
      </c>
      <c r="AP51" s="6" t="s">
        <v>221</v>
      </c>
      <c r="AQ51" s="6" t="s">
        <v>221</v>
      </c>
      <c r="AR51" s="3">
        <v>363</v>
      </c>
      <c r="AS51" s="6" t="s">
        <v>221</v>
      </c>
      <c r="AT51" s="6" t="s">
        <v>221</v>
      </c>
      <c r="AU51" s="6" t="s">
        <v>221</v>
      </c>
      <c r="AV51" s="6" t="s">
        <v>221</v>
      </c>
      <c r="AW51" s="6" t="s">
        <v>221</v>
      </c>
      <c r="AX51" s="6" t="s">
        <v>221</v>
      </c>
      <c r="AY51" s="6" t="s">
        <v>221</v>
      </c>
      <c r="AZ51" s="6" t="s">
        <v>221</v>
      </c>
      <c r="BA51" s="6" t="s">
        <v>221</v>
      </c>
      <c r="BB51" s="6" t="s">
        <v>221</v>
      </c>
      <c r="BC51" s="3">
        <v>32</v>
      </c>
      <c r="BD51" s="6" t="s">
        <v>221</v>
      </c>
      <c r="BE51" s="6" t="s">
        <v>221</v>
      </c>
      <c r="BF51" s="6" t="s">
        <v>221</v>
      </c>
      <c r="BG51" s="6" t="s">
        <v>221</v>
      </c>
      <c r="BH51" s="6" t="s">
        <v>221</v>
      </c>
      <c r="BI51" s="6" t="s">
        <v>221</v>
      </c>
      <c r="BJ51" s="6" t="s">
        <v>221</v>
      </c>
      <c r="BK51" s="3">
        <v>600</v>
      </c>
      <c r="BL51" s="6" t="s">
        <v>221</v>
      </c>
      <c r="BM51" s="6" t="s">
        <v>221</v>
      </c>
      <c r="BN51" s="6" t="s">
        <v>221</v>
      </c>
      <c r="BO51" s="6" t="s">
        <v>221</v>
      </c>
      <c r="BP51" s="6" t="s">
        <v>221</v>
      </c>
      <c r="BQ51" s="6" t="s">
        <v>221</v>
      </c>
      <c r="BR51" s="6" t="s">
        <v>221</v>
      </c>
      <c r="BS51" s="6" t="s">
        <v>221</v>
      </c>
      <c r="BT51" s="6" t="s">
        <v>221</v>
      </c>
      <c r="BU51" s="6" t="s">
        <v>221</v>
      </c>
      <c r="BV51" s="6" t="s">
        <v>221</v>
      </c>
      <c r="BW51" s="6" t="s">
        <v>221</v>
      </c>
      <c r="BX51" s="6" t="s">
        <v>221</v>
      </c>
      <c r="BY51" s="6" t="s">
        <v>221</v>
      </c>
      <c r="BZ51" s="6" t="s">
        <v>221</v>
      </c>
      <c r="CA51" s="6" t="s">
        <v>221</v>
      </c>
      <c r="CB51" s="6" t="s">
        <v>221</v>
      </c>
      <c r="CC51" s="6" t="s">
        <v>221</v>
      </c>
      <c r="CD51" s="6" t="s">
        <v>221</v>
      </c>
      <c r="CE51" s="3">
        <v>369</v>
      </c>
      <c r="CF51" s="73">
        <f t="shared" si="1"/>
        <v>1985</v>
      </c>
      <c r="CG51" s="6" t="s">
        <v>221</v>
      </c>
      <c r="CH51" s="6" t="s">
        <v>221</v>
      </c>
      <c r="CI51" s="6" t="s">
        <v>221</v>
      </c>
      <c r="CJ51" s="6" t="s">
        <v>221</v>
      </c>
      <c r="CK51" s="6" t="s">
        <v>221</v>
      </c>
      <c r="CL51" s="6" t="s">
        <v>221</v>
      </c>
      <c r="CM51" s="6" t="s">
        <v>221</v>
      </c>
      <c r="CN51" s="6" t="s">
        <v>221</v>
      </c>
      <c r="CO51" s="6" t="s">
        <v>221</v>
      </c>
      <c r="CP51" s="6" t="s">
        <v>221</v>
      </c>
      <c r="CQ51" s="6" t="s">
        <v>221</v>
      </c>
      <c r="CR51" s="6" t="s">
        <v>221</v>
      </c>
      <c r="CS51" s="6" t="s">
        <v>221</v>
      </c>
      <c r="CT51" s="6" t="s">
        <v>221</v>
      </c>
      <c r="CU51" s="6" t="s">
        <v>221</v>
      </c>
      <c r="CV51" s="6" t="s">
        <v>221</v>
      </c>
      <c r="CW51" s="6" t="s">
        <v>221</v>
      </c>
      <c r="CX51" s="6" t="s">
        <v>221</v>
      </c>
      <c r="CY51" s="6" t="s">
        <v>221</v>
      </c>
      <c r="CZ51" s="6" t="s">
        <v>221</v>
      </c>
      <c r="DA51" s="73">
        <f t="shared" si="2"/>
        <v>0</v>
      </c>
      <c r="DB51" s="6" t="s">
        <v>221</v>
      </c>
      <c r="DC51" s="3">
        <v>182</v>
      </c>
      <c r="DD51" s="6" t="s">
        <v>221</v>
      </c>
      <c r="DE51" s="6" t="s">
        <v>221</v>
      </c>
      <c r="DF51" s="6" t="s">
        <v>221</v>
      </c>
      <c r="DG51" s="6" t="s">
        <v>221</v>
      </c>
      <c r="DH51" s="6" t="s">
        <v>221</v>
      </c>
      <c r="DI51" s="6" t="s">
        <v>221</v>
      </c>
      <c r="DJ51" s="6" t="s">
        <v>221</v>
      </c>
      <c r="DK51" s="6" t="s">
        <v>221</v>
      </c>
      <c r="DL51" s="6" t="s">
        <v>221</v>
      </c>
      <c r="DM51" s="6" t="s">
        <v>221</v>
      </c>
      <c r="DN51" s="6" t="s">
        <v>221</v>
      </c>
      <c r="DO51" s="6" t="s">
        <v>221</v>
      </c>
      <c r="DP51" s="6" t="s">
        <v>221</v>
      </c>
      <c r="DQ51" s="6" t="s">
        <v>221</v>
      </c>
      <c r="DR51" s="6" t="s">
        <v>221</v>
      </c>
      <c r="DS51" s="6" t="s">
        <v>221</v>
      </c>
      <c r="DT51" s="6" t="s">
        <v>221</v>
      </c>
      <c r="DU51" s="6" t="s">
        <v>221</v>
      </c>
      <c r="DV51" s="6" t="s">
        <v>221</v>
      </c>
      <c r="DW51" s="6" t="s">
        <v>221</v>
      </c>
      <c r="DX51" s="6" t="s">
        <v>221</v>
      </c>
      <c r="DY51" s="6" t="s">
        <v>221</v>
      </c>
      <c r="DZ51" s="6" t="s">
        <v>221</v>
      </c>
      <c r="EA51" s="6" t="s">
        <v>221</v>
      </c>
      <c r="EB51" s="6" t="s">
        <v>221</v>
      </c>
      <c r="EC51" s="6" t="s">
        <v>221</v>
      </c>
      <c r="ED51" s="6" t="s">
        <v>221</v>
      </c>
      <c r="EE51" s="6" t="s">
        <v>221</v>
      </c>
      <c r="EF51" s="6" t="s">
        <v>221</v>
      </c>
      <c r="EG51" s="6" t="s">
        <v>221</v>
      </c>
      <c r="EH51" s="3">
        <v>206</v>
      </c>
      <c r="EI51" s="3">
        <v>94</v>
      </c>
      <c r="EJ51" s="6" t="s">
        <v>221</v>
      </c>
      <c r="EK51" s="6" t="s">
        <v>221</v>
      </c>
      <c r="EL51" s="6" t="s">
        <v>221</v>
      </c>
      <c r="EM51" s="6" t="s">
        <v>221</v>
      </c>
      <c r="EN51" s="6" t="s">
        <v>221</v>
      </c>
      <c r="EO51" s="6" t="s">
        <v>221</v>
      </c>
      <c r="EP51" s="6" t="s">
        <v>221</v>
      </c>
      <c r="EQ51" s="6" t="s">
        <v>221</v>
      </c>
      <c r="ER51" s="6" t="s">
        <v>221</v>
      </c>
      <c r="ES51" s="6" t="s">
        <v>221</v>
      </c>
      <c r="ET51" s="6" t="s">
        <v>221</v>
      </c>
      <c r="EU51" s="6" t="s">
        <v>221</v>
      </c>
      <c r="EV51" s="6" t="s">
        <v>221</v>
      </c>
      <c r="EW51" s="6" t="s">
        <v>221</v>
      </c>
      <c r="EX51" s="6" t="s">
        <v>221</v>
      </c>
      <c r="EY51" s="6" t="s">
        <v>221</v>
      </c>
      <c r="EZ51" s="6" t="s">
        <v>221</v>
      </c>
      <c r="FA51" s="6" t="s">
        <v>221</v>
      </c>
      <c r="FB51" s="6" t="s">
        <v>221</v>
      </c>
      <c r="FC51" s="6" t="s">
        <v>221</v>
      </c>
      <c r="FD51" s="6" t="s">
        <v>221</v>
      </c>
      <c r="FE51" s="6" t="s">
        <v>221</v>
      </c>
      <c r="FF51" s="6" t="s">
        <v>221</v>
      </c>
      <c r="FG51" s="6" t="s">
        <v>221</v>
      </c>
      <c r="FH51" s="6" t="s">
        <v>221</v>
      </c>
      <c r="FI51" s="6" t="s">
        <v>221</v>
      </c>
      <c r="FJ51" s="6" t="s">
        <v>221</v>
      </c>
      <c r="FK51" s="6" t="s">
        <v>221</v>
      </c>
      <c r="FL51" s="6" t="s">
        <v>221</v>
      </c>
      <c r="FM51" s="6" t="s">
        <v>221</v>
      </c>
      <c r="FN51" s="6" t="s">
        <v>221</v>
      </c>
      <c r="FO51" s="6" t="s">
        <v>221</v>
      </c>
      <c r="FP51" s="6" t="s">
        <v>221</v>
      </c>
      <c r="FQ51" s="3">
        <v>137</v>
      </c>
      <c r="FR51" s="6" t="s">
        <v>221</v>
      </c>
      <c r="FS51" s="6" t="s">
        <v>221</v>
      </c>
      <c r="FT51" s="6" t="s">
        <v>221</v>
      </c>
      <c r="FU51" s="6" t="s">
        <v>221</v>
      </c>
      <c r="FV51" s="11" t="s">
        <v>221</v>
      </c>
      <c r="FW51" s="285">
        <f t="shared" si="3"/>
        <v>619</v>
      </c>
      <c r="FX51" s="193">
        <f t="shared" si="4"/>
        <v>2604</v>
      </c>
    </row>
    <row r="52" spans="1:180" x14ac:dyDescent="0.25">
      <c r="A52" s="4" t="s">
        <v>96</v>
      </c>
      <c r="B52" s="4" t="s">
        <v>97</v>
      </c>
      <c r="C52" s="6" t="s">
        <v>221</v>
      </c>
      <c r="D52" s="6" t="s">
        <v>221</v>
      </c>
      <c r="E52" s="6" t="s">
        <v>221</v>
      </c>
      <c r="F52" s="6" t="s">
        <v>221</v>
      </c>
      <c r="G52" s="6" t="s">
        <v>221</v>
      </c>
      <c r="H52" s="3">
        <v>295</v>
      </c>
      <c r="I52" s="6" t="s">
        <v>221</v>
      </c>
      <c r="J52" s="6" t="s">
        <v>221</v>
      </c>
      <c r="K52" s="6" t="s">
        <v>221</v>
      </c>
      <c r="L52" s="6" t="s">
        <v>221</v>
      </c>
      <c r="M52" s="6" t="s">
        <v>221</v>
      </c>
      <c r="N52" s="6" t="s">
        <v>221</v>
      </c>
      <c r="O52" s="6" t="s">
        <v>221</v>
      </c>
      <c r="P52" s="3">
        <v>428</v>
      </c>
      <c r="Q52" s="3">
        <v>288</v>
      </c>
      <c r="R52" s="6" t="s">
        <v>221</v>
      </c>
      <c r="S52" s="6" t="s">
        <v>221</v>
      </c>
      <c r="T52" s="6" t="s">
        <v>221</v>
      </c>
      <c r="U52" s="6" t="s">
        <v>221</v>
      </c>
      <c r="V52" s="6" t="s">
        <v>221</v>
      </c>
      <c r="W52" s="3">
        <v>552</v>
      </c>
      <c r="X52" s="6" t="s">
        <v>221</v>
      </c>
      <c r="Y52" s="6" t="s">
        <v>221</v>
      </c>
      <c r="Z52" s="6" t="s">
        <v>221</v>
      </c>
      <c r="AA52" s="6" t="s">
        <v>221</v>
      </c>
      <c r="AB52" s="6" t="s">
        <v>221</v>
      </c>
      <c r="AC52" s="6" t="s">
        <v>221</v>
      </c>
      <c r="AD52" s="6" t="s">
        <v>221</v>
      </c>
      <c r="AE52" s="6" t="s">
        <v>221</v>
      </c>
      <c r="AF52" s="6" t="s">
        <v>221</v>
      </c>
      <c r="AG52" s="6" t="s">
        <v>221</v>
      </c>
      <c r="AH52" s="6" t="s">
        <v>221</v>
      </c>
      <c r="AI52" s="6" t="s">
        <v>221</v>
      </c>
      <c r="AJ52" s="6" t="s">
        <v>221</v>
      </c>
      <c r="AK52" s="6" t="s">
        <v>221</v>
      </c>
      <c r="AL52" s="6" t="s">
        <v>221</v>
      </c>
      <c r="AM52" s="3">
        <v>149</v>
      </c>
      <c r="AN52" s="6" t="s">
        <v>221</v>
      </c>
      <c r="AO52" s="6" t="s">
        <v>221</v>
      </c>
      <c r="AP52" s="6" t="s">
        <v>221</v>
      </c>
      <c r="AQ52" s="6" t="s">
        <v>221</v>
      </c>
      <c r="AR52" s="3">
        <v>210</v>
      </c>
      <c r="AS52" s="6" t="s">
        <v>221</v>
      </c>
      <c r="AT52" s="3">
        <v>350</v>
      </c>
      <c r="AU52" s="6" t="s">
        <v>221</v>
      </c>
      <c r="AV52" s="6" t="s">
        <v>221</v>
      </c>
      <c r="AW52" s="6" t="s">
        <v>221</v>
      </c>
      <c r="AX52" s="6" t="s">
        <v>221</v>
      </c>
      <c r="AY52" s="6" t="s">
        <v>221</v>
      </c>
      <c r="AZ52" s="6" t="s">
        <v>221</v>
      </c>
      <c r="BA52" s="6" t="s">
        <v>221</v>
      </c>
      <c r="BB52" s="6" t="s">
        <v>221</v>
      </c>
      <c r="BC52" s="6" t="s">
        <v>221</v>
      </c>
      <c r="BD52" s="6" t="s">
        <v>221</v>
      </c>
      <c r="BE52" s="6" t="s">
        <v>221</v>
      </c>
      <c r="BF52" s="6" t="s">
        <v>221</v>
      </c>
      <c r="BG52" s="6" t="s">
        <v>221</v>
      </c>
      <c r="BH52" s="6" t="s">
        <v>221</v>
      </c>
      <c r="BI52" s="6" t="s">
        <v>221</v>
      </c>
      <c r="BJ52" s="6" t="s">
        <v>221</v>
      </c>
      <c r="BK52" s="3">
        <v>406</v>
      </c>
      <c r="BL52" s="6" t="s">
        <v>221</v>
      </c>
      <c r="BM52" s="6" t="s">
        <v>221</v>
      </c>
      <c r="BN52" s="6" t="s">
        <v>221</v>
      </c>
      <c r="BO52" s="6" t="s">
        <v>221</v>
      </c>
      <c r="BP52" s="6" t="s">
        <v>221</v>
      </c>
      <c r="BQ52" s="6" t="s">
        <v>221</v>
      </c>
      <c r="BR52" s="6" t="s">
        <v>221</v>
      </c>
      <c r="BS52" s="6" t="s">
        <v>221</v>
      </c>
      <c r="BT52" s="6" t="s">
        <v>221</v>
      </c>
      <c r="BU52" s="6" t="s">
        <v>221</v>
      </c>
      <c r="BV52" s="6" t="s">
        <v>221</v>
      </c>
      <c r="BW52" s="6" t="s">
        <v>221</v>
      </c>
      <c r="BX52" s="6" t="s">
        <v>221</v>
      </c>
      <c r="BY52" s="6" t="s">
        <v>221</v>
      </c>
      <c r="BZ52" s="6" t="s">
        <v>221</v>
      </c>
      <c r="CA52" s="6" t="s">
        <v>221</v>
      </c>
      <c r="CB52" s="6" t="s">
        <v>221</v>
      </c>
      <c r="CC52" s="6" t="s">
        <v>221</v>
      </c>
      <c r="CD52" s="6" t="s">
        <v>221</v>
      </c>
      <c r="CE52" s="6" t="s">
        <v>221</v>
      </c>
      <c r="CF52" s="73">
        <f t="shared" si="1"/>
        <v>2678</v>
      </c>
      <c r="CG52" s="6" t="s">
        <v>221</v>
      </c>
      <c r="CH52" s="6" t="s">
        <v>221</v>
      </c>
      <c r="CI52" s="6" t="s">
        <v>221</v>
      </c>
      <c r="CJ52" s="6" t="s">
        <v>221</v>
      </c>
      <c r="CK52" s="6" t="s">
        <v>221</v>
      </c>
      <c r="CL52" s="6" t="s">
        <v>221</v>
      </c>
      <c r="CM52" s="6" t="s">
        <v>221</v>
      </c>
      <c r="CN52" s="6" t="s">
        <v>221</v>
      </c>
      <c r="CO52" s="6" t="s">
        <v>221</v>
      </c>
      <c r="CP52" s="6" t="s">
        <v>221</v>
      </c>
      <c r="CQ52" s="6" t="s">
        <v>221</v>
      </c>
      <c r="CR52" s="6" t="s">
        <v>221</v>
      </c>
      <c r="CS52" s="6" t="s">
        <v>221</v>
      </c>
      <c r="CT52" s="6" t="s">
        <v>221</v>
      </c>
      <c r="CU52" s="6" t="s">
        <v>221</v>
      </c>
      <c r="CV52" s="6" t="s">
        <v>221</v>
      </c>
      <c r="CW52" s="6" t="s">
        <v>221</v>
      </c>
      <c r="CX52" s="6" t="s">
        <v>221</v>
      </c>
      <c r="CY52" s="6" t="s">
        <v>221</v>
      </c>
      <c r="CZ52" s="6" t="s">
        <v>221</v>
      </c>
      <c r="DA52" s="73">
        <f t="shared" si="2"/>
        <v>0</v>
      </c>
      <c r="DB52" s="6" t="s">
        <v>221</v>
      </c>
      <c r="DC52" s="6" t="s">
        <v>221</v>
      </c>
      <c r="DD52" s="6" t="s">
        <v>221</v>
      </c>
      <c r="DE52" s="6" t="s">
        <v>221</v>
      </c>
      <c r="DF52" s="6" t="s">
        <v>221</v>
      </c>
      <c r="DG52" s="6" t="s">
        <v>221</v>
      </c>
      <c r="DH52" s="6" t="s">
        <v>221</v>
      </c>
      <c r="DI52" s="3">
        <v>49</v>
      </c>
      <c r="DJ52" s="6" t="s">
        <v>221</v>
      </c>
      <c r="DK52" s="6" t="s">
        <v>221</v>
      </c>
      <c r="DL52" s="6" t="s">
        <v>221</v>
      </c>
      <c r="DM52" s="6" t="s">
        <v>221</v>
      </c>
      <c r="DN52" s="6" t="s">
        <v>221</v>
      </c>
      <c r="DO52" s="6" t="s">
        <v>221</v>
      </c>
      <c r="DP52" s="6" t="s">
        <v>221</v>
      </c>
      <c r="DQ52" s="6" t="s">
        <v>221</v>
      </c>
      <c r="DR52" s="6" t="s">
        <v>221</v>
      </c>
      <c r="DS52" s="6" t="s">
        <v>221</v>
      </c>
      <c r="DT52" s="6" t="s">
        <v>221</v>
      </c>
      <c r="DU52" s="6" t="s">
        <v>221</v>
      </c>
      <c r="DV52" s="6" t="s">
        <v>221</v>
      </c>
      <c r="DW52" s="6" t="s">
        <v>221</v>
      </c>
      <c r="DX52" s="6" t="s">
        <v>221</v>
      </c>
      <c r="DY52" s="6" t="s">
        <v>221</v>
      </c>
      <c r="DZ52" s="6" t="s">
        <v>221</v>
      </c>
      <c r="EA52" s="6" t="s">
        <v>221</v>
      </c>
      <c r="EB52" s="6" t="s">
        <v>221</v>
      </c>
      <c r="EC52" s="6" t="s">
        <v>221</v>
      </c>
      <c r="ED52" s="6" t="s">
        <v>221</v>
      </c>
      <c r="EE52" s="6" t="s">
        <v>221</v>
      </c>
      <c r="EF52" s="6" t="s">
        <v>221</v>
      </c>
      <c r="EG52" s="6" t="s">
        <v>221</v>
      </c>
      <c r="EH52" s="3">
        <v>183</v>
      </c>
      <c r="EI52" s="3">
        <v>106</v>
      </c>
      <c r="EJ52" s="6" t="s">
        <v>221</v>
      </c>
      <c r="EK52" s="6" t="s">
        <v>221</v>
      </c>
      <c r="EL52" s="6" t="s">
        <v>221</v>
      </c>
      <c r="EM52" s="6" t="s">
        <v>221</v>
      </c>
      <c r="EN52" s="6" t="s">
        <v>221</v>
      </c>
      <c r="EO52" s="6" t="s">
        <v>221</v>
      </c>
      <c r="EP52" s="6" t="s">
        <v>221</v>
      </c>
      <c r="EQ52" s="6" t="s">
        <v>221</v>
      </c>
      <c r="ER52" s="6" t="s">
        <v>221</v>
      </c>
      <c r="ES52" s="3">
        <v>149</v>
      </c>
      <c r="ET52" s="6" t="s">
        <v>221</v>
      </c>
      <c r="EU52" s="6" t="s">
        <v>221</v>
      </c>
      <c r="EV52" s="6" t="s">
        <v>221</v>
      </c>
      <c r="EW52" s="6" t="s">
        <v>221</v>
      </c>
      <c r="EX52" s="6" t="s">
        <v>221</v>
      </c>
      <c r="EY52" s="6" t="s">
        <v>221</v>
      </c>
      <c r="EZ52" s="6" t="s">
        <v>221</v>
      </c>
      <c r="FA52" s="3">
        <v>102</v>
      </c>
      <c r="FB52" s="3">
        <v>47</v>
      </c>
      <c r="FC52" s="6" t="s">
        <v>221</v>
      </c>
      <c r="FD52" s="6" t="s">
        <v>221</v>
      </c>
      <c r="FE52" s="6" t="s">
        <v>221</v>
      </c>
      <c r="FF52" s="3">
        <v>178</v>
      </c>
      <c r="FG52" s="6" t="s">
        <v>221</v>
      </c>
      <c r="FH52" s="6" t="s">
        <v>221</v>
      </c>
      <c r="FI52" s="6" t="s">
        <v>221</v>
      </c>
      <c r="FJ52" s="6" t="s">
        <v>221</v>
      </c>
      <c r="FK52" s="6" t="s">
        <v>221</v>
      </c>
      <c r="FL52" s="6" t="s">
        <v>221</v>
      </c>
      <c r="FM52" s="6" t="s">
        <v>221</v>
      </c>
      <c r="FN52" s="6" t="s">
        <v>221</v>
      </c>
      <c r="FO52" s="6" t="s">
        <v>221</v>
      </c>
      <c r="FP52" s="6" t="s">
        <v>221</v>
      </c>
      <c r="FQ52" s="3">
        <v>312</v>
      </c>
      <c r="FR52" s="6" t="s">
        <v>221</v>
      </c>
      <c r="FS52" s="6" t="s">
        <v>221</v>
      </c>
      <c r="FT52" s="6" t="s">
        <v>221</v>
      </c>
      <c r="FU52" s="6" t="s">
        <v>221</v>
      </c>
      <c r="FV52" s="11" t="s">
        <v>221</v>
      </c>
      <c r="FW52" s="285">
        <f t="shared" si="3"/>
        <v>1126</v>
      </c>
      <c r="FX52" s="193">
        <f t="shared" si="4"/>
        <v>3804</v>
      </c>
    </row>
    <row r="53" spans="1:180" x14ac:dyDescent="0.25">
      <c r="A53" s="4" t="s">
        <v>98</v>
      </c>
      <c r="B53" s="4" t="s">
        <v>99</v>
      </c>
      <c r="C53" s="6" t="s">
        <v>221</v>
      </c>
      <c r="D53" s="6" t="s">
        <v>221</v>
      </c>
      <c r="E53" s="6" t="s">
        <v>221</v>
      </c>
      <c r="F53" s="6" t="s">
        <v>221</v>
      </c>
      <c r="G53" s="6" t="s">
        <v>221</v>
      </c>
      <c r="H53" s="6" t="s">
        <v>221</v>
      </c>
      <c r="I53" s="6" t="s">
        <v>221</v>
      </c>
      <c r="J53" s="6" t="s">
        <v>221</v>
      </c>
      <c r="K53" s="6" t="s">
        <v>221</v>
      </c>
      <c r="L53" s="6" t="s">
        <v>221</v>
      </c>
      <c r="M53" s="6" t="s">
        <v>221</v>
      </c>
      <c r="N53" s="6" t="s">
        <v>221</v>
      </c>
      <c r="O53" s="3">
        <v>29</v>
      </c>
      <c r="P53" s="3">
        <v>399</v>
      </c>
      <c r="Q53" s="6" t="s">
        <v>221</v>
      </c>
      <c r="R53" s="6" t="s">
        <v>221</v>
      </c>
      <c r="S53" s="6" t="s">
        <v>221</v>
      </c>
      <c r="T53" s="6" t="s">
        <v>221</v>
      </c>
      <c r="U53" s="6" t="s">
        <v>221</v>
      </c>
      <c r="V53" s="6" t="s">
        <v>221</v>
      </c>
      <c r="W53" s="6" t="s">
        <v>221</v>
      </c>
      <c r="X53" s="6" t="s">
        <v>221</v>
      </c>
      <c r="Y53" s="6" t="s">
        <v>221</v>
      </c>
      <c r="Z53" s="6" t="s">
        <v>221</v>
      </c>
      <c r="AA53" s="6" t="s">
        <v>221</v>
      </c>
      <c r="AB53" s="6" t="s">
        <v>221</v>
      </c>
      <c r="AC53" s="6" t="s">
        <v>221</v>
      </c>
      <c r="AD53" s="6" t="s">
        <v>221</v>
      </c>
      <c r="AE53" s="6" t="s">
        <v>221</v>
      </c>
      <c r="AF53" s="6" t="s">
        <v>221</v>
      </c>
      <c r="AG53" s="6" t="s">
        <v>221</v>
      </c>
      <c r="AH53" s="6" t="s">
        <v>221</v>
      </c>
      <c r="AI53" s="6" t="s">
        <v>221</v>
      </c>
      <c r="AJ53" s="6" t="s">
        <v>221</v>
      </c>
      <c r="AK53" s="6" t="s">
        <v>221</v>
      </c>
      <c r="AL53" s="6" t="s">
        <v>221</v>
      </c>
      <c r="AM53" s="6" t="s">
        <v>221</v>
      </c>
      <c r="AN53" s="6" t="s">
        <v>221</v>
      </c>
      <c r="AO53" s="6" t="s">
        <v>221</v>
      </c>
      <c r="AP53" s="6" t="s">
        <v>221</v>
      </c>
      <c r="AQ53" s="6" t="s">
        <v>221</v>
      </c>
      <c r="AR53" s="6" t="s">
        <v>221</v>
      </c>
      <c r="AS53" s="6" t="s">
        <v>221</v>
      </c>
      <c r="AT53" s="6" t="s">
        <v>221</v>
      </c>
      <c r="AU53" s="6" t="s">
        <v>221</v>
      </c>
      <c r="AV53" s="3">
        <v>255</v>
      </c>
      <c r="AW53" s="6" t="s">
        <v>221</v>
      </c>
      <c r="AX53" s="6" t="s">
        <v>221</v>
      </c>
      <c r="AY53" s="6" t="s">
        <v>221</v>
      </c>
      <c r="AZ53" s="6" t="s">
        <v>221</v>
      </c>
      <c r="BA53" s="6" t="s">
        <v>221</v>
      </c>
      <c r="BB53" s="6" t="s">
        <v>221</v>
      </c>
      <c r="BC53" s="3">
        <v>39</v>
      </c>
      <c r="BD53" s="6" t="s">
        <v>221</v>
      </c>
      <c r="BE53" s="6" t="s">
        <v>221</v>
      </c>
      <c r="BF53" s="6" t="s">
        <v>221</v>
      </c>
      <c r="BG53" s="6" t="s">
        <v>221</v>
      </c>
      <c r="BH53" s="6" t="s">
        <v>221</v>
      </c>
      <c r="BI53" s="6" t="s">
        <v>221</v>
      </c>
      <c r="BJ53" s="6" t="s">
        <v>221</v>
      </c>
      <c r="BK53" s="3">
        <v>407</v>
      </c>
      <c r="BL53" s="6" t="s">
        <v>221</v>
      </c>
      <c r="BM53" s="6" t="s">
        <v>221</v>
      </c>
      <c r="BN53" s="6" t="s">
        <v>221</v>
      </c>
      <c r="BO53" s="6" t="s">
        <v>221</v>
      </c>
      <c r="BP53" s="6" t="s">
        <v>221</v>
      </c>
      <c r="BQ53" s="6" t="s">
        <v>221</v>
      </c>
      <c r="BR53" s="6" t="s">
        <v>221</v>
      </c>
      <c r="BS53" s="6" t="s">
        <v>221</v>
      </c>
      <c r="BT53" s="6" t="s">
        <v>221</v>
      </c>
      <c r="BU53" s="6" t="s">
        <v>221</v>
      </c>
      <c r="BV53" s="6" t="s">
        <v>221</v>
      </c>
      <c r="BW53" s="6" t="s">
        <v>221</v>
      </c>
      <c r="BX53" s="6" t="s">
        <v>221</v>
      </c>
      <c r="BY53" s="6" t="s">
        <v>221</v>
      </c>
      <c r="BZ53" s="6" t="s">
        <v>221</v>
      </c>
      <c r="CA53" s="6" t="s">
        <v>221</v>
      </c>
      <c r="CB53" s="6" t="s">
        <v>221</v>
      </c>
      <c r="CC53" s="6" t="s">
        <v>221</v>
      </c>
      <c r="CD53" s="6" t="s">
        <v>221</v>
      </c>
      <c r="CE53" s="3">
        <v>309</v>
      </c>
      <c r="CF53" s="73">
        <f t="shared" si="1"/>
        <v>1438</v>
      </c>
      <c r="CG53" s="6" t="s">
        <v>221</v>
      </c>
      <c r="CH53" s="6" t="s">
        <v>221</v>
      </c>
      <c r="CI53" s="6" t="s">
        <v>221</v>
      </c>
      <c r="CJ53" s="6" t="s">
        <v>221</v>
      </c>
      <c r="CK53" s="6" t="s">
        <v>221</v>
      </c>
      <c r="CL53" s="6" t="s">
        <v>221</v>
      </c>
      <c r="CM53" s="6" t="s">
        <v>221</v>
      </c>
      <c r="CN53" s="6" t="s">
        <v>221</v>
      </c>
      <c r="CO53" s="6" t="s">
        <v>221</v>
      </c>
      <c r="CP53" s="6" t="s">
        <v>221</v>
      </c>
      <c r="CQ53" s="6" t="s">
        <v>221</v>
      </c>
      <c r="CR53" s="6" t="s">
        <v>221</v>
      </c>
      <c r="CS53" s="6" t="s">
        <v>221</v>
      </c>
      <c r="CT53" s="6" t="s">
        <v>221</v>
      </c>
      <c r="CU53" s="6" t="s">
        <v>221</v>
      </c>
      <c r="CV53" s="6" t="s">
        <v>221</v>
      </c>
      <c r="CW53" s="6" t="s">
        <v>221</v>
      </c>
      <c r="CX53" s="6" t="s">
        <v>221</v>
      </c>
      <c r="CY53" s="6" t="s">
        <v>221</v>
      </c>
      <c r="CZ53" s="6" t="s">
        <v>221</v>
      </c>
      <c r="DA53" s="73">
        <f t="shared" si="2"/>
        <v>0</v>
      </c>
      <c r="DB53" s="6" t="s">
        <v>221</v>
      </c>
      <c r="DC53" s="6" t="s">
        <v>221</v>
      </c>
      <c r="DD53" s="6" t="s">
        <v>221</v>
      </c>
      <c r="DE53" s="6" t="s">
        <v>221</v>
      </c>
      <c r="DF53" s="6" t="s">
        <v>221</v>
      </c>
      <c r="DG53" s="6" t="s">
        <v>221</v>
      </c>
      <c r="DH53" s="6" t="s">
        <v>221</v>
      </c>
      <c r="DI53" s="6" t="s">
        <v>221</v>
      </c>
      <c r="DJ53" s="6" t="s">
        <v>221</v>
      </c>
      <c r="DK53" s="6" t="s">
        <v>221</v>
      </c>
      <c r="DL53" s="6" t="s">
        <v>221</v>
      </c>
      <c r="DM53" s="6" t="s">
        <v>221</v>
      </c>
      <c r="DN53" s="6" t="s">
        <v>221</v>
      </c>
      <c r="DO53" s="6" t="s">
        <v>221</v>
      </c>
      <c r="DP53" s="6" t="s">
        <v>221</v>
      </c>
      <c r="DQ53" s="6" t="s">
        <v>221</v>
      </c>
      <c r="DR53" s="6" t="s">
        <v>221</v>
      </c>
      <c r="DS53" s="6" t="s">
        <v>221</v>
      </c>
      <c r="DT53" s="6" t="s">
        <v>221</v>
      </c>
      <c r="DU53" s="6" t="s">
        <v>221</v>
      </c>
      <c r="DV53" s="6" t="s">
        <v>221</v>
      </c>
      <c r="DW53" s="6" t="s">
        <v>221</v>
      </c>
      <c r="DX53" s="6" t="s">
        <v>221</v>
      </c>
      <c r="DY53" s="6" t="s">
        <v>221</v>
      </c>
      <c r="DZ53" s="6" t="s">
        <v>221</v>
      </c>
      <c r="EA53" s="6" t="s">
        <v>221</v>
      </c>
      <c r="EB53" s="6" t="s">
        <v>221</v>
      </c>
      <c r="EC53" s="6" t="s">
        <v>221</v>
      </c>
      <c r="ED53" s="6" t="s">
        <v>221</v>
      </c>
      <c r="EE53" s="6" t="s">
        <v>221</v>
      </c>
      <c r="EF53" s="6" t="s">
        <v>221</v>
      </c>
      <c r="EG53" s="6" t="s">
        <v>221</v>
      </c>
      <c r="EH53" s="3">
        <v>160</v>
      </c>
      <c r="EI53" s="6" t="s">
        <v>221</v>
      </c>
      <c r="EJ53" s="6" t="s">
        <v>221</v>
      </c>
      <c r="EK53" s="6" t="s">
        <v>221</v>
      </c>
      <c r="EL53" s="6" t="s">
        <v>221</v>
      </c>
      <c r="EM53" s="6" t="s">
        <v>221</v>
      </c>
      <c r="EN53" s="6" t="s">
        <v>221</v>
      </c>
      <c r="EO53" s="6" t="s">
        <v>221</v>
      </c>
      <c r="EP53" s="6" t="s">
        <v>221</v>
      </c>
      <c r="EQ53" s="6" t="s">
        <v>221</v>
      </c>
      <c r="ER53" s="6" t="s">
        <v>221</v>
      </c>
      <c r="ES53" s="6" t="s">
        <v>221</v>
      </c>
      <c r="ET53" s="6" t="s">
        <v>221</v>
      </c>
      <c r="EU53" s="6" t="s">
        <v>221</v>
      </c>
      <c r="EV53" s="6" t="s">
        <v>221</v>
      </c>
      <c r="EW53" s="6" t="s">
        <v>221</v>
      </c>
      <c r="EX53" s="6" t="s">
        <v>221</v>
      </c>
      <c r="EY53" s="6" t="s">
        <v>221</v>
      </c>
      <c r="EZ53" s="3">
        <v>133</v>
      </c>
      <c r="FA53" s="6" t="s">
        <v>221</v>
      </c>
      <c r="FB53" s="6" t="s">
        <v>221</v>
      </c>
      <c r="FC53" s="6" t="s">
        <v>221</v>
      </c>
      <c r="FD53" s="6" t="s">
        <v>221</v>
      </c>
      <c r="FE53" s="6" t="s">
        <v>221</v>
      </c>
      <c r="FF53" s="3">
        <v>187</v>
      </c>
      <c r="FG53" s="6" t="s">
        <v>221</v>
      </c>
      <c r="FH53" s="6" t="s">
        <v>221</v>
      </c>
      <c r="FI53" s="6" t="s">
        <v>221</v>
      </c>
      <c r="FJ53" s="6" t="s">
        <v>221</v>
      </c>
      <c r="FK53" s="6" t="s">
        <v>221</v>
      </c>
      <c r="FL53" s="6" t="s">
        <v>221</v>
      </c>
      <c r="FM53" s="6" t="s">
        <v>221</v>
      </c>
      <c r="FN53" s="6" t="s">
        <v>221</v>
      </c>
      <c r="FO53" s="6" t="s">
        <v>221</v>
      </c>
      <c r="FP53" s="6" t="s">
        <v>221</v>
      </c>
      <c r="FQ53" s="3">
        <v>184</v>
      </c>
      <c r="FR53" s="6" t="s">
        <v>221</v>
      </c>
      <c r="FS53" s="6" t="s">
        <v>221</v>
      </c>
      <c r="FT53" s="6" t="s">
        <v>221</v>
      </c>
      <c r="FU53" s="6" t="s">
        <v>221</v>
      </c>
      <c r="FV53" s="11" t="s">
        <v>221</v>
      </c>
      <c r="FW53" s="285">
        <f t="shared" si="3"/>
        <v>664</v>
      </c>
      <c r="FX53" s="193">
        <f t="shared" si="4"/>
        <v>2102</v>
      </c>
    </row>
    <row r="54" spans="1:180" x14ac:dyDescent="0.25">
      <c r="A54" s="4" t="s">
        <v>100</v>
      </c>
      <c r="B54" s="4" t="s">
        <v>101</v>
      </c>
      <c r="C54" s="6" t="s">
        <v>221</v>
      </c>
      <c r="D54" s="6" t="s">
        <v>221</v>
      </c>
      <c r="E54" s="6" t="s">
        <v>221</v>
      </c>
      <c r="F54" s="6" t="s">
        <v>221</v>
      </c>
      <c r="G54" s="6" t="s">
        <v>221</v>
      </c>
      <c r="H54" s="6" t="s">
        <v>221</v>
      </c>
      <c r="I54" s="6" t="s">
        <v>221</v>
      </c>
      <c r="J54" s="6" t="s">
        <v>221</v>
      </c>
      <c r="K54" s="6" t="s">
        <v>221</v>
      </c>
      <c r="L54" s="6" t="s">
        <v>221</v>
      </c>
      <c r="M54" s="6" t="s">
        <v>221</v>
      </c>
      <c r="N54" s="6" t="s">
        <v>221</v>
      </c>
      <c r="O54" s="6" t="s">
        <v>221</v>
      </c>
      <c r="P54" s="3">
        <v>148</v>
      </c>
      <c r="Q54" s="6" t="s">
        <v>221</v>
      </c>
      <c r="R54" s="6" t="s">
        <v>221</v>
      </c>
      <c r="S54" s="6" t="s">
        <v>221</v>
      </c>
      <c r="T54" s="6" t="s">
        <v>221</v>
      </c>
      <c r="U54" s="6" t="s">
        <v>221</v>
      </c>
      <c r="V54" s="6" t="s">
        <v>221</v>
      </c>
      <c r="W54" s="6" t="s">
        <v>221</v>
      </c>
      <c r="X54" s="6" t="s">
        <v>221</v>
      </c>
      <c r="Y54" s="6" t="s">
        <v>221</v>
      </c>
      <c r="Z54" s="3">
        <v>40</v>
      </c>
      <c r="AA54" s="6" t="s">
        <v>221</v>
      </c>
      <c r="AB54" s="6" t="s">
        <v>221</v>
      </c>
      <c r="AC54" s="6" t="s">
        <v>221</v>
      </c>
      <c r="AD54" s="6" t="s">
        <v>221</v>
      </c>
      <c r="AE54" s="6" t="s">
        <v>221</v>
      </c>
      <c r="AF54" s="6" t="s">
        <v>221</v>
      </c>
      <c r="AG54" s="6" t="s">
        <v>221</v>
      </c>
      <c r="AH54" s="6" t="s">
        <v>221</v>
      </c>
      <c r="AI54" s="6" t="s">
        <v>221</v>
      </c>
      <c r="AJ54" s="6" t="s">
        <v>221</v>
      </c>
      <c r="AK54" s="6" t="s">
        <v>221</v>
      </c>
      <c r="AL54" s="3">
        <v>73</v>
      </c>
      <c r="AM54" s="6" t="s">
        <v>221</v>
      </c>
      <c r="AN54" s="6" t="s">
        <v>221</v>
      </c>
      <c r="AO54" s="6" t="s">
        <v>221</v>
      </c>
      <c r="AP54" s="6" t="s">
        <v>221</v>
      </c>
      <c r="AQ54" s="6" t="s">
        <v>221</v>
      </c>
      <c r="AR54" s="6" t="s">
        <v>221</v>
      </c>
      <c r="AS54" s="6" t="s">
        <v>221</v>
      </c>
      <c r="AT54" s="3">
        <v>155</v>
      </c>
      <c r="AU54" s="6" t="s">
        <v>221</v>
      </c>
      <c r="AV54" s="6" t="s">
        <v>221</v>
      </c>
      <c r="AW54" s="3">
        <v>55</v>
      </c>
      <c r="AX54" s="6" t="s">
        <v>221</v>
      </c>
      <c r="AY54" s="6" t="s">
        <v>221</v>
      </c>
      <c r="AZ54" s="6" t="s">
        <v>221</v>
      </c>
      <c r="BA54" s="6" t="s">
        <v>221</v>
      </c>
      <c r="BB54" s="6" t="s">
        <v>221</v>
      </c>
      <c r="BC54" s="6" t="s">
        <v>221</v>
      </c>
      <c r="BD54" s="3">
        <v>269</v>
      </c>
      <c r="BE54" s="6" t="s">
        <v>221</v>
      </c>
      <c r="BF54" s="6" t="s">
        <v>221</v>
      </c>
      <c r="BG54" s="6" t="s">
        <v>221</v>
      </c>
      <c r="BH54" s="6" t="s">
        <v>221</v>
      </c>
      <c r="BI54" s="6" t="s">
        <v>221</v>
      </c>
      <c r="BJ54" s="6" t="s">
        <v>221</v>
      </c>
      <c r="BK54" s="6" t="s">
        <v>221</v>
      </c>
      <c r="BL54" s="6" t="s">
        <v>221</v>
      </c>
      <c r="BM54" s="6" t="s">
        <v>221</v>
      </c>
      <c r="BN54" s="6" t="s">
        <v>221</v>
      </c>
      <c r="BO54" s="6" t="s">
        <v>221</v>
      </c>
      <c r="BP54" s="3">
        <v>42</v>
      </c>
      <c r="BQ54" s="6" t="s">
        <v>221</v>
      </c>
      <c r="BR54" s="6" t="s">
        <v>221</v>
      </c>
      <c r="BS54" s="6" t="s">
        <v>221</v>
      </c>
      <c r="BT54" s="6" t="s">
        <v>221</v>
      </c>
      <c r="BU54" s="6" t="s">
        <v>221</v>
      </c>
      <c r="BV54" s="6" t="s">
        <v>221</v>
      </c>
      <c r="BW54" s="6" t="s">
        <v>221</v>
      </c>
      <c r="BX54" s="6" t="s">
        <v>221</v>
      </c>
      <c r="BY54" s="6" t="s">
        <v>221</v>
      </c>
      <c r="BZ54" s="6" t="s">
        <v>221</v>
      </c>
      <c r="CA54" s="6" t="s">
        <v>221</v>
      </c>
      <c r="CB54" s="3">
        <v>51</v>
      </c>
      <c r="CC54" s="6" t="s">
        <v>221</v>
      </c>
      <c r="CD54" s="6" t="s">
        <v>221</v>
      </c>
      <c r="CE54" s="6" t="s">
        <v>221</v>
      </c>
      <c r="CF54" s="73">
        <f t="shared" si="1"/>
        <v>833</v>
      </c>
      <c r="CG54" s="6" t="s">
        <v>221</v>
      </c>
      <c r="CH54" s="6" t="s">
        <v>221</v>
      </c>
      <c r="CI54" s="6" t="s">
        <v>221</v>
      </c>
      <c r="CJ54" s="6" t="s">
        <v>221</v>
      </c>
      <c r="CK54" s="6" t="s">
        <v>221</v>
      </c>
      <c r="CL54" s="6" t="s">
        <v>221</v>
      </c>
      <c r="CM54" s="6" t="s">
        <v>221</v>
      </c>
      <c r="CN54" s="6" t="s">
        <v>221</v>
      </c>
      <c r="CO54" s="6" t="s">
        <v>221</v>
      </c>
      <c r="CP54" s="6" t="s">
        <v>221</v>
      </c>
      <c r="CQ54" s="6" t="s">
        <v>221</v>
      </c>
      <c r="CR54" s="6" t="s">
        <v>221</v>
      </c>
      <c r="CS54" s="6" t="s">
        <v>221</v>
      </c>
      <c r="CT54" s="6" t="s">
        <v>221</v>
      </c>
      <c r="CU54" s="6" t="s">
        <v>221</v>
      </c>
      <c r="CV54" s="6" t="s">
        <v>221</v>
      </c>
      <c r="CW54" s="6" t="s">
        <v>221</v>
      </c>
      <c r="CX54" s="6" t="s">
        <v>221</v>
      </c>
      <c r="CY54" s="6" t="s">
        <v>221</v>
      </c>
      <c r="CZ54" s="6" t="s">
        <v>221</v>
      </c>
      <c r="DA54" s="73">
        <f t="shared" si="2"/>
        <v>0</v>
      </c>
      <c r="DB54" s="6" t="s">
        <v>221</v>
      </c>
      <c r="DC54" s="3">
        <v>157</v>
      </c>
      <c r="DD54" s="6" t="s">
        <v>221</v>
      </c>
      <c r="DE54" s="6" t="s">
        <v>221</v>
      </c>
      <c r="DF54" s="6" t="s">
        <v>221</v>
      </c>
      <c r="DG54" s="6" t="s">
        <v>221</v>
      </c>
      <c r="DH54" s="6" t="s">
        <v>221</v>
      </c>
      <c r="DI54" s="6" t="s">
        <v>221</v>
      </c>
      <c r="DJ54" s="6" t="s">
        <v>221</v>
      </c>
      <c r="DK54" s="6" t="s">
        <v>221</v>
      </c>
      <c r="DL54" s="6" t="s">
        <v>221</v>
      </c>
      <c r="DM54" s="6" t="s">
        <v>221</v>
      </c>
      <c r="DN54" s="6" t="s">
        <v>221</v>
      </c>
      <c r="DO54" s="6" t="s">
        <v>221</v>
      </c>
      <c r="DP54" s="6" t="s">
        <v>221</v>
      </c>
      <c r="DQ54" s="6" t="s">
        <v>221</v>
      </c>
      <c r="DR54" s="6" t="s">
        <v>221</v>
      </c>
      <c r="DS54" s="6" t="s">
        <v>221</v>
      </c>
      <c r="DT54" s="6" t="s">
        <v>221</v>
      </c>
      <c r="DU54" s="3">
        <v>25</v>
      </c>
      <c r="DV54" s="6" t="s">
        <v>221</v>
      </c>
      <c r="DW54" s="6" t="s">
        <v>221</v>
      </c>
      <c r="DX54" s="6" t="s">
        <v>221</v>
      </c>
      <c r="DY54" s="6" t="s">
        <v>221</v>
      </c>
      <c r="DZ54" s="6" t="s">
        <v>221</v>
      </c>
      <c r="EA54" s="6" t="s">
        <v>221</v>
      </c>
      <c r="EB54" s="6" t="s">
        <v>221</v>
      </c>
      <c r="EC54" s="6" t="s">
        <v>221</v>
      </c>
      <c r="ED54" s="6" t="s">
        <v>221</v>
      </c>
      <c r="EE54" s="6" t="s">
        <v>221</v>
      </c>
      <c r="EF54" s="6" t="s">
        <v>221</v>
      </c>
      <c r="EG54" s="6" t="s">
        <v>221</v>
      </c>
      <c r="EH54" s="6" t="s">
        <v>221</v>
      </c>
      <c r="EI54" s="6" t="s">
        <v>221</v>
      </c>
      <c r="EJ54" s="6" t="s">
        <v>221</v>
      </c>
      <c r="EK54" s="6" t="s">
        <v>221</v>
      </c>
      <c r="EL54" s="6" t="s">
        <v>221</v>
      </c>
      <c r="EM54" s="6" t="s">
        <v>221</v>
      </c>
      <c r="EN54" s="6" t="s">
        <v>221</v>
      </c>
      <c r="EO54" s="6" t="s">
        <v>221</v>
      </c>
      <c r="EP54" s="6" t="s">
        <v>221</v>
      </c>
      <c r="EQ54" s="6" t="s">
        <v>221</v>
      </c>
      <c r="ER54" s="6" t="s">
        <v>221</v>
      </c>
      <c r="ES54" s="3">
        <v>107</v>
      </c>
      <c r="ET54" s="6" t="s">
        <v>221</v>
      </c>
      <c r="EU54" s="6" t="s">
        <v>221</v>
      </c>
      <c r="EV54" s="6" t="s">
        <v>221</v>
      </c>
      <c r="EW54" s="6" t="s">
        <v>221</v>
      </c>
      <c r="EX54" s="6" t="s">
        <v>221</v>
      </c>
      <c r="EY54" s="6" t="s">
        <v>221</v>
      </c>
      <c r="EZ54" s="6" t="s">
        <v>221</v>
      </c>
      <c r="FA54" s="6" t="s">
        <v>221</v>
      </c>
      <c r="FB54" s="6" t="s">
        <v>221</v>
      </c>
      <c r="FC54" s="6" t="s">
        <v>221</v>
      </c>
      <c r="FD54" s="6" t="s">
        <v>221</v>
      </c>
      <c r="FE54" s="3">
        <v>36</v>
      </c>
      <c r="FF54" s="6" t="s">
        <v>221</v>
      </c>
      <c r="FG54" s="6" t="s">
        <v>221</v>
      </c>
      <c r="FH54" s="6" t="s">
        <v>221</v>
      </c>
      <c r="FI54" s="6" t="s">
        <v>221</v>
      </c>
      <c r="FJ54" s="6" t="s">
        <v>221</v>
      </c>
      <c r="FK54" s="6" t="s">
        <v>221</v>
      </c>
      <c r="FL54" s="6" t="s">
        <v>221</v>
      </c>
      <c r="FM54" s="6" t="s">
        <v>221</v>
      </c>
      <c r="FN54" s="6" t="s">
        <v>221</v>
      </c>
      <c r="FO54" s="6" t="s">
        <v>221</v>
      </c>
      <c r="FP54" s="6" t="s">
        <v>221</v>
      </c>
      <c r="FQ54" s="6" t="s">
        <v>221</v>
      </c>
      <c r="FR54" s="6" t="s">
        <v>221</v>
      </c>
      <c r="FS54" s="6" t="s">
        <v>221</v>
      </c>
      <c r="FT54" s="6" t="s">
        <v>221</v>
      </c>
      <c r="FU54" s="6" t="s">
        <v>221</v>
      </c>
      <c r="FV54" s="11" t="s">
        <v>221</v>
      </c>
      <c r="FW54" s="285">
        <f t="shared" si="3"/>
        <v>325</v>
      </c>
      <c r="FX54" s="193">
        <f t="shared" si="4"/>
        <v>1158</v>
      </c>
    </row>
    <row r="55" spans="1:180" x14ac:dyDescent="0.25">
      <c r="A55" s="4" t="s">
        <v>102</v>
      </c>
      <c r="B55" s="4" t="s">
        <v>103</v>
      </c>
      <c r="C55" s="6" t="s">
        <v>221</v>
      </c>
      <c r="D55" s="3">
        <v>42</v>
      </c>
      <c r="E55" s="6" t="s">
        <v>221</v>
      </c>
      <c r="F55" s="3">
        <v>438</v>
      </c>
      <c r="G55" s="6" t="s">
        <v>221</v>
      </c>
      <c r="H55" s="6" t="s">
        <v>221</v>
      </c>
      <c r="I55" s="6" t="s">
        <v>221</v>
      </c>
      <c r="J55" s="6" t="s">
        <v>221</v>
      </c>
      <c r="K55" s="6" t="s">
        <v>221</v>
      </c>
      <c r="L55" s="6" t="s">
        <v>221</v>
      </c>
      <c r="M55" s="6" t="s">
        <v>221</v>
      </c>
      <c r="N55" s="6" t="s">
        <v>221</v>
      </c>
      <c r="O55" s="6" t="s">
        <v>221</v>
      </c>
      <c r="P55" s="3">
        <v>147</v>
      </c>
      <c r="Q55" s="6" t="s">
        <v>221</v>
      </c>
      <c r="R55" s="6" t="s">
        <v>221</v>
      </c>
      <c r="S55" s="6" t="s">
        <v>221</v>
      </c>
      <c r="T55" s="6" t="s">
        <v>221</v>
      </c>
      <c r="U55" s="6" t="s">
        <v>221</v>
      </c>
      <c r="V55" s="6" t="s">
        <v>221</v>
      </c>
      <c r="W55" s="6" t="s">
        <v>221</v>
      </c>
      <c r="X55" s="6" t="s">
        <v>221</v>
      </c>
      <c r="Y55" s="6" t="s">
        <v>221</v>
      </c>
      <c r="Z55" s="6" t="s">
        <v>221</v>
      </c>
      <c r="AA55" s="6" t="s">
        <v>221</v>
      </c>
      <c r="AB55" s="6" t="s">
        <v>221</v>
      </c>
      <c r="AC55" s="6" t="s">
        <v>221</v>
      </c>
      <c r="AD55" s="6" t="s">
        <v>221</v>
      </c>
      <c r="AE55" s="6" t="s">
        <v>221</v>
      </c>
      <c r="AF55" s="6" t="s">
        <v>221</v>
      </c>
      <c r="AG55" s="6" t="s">
        <v>221</v>
      </c>
      <c r="AH55" s="6" t="s">
        <v>221</v>
      </c>
      <c r="AI55" s="6" t="s">
        <v>221</v>
      </c>
      <c r="AJ55" s="6" t="s">
        <v>221</v>
      </c>
      <c r="AK55" s="6" t="s">
        <v>221</v>
      </c>
      <c r="AL55" s="6" t="s">
        <v>221</v>
      </c>
      <c r="AM55" s="6" t="s">
        <v>221</v>
      </c>
      <c r="AN55" s="6" t="s">
        <v>221</v>
      </c>
      <c r="AO55" s="6" t="s">
        <v>221</v>
      </c>
      <c r="AP55" s="6" t="s">
        <v>221</v>
      </c>
      <c r="AQ55" s="3">
        <v>147</v>
      </c>
      <c r="AR55" s="6" t="s">
        <v>221</v>
      </c>
      <c r="AS55" s="6" t="s">
        <v>221</v>
      </c>
      <c r="AT55" s="6" t="s">
        <v>221</v>
      </c>
      <c r="AU55" s="3">
        <v>387</v>
      </c>
      <c r="AV55" s="6" t="s">
        <v>221</v>
      </c>
      <c r="AW55" s="6" t="s">
        <v>221</v>
      </c>
      <c r="AX55" s="6" t="s">
        <v>221</v>
      </c>
      <c r="AY55" s="6" t="s">
        <v>221</v>
      </c>
      <c r="AZ55" s="6" t="s">
        <v>221</v>
      </c>
      <c r="BA55" s="6" t="s">
        <v>221</v>
      </c>
      <c r="BB55" s="6" t="s">
        <v>221</v>
      </c>
      <c r="BC55" s="6" t="s">
        <v>221</v>
      </c>
      <c r="BD55" s="6" t="s">
        <v>221</v>
      </c>
      <c r="BE55" s="6" t="s">
        <v>221</v>
      </c>
      <c r="BF55" s="6" t="s">
        <v>221</v>
      </c>
      <c r="BG55" s="6" t="s">
        <v>221</v>
      </c>
      <c r="BH55" s="6" t="s">
        <v>221</v>
      </c>
      <c r="BI55" s="6" t="s">
        <v>221</v>
      </c>
      <c r="BJ55" s="6" t="s">
        <v>221</v>
      </c>
      <c r="BK55" s="6" t="s">
        <v>221</v>
      </c>
      <c r="BL55" s="6" t="s">
        <v>221</v>
      </c>
      <c r="BM55" s="6" t="s">
        <v>221</v>
      </c>
      <c r="BN55" s="6" t="s">
        <v>221</v>
      </c>
      <c r="BO55" s="6" t="s">
        <v>221</v>
      </c>
      <c r="BP55" s="6" t="s">
        <v>221</v>
      </c>
      <c r="BQ55" s="6" t="s">
        <v>221</v>
      </c>
      <c r="BR55" s="6" t="s">
        <v>221</v>
      </c>
      <c r="BS55" s="6" t="s">
        <v>221</v>
      </c>
      <c r="BT55" s="6" t="s">
        <v>221</v>
      </c>
      <c r="BU55" s="6" t="s">
        <v>221</v>
      </c>
      <c r="BV55" s="6" t="s">
        <v>221</v>
      </c>
      <c r="BW55" s="6" t="s">
        <v>221</v>
      </c>
      <c r="BX55" s="6" t="s">
        <v>221</v>
      </c>
      <c r="BY55" s="6" t="s">
        <v>221</v>
      </c>
      <c r="BZ55" s="6" t="s">
        <v>221</v>
      </c>
      <c r="CA55" s="6" t="s">
        <v>221</v>
      </c>
      <c r="CB55" s="6" t="s">
        <v>221</v>
      </c>
      <c r="CC55" s="6" t="s">
        <v>221</v>
      </c>
      <c r="CD55" s="6" t="s">
        <v>221</v>
      </c>
      <c r="CE55" s="3">
        <v>181</v>
      </c>
      <c r="CF55" s="73">
        <f t="shared" si="1"/>
        <v>1342</v>
      </c>
      <c r="CG55" s="6" t="s">
        <v>221</v>
      </c>
      <c r="CH55" s="6" t="s">
        <v>221</v>
      </c>
      <c r="CI55" s="6" t="s">
        <v>221</v>
      </c>
      <c r="CJ55" s="6" t="s">
        <v>221</v>
      </c>
      <c r="CK55" s="6" t="s">
        <v>221</v>
      </c>
      <c r="CL55" s="6" t="s">
        <v>221</v>
      </c>
      <c r="CM55" s="6" t="s">
        <v>221</v>
      </c>
      <c r="CN55" s="6" t="s">
        <v>221</v>
      </c>
      <c r="CO55" s="6" t="s">
        <v>221</v>
      </c>
      <c r="CP55" s="6" t="s">
        <v>221</v>
      </c>
      <c r="CQ55" s="6" t="s">
        <v>221</v>
      </c>
      <c r="CR55" s="6" t="s">
        <v>221</v>
      </c>
      <c r="CS55" s="6" t="s">
        <v>221</v>
      </c>
      <c r="CT55" s="6" t="s">
        <v>221</v>
      </c>
      <c r="CU55" s="6" t="s">
        <v>221</v>
      </c>
      <c r="CV55" s="6" t="s">
        <v>221</v>
      </c>
      <c r="CW55" s="6" t="s">
        <v>221</v>
      </c>
      <c r="CX55" s="6" t="s">
        <v>221</v>
      </c>
      <c r="CY55" s="6" t="s">
        <v>221</v>
      </c>
      <c r="CZ55" s="6" t="s">
        <v>221</v>
      </c>
      <c r="DA55" s="73">
        <f t="shared" si="2"/>
        <v>0</v>
      </c>
      <c r="DB55" s="6" t="s">
        <v>221</v>
      </c>
      <c r="DC55" s="6" t="s">
        <v>221</v>
      </c>
      <c r="DD55" s="6" t="s">
        <v>221</v>
      </c>
      <c r="DE55" s="3">
        <v>387</v>
      </c>
      <c r="DF55" s="6" t="s">
        <v>221</v>
      </c>
      <c r="DG55" s="6" t="s">
        <v>221</v>
      </c>
      <c r="DH55" s="6" t="s">
        <v>221</v>
      </c>
      <c r="DI55" s="6" t="s">
        <v>221</v>
      </c>
      <c r="DJ55" s="6" t="s">
        <v>221</v>
      </c>
      <c r="DK55" s="6" t="s">
        <v>221</v>
      </c>
      <c r="DL55" s="6" t="s">
        <v>221</v>
      </c>
      <c r="DM55" s="6" t="s">
        <v>221</v>
      </c>
      <c r="DN55" s="6" t="s">
        <v>221</v>
      </c>
      <c r="DO55" s="6" t="s">
        <v>221</v>
      </c>
      <c r="DP55" s="6" t="s">
        <v>221</v>
      </c>
      <c r="DQ55" s="6" t="s">
        <v>221</v>
      </c>
      <c r="DR55" s="6" t="s">
        <v>221</v>
      </c>
      <c r="DS55" s="6" t="s">
        <v>221</v>
      </c>
      <c r="DT55" s="6" t="s">
        <v>221</v>
      </c>
      <c r="DU55" s="6" t="s">
        <v>221</v>
      </c>
      <c r="DV55" s="3">
        <v>124</v>
      </c>
      <c r="DW55" s="6" t="s">
        <v>221</v>
      </c>
      <c r="DX55" s="6" t="s">
        <v>221</v>
      </c>
      <c r="DY55" s="6" t="s">
        <v>221</v>
      </c>
      <c r="DZ55" s="6" t="s">
        <v>221</v>
      </c>
      <c r="EA55" s="6" t="s">
        <v>221</v>
      </c>
      <c r="EB55" s="6" t="s">
        <v>221</v>
      </c>
      <c r="EC55" s="6" t="s">
        <v>221</v>
      </c>
      <c r="ED55" s="6" t="s">
        <v>221</v>
      </c>
      <c r="EE55" s="6" t="s">
        <v>221</v>
      </c>
      <c r="EF55" s="6" t="s">
        <v>221</v>
      </c>
      <c r="EG55" s="6" t="s">
        <v>221</v>
      </c>
      <c r="EH55" s="3">
        <v>78</v>
      </c>
      <c r="EI55" s="6" t="s">
        <v>221</v>
      </c>
      <c r="EJ55" s="6" t="s">
        <v>221</v>
      </c>
      <c r="EK55" s="6" t="s">
        <v>221</v>
      </c>
      <c r="EL55" s="6" t="s">
        <v>221</v>
      </c>
      <c r="EM55" s="6" t="s">
        <v>221</v>
      </c>
      <c r="EN55" s="6" t="s">
        <v>221</v>
      </c>
      <c r="EO55" s="6" t="s">
        <v>221</v>
      </c>
      <c r="EP55" s="6" t="s">
        <v>221</v>
      </c>
      <c r="EQ55" s="6" t="s">
        <v>221</v>
      </c>
      <c r="ER55" s="6" t="s">
        <v>221</v>
      </c>
      <c r="ES55" s="6" t="s">
        <v>221</v>
      </c>
      <c r="ET55" s="6" t="s">
        <v>221</v>
      </c>
      <c r="EU55" s="6" t="s">
        <v>221</v>
      </c>
      <c r="EV55" s="6" t="s">
        <v>221</v>
      </c>
      <c r="EW55" s="6" t="s">
        <v>221</v>
      </c>
      <c r="EX55" s="6" t="s">
        <v>221</v>
      </c>
      <c r="EY55" s="6" t="s">
        <v>221</v>
      </c>
      <c r="EZ55" s="6" t="s">
        <v>221</v>
      </c>
      <c r="FA55" s="6" t="s">
        <v>221</v>
      </c>
      <c r="FB55" s="6" t="s">
        <v>221</v>
      </c>
      <c r="FC55" s="6" t="s">
        <v>221</v>
      </c>
      <c r="FD55" s="6" t="s">
        <v>221</v>
      </c>
      <c r="FE55" s="6" t="s">
        <v>221</v>
      </c>
      <c r="FF55" s="6" t="s">
        <v>221</v>
      </c>
      <c r="FG55" s="3">
        <v>41</v>
      </c>
      <c r="FH55" s="6" t="s">
        <v>221</v>
      </c>
      <c r="FI55" s="6" t="s">
        <v>221</v>
      </c>
      <c r="FJ55" s="6" t="s">
        <v>221</v>
      </c>
      <c r="FK55" s="6" t="s">
        <v>221</v>
      </c>
      <c r="FL55" s="6" t="s">
        <v>221</v>
      </c>
      <c r="FM55" s="6" t="s">
        <v>221</v>
      </c>
      <c r="FN55" s="6" t="s">
        <v>221</v>
      </c>
      <c r="FO55" s="6" t="s">
        <v>221</v>
      </c>
      <c r="FP55" s="6" t="s">
        <v>221</v>
      </c>
      <c r="FQ55" s="3">
        <v>118</v>
      </c>
      <c r="FR55" s="6" t="s">
        <v>221</v>
      </c>
      <c r="FS55" s="6" t="s">
        <v>221</v>
      </c>
      <c r="FT55" s="6" t="s">
        <v>221</v>
      </c>
      <c r="FU55" s="6" t="s">
        <v>221</v>
      </c>
      <c r="FV55" s="11" t="s">
        <v>221</v>
      </c>
      <c r="FW55" s="285">
        <f t="shared" si="3"/>
        <v>748</v>
      </c>
      <c r="FX55" s="193">
        <f t="shared" si="4"/>
        <v>2090</v>
      </c>
    </row>
    <row r="56" spans="1:180" x14ac:dyDescent="0.25">
      <c r="A56" s="4" t="s">
        <v>104</v>
      </c>
      <c r="B56" s="4" t="s">
        <v>105</v>
      </c>
      <c r="C56" s="6" t="s">
        <v>221</v>
      </c>
      <c r="D56" s="6" t="s">
        <v>221</v>
      </c>
      <c r="E56" s="6" t="s">
        <v>221</v>
      </c>
      <c r="F56" s="6" t="s">
        <v>221</v>
      </c>
      <c r="G56" s="6" t="s">
        <v>221</v>
      </c>
      <c r="H56" s="6" t="s">
        <v>221</v>
      </c>
      <c r="I56" s="6" t="s">
        <v>221</v>
      </c>
      <c r="J56" s="6" t="s">
        <v>221</v>
      </c>
      <c r="K56" s="6" t="s">
        <v>221</v>
      </c>
      <c r="L56" s="6" t="s">
        <v>221</v>
      </c>
      <c r="M56" s="6" t="s">
        <v>221</v>
      </c>
      <c r="N56" s="6" t="s">
        <v>221</v>
      </c>
      <c r="O56" s="6" t="s">
        <v>221</v>
      </c>
      <c r="P56" s="3">
        <v>303</v>
      </c>
      <c r="Q56" s="6" t="s">
        <v>221</v>
      </c>
      <c r="R56" s="6" t="s">
        <v>221</v>
      </c>
      <c r="S56" s="6" t="s">
        <v>221</v>
      </c>
      <c r="T56" s="6" t="s">
        <v>221</v>
      </c>
      <c r="U56" s="6" t="s">
        <v>221</v>
      </c>
      <c r="V56" s="6" t="s">
        <v>221</v>
      </c>
      <c r="W56" s="6" t="s">
        <v>221</v>
      </c>
      <c r="X56" s="6" t="s">
        <v>221</v>
      </c>
      <c r="Y56" s="6" t="s">
        <v>221</v>
      </c>
      <c r="Z56" s="3">
        <v>21</v>
      </c>
      <c r="AA56" s="3">
        <v>133</v>
      </c>
      <c r="AB56" s="6" t="s">
        <v>221</v>
      </c>
      <c r="AC56" s="6" t="s">
        <v>221</v>
      </c>
      <c r="AD56" s="6" t="s">
        <v>221</v>
      </c>
      <c r="AE56" s="6" t="s">
        <v>221</v>
      </c>
      <c r="AF56" s="6" t="s">
        <v>221</v>
      </c>
      <c r="AG56" s="6" t="s">
        <v>221</v>
      </c>
      <c r="AH56" s="6" t="s">
        <v>221</v>
      </c>
      <c r="AI56" s="6" t="s">
        <v>221</v>
      </c>
      <c r="AJ56" s="6" t="s">
        <v>221</v>
      </c>
      <c r="AK56" s="6" t="s">
        <v>221</v>
      </c>
      <c r="AL56" s="6" t="s">
        <v>221</v>
      </c>
      <c r="AM56" s="6" t="s">
        <v>221</v>
      </c>
      <c r="AN56" s="6" t="s">
        <v>221</v>
      </c>
      <c r="AO56" s="6" t="s">
        <v>221</v>
      </c>
      <c r="AP56" s="3">
        <v>0</v>
      </c>
      <c r="AQ56" s="6" t="s">
        <v>221</v>
      </c>
      <c r="AR56" s="3">
        <v>291</v>
      </c>
      <c r="AS56" s="6" t="s">
        <v>221</v>
      </c>
      <c r="AT56" s="3">
        <v>73</v>
      </c>
      <c r="AU56" s="6" t="s">
        <v>221</v>
      </c>
      <c r="AV56" s="6" t="s">
        <v>221</v>
      </c>
      <c r="AW56" s="6" t="s">
        <v>221</v>
      </c>
      <c r="AX56" s="6" t="s">
        <v>221</v>
      </c>
      <c r="AY56" s="6" t="s">
        <v>221</v>
      </c>
      <c r="AZ56" s="6" t="s">
        <v>221</v>
      </c>
      <c r="BA56" s="6" t="s">
        <v>221</v>
      </c>
      <c r="BB56" s="6" t="s">
        <v>221</v>
      </c>
      <c r="BC56" s="6" t="s">
        <v>221</v>
      </c>
      <c r="BD56" s="6" t="s">
        <v>221</v>
      </c>
      <c r="BE56" s="6" t="s">
        <v>221</v>
      </c>
      <c r="BF56" s="6" t="s">
        <v>221</v>
      </c>
      <c r="BG56" s="6" t="s">
        <v>221</v>
      </c>
      <c r="BH56" s="6" t="s">
        <v>221</v>
      </c>
      <c r="BI56" s="6" t="s">
        <v>221</v>
      </c>
      <c r="BJ56" s="6" t="s">
        <v>221</v>
      </c>
      <c r="BK56" s="6" t="s">
        <v>221</v>
      </c>
      <c r="BL56" s="6" t="s">
        <v>221</v>
      </c>
      <c r="BM56" s="6" t="s">
        <v>221</v>
      </c>
      <c r="BN56" s="6" t="s">
        <v>221</v>
      </c>
      <c r="BO56" s="6" t="s">
        <v>221</v>
      </c>
      <c r="BP56" s="6" t="s">
        <v>221</v>
      </c>
      <c r="BQ56" s="6" t="s">
        <v>221</v>
      </c>
      <c r="BR56" s="6" t="s">
        <v>221</v>
      </c>
      <c r="BS56" s="6" t="s">
        <v>221</v>
      </c>
      <c r="BT56" s="6" t="s">
        <v>221</v>
      </c>
      <c r="BU56" s="6" t="s">
        <v>221</v>
      </c>
      <c r="BV56" s="6" t="s">
        <v>221</v>
      </c>
      <c r="BW56" s="6" t="s">
        <v>221</v>
      </c>
      <c r="BX56" s="6" t="s">
        <v>221</v>
      </c>
      <c r="BY56" s="6" t="s">
        <v>221</v>
      </c>
      <c r="BZ56" s="6" t="s">
        <v>221</v>
      </c>
      <c r="CA56" s="6" t="s">
        <v>221</v>
      </c>
      <c r="CB56" s="6" t="s">
        <v>221</v>
      </c>
      <c r="CC56" s="6" t="s">
        <v>221</v>
      </c>
      <c r="CD56" s="6" t="s">
        <v>221</v>
      </c>
      <c r="CE56" s="3">
        <v>193</v>
      </c>
      <c r="CF56" s="73">
        <f t="shared" si="1"/>
        <v>1014</v>
      </c>
      <c r="CG56" s="6" t="s">
        <v>221</v>
      </c>
      <c r="CH56" s="6" t="s">
        <v>221</v>
      </c>
      <c r="CI56" s="6" t="s">
        <v>221</v>
      </c>
      <c r="CJ56" s="6" t="s">
        <v>221</v>
      </c>
      <c r="CK56" s="3">
        <v>9</v>
      </c>
      <c r="CL56" s="6" t="s">
        <v>221</v>
      </c>
      <c r="CM56" s="6" t="s">
        <v>221</v>
      </c>
      <c r="CN56" s="6" t="s">
        <v>221</v>
      </c>
      <c r="CO56" s="6" t="s">
        <v>221</v>
      </c>
      <c r="CP56" s="6" t="s">
        <v>221</v>
      </c>
      <c r="CQ56" s="6" t="s">
        <v>221</v>
      </c>
      <c r="CR56" s="6" t="s">
        <v>221</v>
      </c>
      <c r="CS56" s="6" t="s">
        <v>221</v>
      </c>
      <c r="CT56" s="6" t="s">
        <v>221</v>
      </c>
      <c r="CU56" s="6" t="s">
        <v>221</v>
      </c>
      <c r="CV56" s="6" t="s">
        <v>221</v>
      </c>
      <c r="CW56" s="6" t="s">
        <v>221</v>
      </c>
      <c r="CX56" s="6" t="s">
        <v>221</v>
      </c>
      <c r="CY56" s="6" t="s">
        <v>221</v>
      </c>
      <c r="CZ56" s="6" t="s">
        <v>221</v>
      </c>
      <c r="DA56" s="73">
        <f t="shared" si="2"/>
        <v>9</v>
      </c>
      <c r="DB56" s="6" t="s">
        <v>221</v>
      </c>
      <c r="DC56" s="6" t="s">
        <v>221</v>
      </c>
      <c r="DD56" s="6" t="s">
        <v>221</v>
      </c>
      <c r="DE56" s="6" t="s">
        <v>221</v>
      </c>
      <c r="DF56" s="6" t="s">
        <v>221</v>
      </c>
      <c r="DG56" s="6" t="s">
        <v>221</v>
      </c>
      <c r="DH56" s="6" t="s">
        <v>221</v>
      </c>
      <c r="DI56" s="6" t="s">
        <v>221</v>
      </c>
      <c r="DJ56" s="6" t="s">
        <v>221</v>
      </c>
      <c r="DK56" s="6" t="s">
        <v>221</v>
      </c>
      <c r="DL56" s="6" t="s">
        <v>221</v>
      </c>
      <c r="DM56" s="6" t="s">
        <v>221</v>
      </c>
      <c r="DN56" s="6" t="s">
        <v>221</v>
      </c>
      <c r="DO56" s="6" t="s">
        <v>221</v>
      </c>
      <c r="DP56" s="6" t="s">
        <v>221</v>
      </c>
      <c r="DQ56" s="6" t="s">
        <v>221</v>
      </c>
      <c r="DR56" s="3">
        <v>47</v>
      </c>
      <c r="DS56" s="6" t="s">
        <v>221</v>
      </c>
      <c r="DT56" s="6" t="s">
        <v>221</v>
      </c>
      <c r="DU56" s="6" t="s">
        <v>221</v>
      </c>
      <c r="DV56" s="6" t="s">
        <v>221</v>
      </c>
      <c r="DW56" s="6" t="s">
        <v>221</v>
      </c>
      <c r="DX56" s="6" t="s">
        <v>221</v>
      </c>
      <c r="DY56" s="6" t="s">
        <v>221</v>
      </c>
      <c r="DZ56" s="6" t="s">
        <v>221</v>
      </c>
      <c r="EA56" s="6" t="s">
        <v>221</v>
      </c>
      <c r="EB56" s="6" t="s">
        <v>221</v>
      </c>
      <c r="EC56" s="6" t="s">
        <v>221</v>
      </c>
      <c r="ED56" s="6" t="s">
        <v>221</v>
      </c>
      <c r="EE56" s="6" t="s">
        <v>221</v>
      </c>
      <c r="EF56" s="6" t="s">
        <v>221</v>
      </c>
      <c r="EG56" s="6" t="s">
        <v>221</v>
      </c>
      <c r="EH56" s="6" t="s">
        <v>221</v>
      </c>
      <c r="EI56" s="6" t="s">
        <v>221</v>
      </c>
      <c r="EJ56" s="6" t="s">
        <v>221</v>
      </c>
      <c r="EK56" s="6" t="s">
        <v>221</v>
      </c>
      <c r="EL56" s="6" t="s">
        <v>221</v>
      </c>
      <c r="EM56" s="6" t="s">
        <v>221</v>
      </c>
      <c r="EN56" s="6" t="s">
        <v>221</v>
      </c>
      <c r="EO56" s="6" t="s">
        <v>221</v>
      </c>
      <c r="EP56" s="6" t="s">
        <v>221</v>
      </c>
      <c r="EQ56" s="6" t="s">
        <v>221</v>
      </c>
      <c r="ER56" s="6" t="s">
        <v>221</v>
      </c>
      <c r="ES56" s="6" t="s">
        <v>221</v>
      </c>
      <c r="ET56" s="6" t="s">
        <v>221</v>
      </c>
      <c r="EU56" s="6" t="s">
        <v>221</v>
      </c>
      <c r="EV56" s="6" t="s">
        <v>221</v>
      </c>
      <c r="EW56" s="6" t="s">
        <v>221</v>
      </c>
      <c r="EX56" s="6" t="s">
        <v>221</v>
      </c>
      <c r="EY56" s="3">
        <v>33</v>
      </c>
      <c r="EZ56" s="6" t="s">
        <v>221</v>
      </c>
      <c r="FA56" s="6" t="s">
        <v>221</v>
      </c>
      <c r="FB56" s="6" t="s">
        <v>221</v>
      </c>
      <c r="FC56" s="6" t="s">
        <v>221</v>
      </c>
      <c r="FD56" s="6" t="s">
        <v>221</v>
      </c>
      <c r="FE56" s="6" t="s">
        <v>221</v>
      </c>
      <c r="FF56" s="3">
        <v>134</v>
      </c>
      <c r="FG56" s="6" t="s">
        <v>221</v>
      </c>
      <c r="FH56" s="6" t="s">
        <v>221</v>
      </c>
      <c r="FI56" s="6" t="s">
        <v>221</v>
      </c>
      <c r="FJ56" s="3">
        <v>51</v>
      </c>
      <c r="FK56" s="6" t="s">
        <v>221</v>
      </c>
      <c r="FL56" s="6" t="s">
        <v>221</v>
      </c>
      <c r="FM56" s="6" t="s">
        <v>221</v>
      </c>
      <c r="FN56" s="6" t="s">
        <v>221</v>
      </c>
      <c r="FO56" s="6" t="s">
        <v>221</v>
      </c>
      <c r="FP56" s="6" t="s">
        <v>221</v>
      </c>
      <c r="FQ56" s="6" t="s">
        <v>221</v>
      </c>
      <c r="FR56" s="6" t="s">
        <v>221</v>
      </c>
      <c r="FS56" s="6" t="s">
        <v>221</v>
      </c>
      <c r="FT56" s="6" t="s">
        <v>221</v>
      </c>
      <c r="FU56" s="6" t="s">
        <v>221</v>
      </c>
      <c r="FV56" s="11" t="s">
        <v>221</v>
      </c>
      <c r="FW56" s="285">
        <f t="shared" si="3"/>
        <v>265</v>
      </c>
      <c r="FX56" s="193">
        <f t="shared" si="4"/>
        <v>1288</v>
      </c>
    </row>
    <row r="57" spans="1:180" x14ac:dyDescent="0.25">
      <c r="A57" s="4" t="s">
        <v>106</v>
      </c>
      <c r="B57" s="4" t="s">
        <v>107</v>
      </c>
      <c r="C57" s="6" t="s">
        <v>221</v>
      </c>
      <c r="D57" s="6" t="s">
        <v>221</v>
      </c>
      <c r="E57" s="6" t="s">
        <v>221</v>
      </c>
      <c r="F57" s="6" t="s">
        <v>221</v>
      </c>
      <c r="G57" s="6" t="s">
        <v>221</v>
      </c>
      <c r="H57" s="6" t="s">
        <v>221</v>
      </c>
      <c r="I57" s="6" t="s">
        <v>221</v>
      </c>
      <c r="J57" s="6" t="s">
        <v>221</v>
      </c>
      <c r="K57" s="6" t="s">
        <v>221</v>
      </c>
      <c r="L57" s="3">
        <v>92</v>
      </c>
      <c r="M57" s="6" t="s">
        <v>221</v>
      </c>
      <c r="N57" s="6" t="s">
        <v>221</v>
      </c>
      <c r="O57" s="6" t="s">
        <v>221</v>
      </c>
      <c r="P57" s="6" t="s">
        <v>221</v>
      </c>
      <c r="Q57" s="6" t="s">
        <v>221</v>
      </c>
      <c r="R57" s="6" t="s">
        <v>221</v>
      </c>
      <c r="S57" s="6" t="s">
        <v>221</v>
      </c>
      <c r="T57" s="6" t="s">
        <v>221</v>
      </c>
      <c r="U57" s="6" t="s">
        <v>221</v>
      </c>
      <c r="V57" s="6" t="s">
        <v>221</v>
      </c>
      <c r="W57" s="6" t="s">
        <v>221</v>
      </c>
      <c r="X57" s="6" t="s">
        <v>221</v>
      </c>
      <c r="Y57" s="6" t="s">
        <v>221</v>
      </c>
      <c r="Z57" s="3">
        <v>50</v>
      </c>
      <c r="AA57" s="6" t="s">
        <v>221</v>
      </c>
      <c r="AB57" s="6" t="s">
        <v>221</v>
      </c>
      <c r="AC57" s="6" t="s">
        <v>221</v>
      </c>
      <c r="AD57" s="6" t="s">
        <v>221</v>
      </c>
      <c r="AE57" s="6" t="s">
        <v>221</v>
      </c>
      <c r="AF57" s="6" t="s">
        <v>221</v>
      </c>
      <c r="AG57" s="6" t="s">
        <v>221</v>
      </c>
      <c r="AH57" s="6" t="s">
        <v>221</v>
      </c>
      <c r="AI57" s="6" t="s">
        <v>221</v>
      </c>
      <c r="AJ57" s="6" t="s">
        <v>221</v>
      </c>
      <c r="AK57" s="6" t="s">
        <v>221</v>
      </c>
      <c r="AL57" s="6" t="s">
        <v>221</v>
      </c>
      <c r="AM57" s="6" t="s">
        <v>221</v>
      </c>
      <c r="AN57" s="6" t="s">
        <v>221</v>
      </c>
      <c r="AO57" s="6" t="s">
        <v>221</v>
      </c>
      <c r="AP57" s="6" t="s">
        <v>221</v>
      </c>
      <c r="AQ57" s="6" t="s">
        <v>221</v>
      </c>
      <c r="AR57" s="6" t="s">
        <v>221</v>
      </c>
      <c r="AS57" s="6" t="s">
        <v>221</v>
      </c>
      <c r="AT57" s="3">
        <v>126</v>
      </c>
      <c r="AU57" s="6" t="s">
        <v>221</v>
      </c>
      <c r="AV57" s="6" t="s">
        <v>221</v>
      </c>
      <c r="AW57" s="6" t="s">
        <v>221</v>
      </c>
      <c r="AX57" s="6" t="s">
        <v>221</v>
      </c>
      <c r="AY57" s="3">
        <v>27</v>
      </c>
      <c r="AZ57" s="6" t="s">
        <v>221</v>
      </c>
      <c r="BA57" s="6" t="s">
        <v>221</v>
      </c>
      <c r="BB57" s="6" t="s">
        <v>221</v>
      </c>
      <c r="BC57" s="6" t="s">
        <v>221</v>
      </c>
      <c r="BD57" s="3">
        <v>262</v>
      </c>
      <c r="BE57" s="6" t="s">
        <v>221</v>
      </c>
      <c r="BF57" s="6" t="s">
        <v>221</v>
      </c>
      <c r="BG57" s="6" t="s">
        <v>221</v>
      </c>
      <c r="BH57" s="6" t="s">
        <v>221</v>
      </c>
      <c r="BI57" s="6" t="s">
        <v>221</v>
      </c>
      <c r="BJ57" s="6" t="s">
        <v>221</v>
      </c>
      <c r="BK57" s="3">
        <v>598</v>
      </c>
      <c r="BL57" s="6" t="s">
        <v>221</v>
      </c>
      <c r="BM57" s="6" t="s">
        <v>221</v>
      </c>
      <c r="BN57" s="6" t="s">
        <v>221</v>
      </c>
      <c r="BO57" s="6" t="s">
        <v>221</v>
      </c>
      <c r="BP57" s="3">
        <v>85</v>
      </c>
      <c r="BQ57" s="3">
        <v>370</v>
      </c>
      <c r="BR57" s="6" t="s">
        <v>221</v>
      </c>
      <c r="BS57" s="6" t="s">
        <v>221</v>
      </c>
      <c r="BT57" s="6" t="s">
        <v>221</v>
      </c>
      <c r="BU57" s="6" t="s">
        <v>221</v>
      </c>
      <c r="BV57" s="6" t="s">
        <v>221</v>
      </c>
      <c r="BW57" s="6" t="s">
        <v>221</v>
      </c>
      <c r="BX57" s="6" t="s">
        <v>221</v>
      </c>
      <c r="BY57" s="6" t="s">
        <v>221</v>
      </c>
      <c r="BZ57" s="3">
        <v>49</v>
      </c>
      <c r="CA57" s="3">
        <v>75</v>
      </c>
      <c r="CB57" s="6" t="s">
        <v>221</v>
      </c>
      <c r="CC57" s="6" t="s">
        <v>221</v>
      </c>
      <c r="CD57" s="6" t="s">
        <v>221</v>
      </c>
      <c r="CE57" s="3">
        <v>117</v>
      </c>
      <c r="CF57" s="73">
        <f t="shared" si="1"/>
        <v>1851</v>
      </c>
      <c r="CG57" s="6" t="s">
        <v>221</v>
      </c>
      <c r="CH57" s="6" t="s">
        <v>221</v>
      </c>
      <c r="CI57" s="6" t="s">
        <v>221</v>
      </c>
      <c r="CJ57" s="6" t="s">
        <v>221</v>
      </c>
      <c r="CK57" s="6" t="s">
        <v>221</v>
      </c>
      <c r="CL57" s="6" t="s">
        <v>221</v>
      </c>
      <c r="CM57" s="6" t="s">
        <v>221</v>
      </c>
      <c r="CN57" s="6" t="s">
        <v>221</v>
      </c>
      <c r="CO57" s="6" t="s">
        <v>221</v>
      </c>
      <c r="CP57" s="6" t="s">
        <v>221</v>
      </c>
      <c r="CQ57" s="6" t="s">
        <v>221</v>
      </c>
      <c r="CR57" s="6" t="s">
        <v>221</v>
      </c>
      <c r="CS57" s="6" t="s">
        <v>221</v>
      </c>
      <c r="CT57" s="6" t="s">
        <v>221</v>
      </c>
      <c r="CU57" s="6" t="s">
        <v>221</v>
      </c>
      <c r="CV57" s="6" t="s">
        <v>221</v>
      </c>
      <c r="CW57" s="6" t="s">
        <v>221</v>
      </c>
      <c r="CX57" s="6" t="s">
        <v>221</v>
      </c>
      <c r="CY57" s="3">
        <v>3</v>
      </c>
      <c r="CZ57" s="6" t="s">
        <v>221</v>
      </c>
      <c r="DA57" s="73">
        <f t="shared" si="2"/>
        <v>3</v>
      </c>
      <c r="DB57" s="6" t="s">
        <v>221</v>
      </c>
      <c r="DC57" s="3">
        <v>154</v>
      </c>
      <c r="DD57" s="6" t="s">
        <v>221</v>
      </c>
      <c r="DE57" s="6" t="s">
        <v>221</v>
      </c>
      <c r="DF57" s="6" t="s">
        <v>221</v>
      </c>
      <c r="DG57" s="6" t="s">
        <v>221</v>
      </c>
      <c r="DH57" s="6" t="s">
        <v>221</v>
      </c>
      <c r="DI57" s="6" t="s">
        <v>221</v>
      </c>
      <c r="DJ57" s="6" t="s">
        <v>221</v>
      </c>
      <c r="DK57" s="6" t="s">
        <v>221</v>
      </c>
      <c r="DL57" s="6" t="s">
        <v>221</v>
      </c>
      <c r="DM57" s="6" t="s">
        <v>221</v>
      </c>
      <c r="DN57" s="6" t="s">
        <v>221</v>
      </c>
      <c r="DO57" s="6" t="s">
        <v>221</v>
      </c>
      <c r="DP57" s="6" t="s">
        <v>221</v>
      </c>
      <c r="DQ57" s="6" t="s">
        <v>221</v>
      </c>
      <c r="DR57" s="6" t="s">
        <v>221</v>
      </c>
      <c r="DS57" s="6" t="s">
        <v>221</v>
      </c>
      <c r="DT57" s="6" t="s">
        <v>221</v>
      </c>
      <c r="DU57" s="6" t="s">
        <v>221</v>
      </c>
      <c r="DV57" s="6" t="s">
        <v>221</v>
      </c>
      <c r="DW57" s="6" t="s">
        <v>221</v>
      </c>
      <c r="DX57" s="6" t="s">
        <v>221</v>
      </c>
      <c r="DY57" s="6" t="s">
        <v>221</v>
      </c>
      <c r="DZ57" s="6" t="s">
        <v>221</v>
      </c>
      <c r="EA57" s="6" t="s">
        <v>221</v>
      </c>
      <c r="EB57" s="6" t="s">
        <v>221</v>
      </c>
      <c r="EC57" s="6" t="s">
        <v>221</v>
      </c>
      <c r="ED57" s="6" t="s">
        <v>221</v>
      </c>
      <c r="EE57" s="6" t="s">
        <v>221</v>
      </c>
      <c r="EF57" s="6" t="s">
        <v>221</v>
      </c>
      <c r="EG57" s="6" t="s">
        <v>221</v>
      </c>
      <c r="EH57" s="3">
        <v>217</v>
      </c>
      <c r="EI57" s="6" t="s">
        <v>221</v>
      </c>
      <c r="EJ57" s="6" t="s">
        <v>221</v>
      </c>
      <c r="EK57" s="6" t="s">
        <v>221</v>
      </c>
      <c r="EL57" s="6" t="s">
        <v>221</v>
      </c>
      <c r="EM57" s="6" t="s">
        <v>221</v>
      </c>
      <c r="EN57" s="6" t="s">
        <v>221</v>
      </c>
      <c r="EO57" s="6" t="s">
        <v>221</v>
      </c>
      <c r="EP57" s="6" t="s">
        <v>221</v>
      </c>
      <c r="EQ57" s="6" t="s">
        <v>221</v>
      </c>
      <c r="ER57" s="6" t="s">
        <v>221</v>
      </c>
      <c r="ES57" s="3">
        <v>73</v>
      </c>
      <c r="ET57" s="6" t="s">
        <v>221</v>
      </c>
      <c r="EU57" s="6" t="s">
        <v>221</v>
      </c>
      <c r="EV57" s="6" t="s">
        <v>221</v>
      </c>
      <c r="EW57" s="6" t="s">
        <v>221</v>
      </c>
      <c r="EX57" s="6" t="s">
        <v>221</v>
      </c>
      <c r="EY57" s="6" t="s">
        <v>221</v>
      </c>
      <c r="EZ57" s="6" t="s">
        <v>221</v>
      </c>
      <c r="FA57" s="6" t="s">
        <v>221</v>
      </c>
      <c r="FB57" s="6" t="s">
        <v>221</v>
      </c>
      <c r="FC57" s="6" t="s">
        <v>221</v>
      </c>
      <c r="FD57" s="6" t="s">
        <v>221</v>
      </c>
      <c r="FE57" s="3">
        <v>74</v>
      </c>
      <c r="FF57" s="6" t="s">
        <v>221</v>
      </c>
      <c r="FG57" s="6" t="s">
        <v>221</v>
      </c>
      <c r="FH57" s="6" t="s">
        <v>221</v>
      </c>
      <c r="FI57" s="6" t="s">
        <v>221</v>
      </c>
      <c r="FJ57" s="6" t="s">
        <v>221</v>
      </c>
      <c r="FK57" s="6" t="s">
        <v>221</v>
      </c>
      <c r="FL57" s="6" t="s">
        <v>221</v>
      </c>
      <c r="FM57" s="6" t="s">
        <v>221</v>
      </c>
      <c r="FN57" s="6" t="s">
        <v>221</v>
      </c>
      <c r="FO57" s="6" t="s">
        <v>221</v>
      </c>
      <c r="FP57" s="6" t="s">
        <v>221</v>
      </c>
      <c r="FQ57" s="3">
        <v>101</v>
      </c>
      <c r="FR57" s="6" t="s">
        <v>221</v>
      </c>
      <c r="FS57" s="6" t="s">
        <v>221</v>
      </c>
      <c r="FT57" s="6" t="s">
        <v>221</v>
      </c>
      <c r="FU57" s="6" t="s">
        <v>221</v>
      </c>
      <c r="FV57" s="11" t="s">
        <v>221</v>
      </c>
      <c r="FW57" s="285">
        <f t="shared" si="3"/>
        <v>619</v>
      </c>
      <c r="FX57" s="193">
        <f t="shared" si="4"/>
        <v>2473</v>
      </c>
    </row>
    <row r="58" spans="1:180" x14ac:dyDescent="0.25">
      <c r="A58" s="4" t="s">
        <v>108</v>
      </c>
      <c r="B58" s="4" t="s">
        <v>109</v>
      </c>
      <c r="C58" s="6" t="s">
        <v>221</v>
      </c>
      <c r="D58" s="3">
        <v>46</v>
      </c>
      <c r="E58" s="6" t="s">
        <v>221</v>
      </c>
      <c r="F58" s="6" t="s">
        <v>221</v>
      </c>
      <c r="G58" s="6" t="s">
        <v>221</v>
      </c>
      <c r="H58" s="3">
        <v>147</v>
      </c>
      <c r="I58" s="6" t="s">
        <v>221</v>
      </c>
      <c r="J58" s="6" t="s">
        <v>221</v>
      </c>
      <c r="K58" s="6" t="s">
        <v>221</v>
      </c>
      <c r="L58" s="6" t="s">
        <v>221</v>
      </c>
      <c r="M58" s="6" t="s">
        <v>221</v>
      </c>
      <c r="N58" s="6" t="s">
        <v>221</v>
      </c>
      <c r="O58" s="6" t="s">
        <v>221</v>
      </c>
      <c r="P58" s="3">
        <v>138</v>
      </c>
      <c r="Q58" s="6" t="s">
        <v>221</v>
      </c>
      <c r="R58" s="3">
        <v>53</v>
      </c>
      <c r="S58" s="6" t="s">
        <v>221</v>
      </c>
      <c r="T58" s="6" t="s">
        <v>221</v>
      </c>
      <c r="U58" s="6" t="s">
        <v>221</v>
      </c>
      <c r="V58" s="6" t="s">
        <v>221</v>
      </c>
      <c r="W58" s="3">
        <v>238</v>
      </c>
      <c r="X58" s="6" t="s">
        <v>221</v>
      </c>
      <c r="Y58" s="6" t="s">
        <v>221</v>
      </c>
      <c r="Z58" s="3">
        <v>4</v>
      </c>
      <c r="AA58" s="6" t="s">
        <v>221</v>
      </c>
      <c r="AB58" s="6" t="s">
        <v>221</v>
      </c>
      <c r="AC58" s="6" t="s">
        <v>221</v>
      </c>
      <c r="AD58" s="6" t="s">
        <v>221</v>
      </c>
      <c r="AE58" s="6" t="s">
        <v>221</v>
      </c>
      <c r="AF58" s="6" t="s">
        <v>221</v>
      </c>
      <c r="AG58" s="6" t="s">
        <v>221</v>
      </c>
      <c r="AH58" s="6" t="s">
        <v>221</v>
      </c>
      <c r="AI58" s="6" t="s">
        <v>221</v>
      </c>
      <c r="AJ58" s="6" t="s">
        <v>221</v>
      </c>
      <c r="AK58" s="6" t="s">
        <v>221</v>
      </c>
      <c r="AL58" s="6" t="s">
        <v>221</v>
      </c>
      <c r="AM58" s="6" t="s">
        <v>221</v>
      </c>
      <c r="AN58" s="6" t="s">
        <v>221</v>
      </c>
      <c r="AO58" s="6" t="s">
        <v>221</v>
      </c>
      <c r="AP58" s="6" t="s">
        <v>221</v>
      </c>
      <c r="AQ58" s="6" t="s">
        <v>221</v>
      </c>
      <c r="AR58" s="6" t="s">
        <v>221</v>
      </c>
      <c r="AS58" s="6" t="s">
        <v>221</v>
      </c>
      <c r="AT58" s="3">
        <v>69</v>
      </c>
      <c r="AU58" s="6" t="s">
        <v>221</v>
      </c>
      <c r="AV58" s="6" t="s">
        <v>221</v>
      </c>
      <c r="AW58" s="6" t="s">
        <v>221</v>
      </c>
      <c r="AX58" s="6" t="s">
        <v>221</v>
      </c>
      <c r="AY58" s="6" t="s">
        <v>221</v>
      </c>
      <c r="AZ58" s="6" t="s">
        <v>221</v>
      </c>
      <c r="BA58" s="6" t="s">
        <v>221</v>
      </c>
      <c r="BB58" s="6" t="s">
        <v>221</v>
      </c>
      <c r="BC58" s="6" t="s">
        <v>221</v>
      </c>
      <c r="BD58" s="6" t="s">
        <v>221</v>
      </c>
      <c r="BE58" s="6" t="s">
        <v>221</v>
      </c>
      <c r="BF58" s="6" t="s">
        <v>221</v>
      </c>
      <c r="BG58" s="6" t="s">
        <v>221</v>
      </c>
      <c r="BH58" s="6" t="s">
        <v>221</v>
      </c>
      <c r="BI58" s="6" t="s">
        <v>221</v>
      </c>
      <c r="BJ58" s="6" t="s">
        <v>221</v>
      </c>
      <c r="BK58" s="6" t="s">
        <v>221</v>
      </c>
      <c r="BL58" s="6" t="s">
        <v>221</v>
      </c>
      <c r="BM58" s="6" t="s">
        <v>221</v>
      </c>
      <c r="BN58" s="6" t="s">
        <v>221</v>
      </c>
      <c r="BO58" s="6" t="s">
        <v>221</v>
      </c>
      <c r="BP58" s="6" t="s">
        <v>221</v>
      </c>
      <c r="BQ58" s="6" t="s">
        <v>221</v>
      </c>
      <c r="BR58" s="6" t="s">
        <v>221</v>
      </c>
      <c r="BS58" s="6" t="s">
        <v>221</v>
      </c>
      <c r="BT58" s="6" t="s">
        <v>221</v>
      </c>
      <c r="BU58" s="6" t="s">
        <v>221</v>
      </c>
      <c r="BV58" s="6" t="s">
        <v>221</v>
      </c>
      <c r="BW58" s="6" t="s">
        <v>221</v>
      </c>
      <c r="BX58" s="3">
        <v>15</v>
      </c>
      <c r="BY58" s="6" t="s">
        <v>221</v>
      </c>
      <c r="BZ58" s="6" t="s">
        <v>221</v>
      </c>
      <c r="CA58" s="6" t="s">
        <v>221</v>
      </c>
      <c r="CB58" s="6" t="s">
        <v>221</v>
      </c>
      <c r="CC58" s="6" t="s">
        <v>221</v>
      </c>
      <c r="CD58" s="6" t="s">
        <v>221</v>
      </c>
      <c r="CE58" s="6" t="s">
        <v>221</v>
      </c>
      <c r="CF58" s="73">
        <f t="shared" si="1"/>
        <v>710</v>
      </c>
      <c r="CG58" s="6" t="s">
        <v>221</v>
      </c>
      <c r="CH58" s="6" t="s">
        <v>221</v>
      </c>
      <c r="CI58" s="6" t="s">
        <v>221</v>
      </c>
      <c r="CJ58" s="6" t="s">
        <v>221</v>
      </c>
      <c r="CK58" s="6" t="s">
        <v>221</v>
      </c>
      <c r="CL58" s="6" t="s">
        <v>221</v>
      </c>
      <c r="CM58" s="6" t="s">
        <v>221</v>
      </c>
      <c r="CN58" s="6" t="s">
        <v>221</v>
      </c>
      <c r="CO58" s="6" t="s">
        <v>221</v>
      </c>
      <c r="CP58" s="6" t="s">
        <v>221</v>
      </c>
      <c r="CQ58" s="6" t="s">
        <v>221</v>
      </c>
      <c r="CR58" s="6" t="s">
        <v>221</v>
      </c>
      <c r="CS58" s="6" t="s">
        <v>221</v>
      </c>
      <c r="CT58" s="6" t="s">
        <v>221</v>
      </c>
      <c r="CU58" s="6" t="s">
        <v>221</v>
      </c>
      <c r="CV58" s="6" t="s">
        <v>221</v>
      </c>
      <c r="CW58" s="6" t="s">
        <v>221</v>
      </c>
      <c r="CX58" s="6" t="s">
        <v>221</v>
      </c>
      <c r="CY58" s="6" t="s">
        <v>221</v>
      </c>
      <c r="CZ58" s="6" t="s">
        <v>221</v>
      </c>
      <c r="DA58" s="73">
        <f t="shared" si="2"/>
        <v>0</v>
      </c>
      <c r="DB58" s="6" t="s">
        <v>221</v>
      </c>
      <c r="DC58" s="6" t="s">
        <v>221</v>
      </c>
      <c r="DD58" s="6" t="s">
        <v>221</v>
      </c>
      <c r="DE58" s="6" t="s">
        <v>221</v>
      </c>
      <c r="DF58" s="6" t="s">
        <v>221</v>
      </c>
      <c r="DG58" s="6" t="s">
        <v>221</v>
      </c>
      <c r="DH58" s="6" t="s">
        <v>221</v>
      </c>
      <c r="DI58" s="6" t="s">
        <v>221</v>
      </c>
      <c r="DJ58" s="6" t="s">
        <v>221</v>
      </c>
      <c r="DK58" s="6" t="s">
        <v>221</v>
      </c>
      <c r="DL58" s="6" t="s">
        <v>221</v>
      </c>
      <c r="DM58" s="6" t="s">
        <v>221</v>
      </c>
      <c r="DN58" s="6" t="s">
        <v>221</v>
      </c>
      <c r="DO58" s="6" t="s">
        <v>221</v>
      </c>
      <c r="DP58" s="6" t="s">
        <v>221</v>
      </c>
      <c r="DQ58" s="6" t="s">
        <v>221</v>
      </c>
      <c r="DR58" s="6" t="s">
        <v>221</v>
      </c>
      <c r="DS58" s="6" t="s">
        <v>221</v>
      </c>
      <c r="DT58" s="6" t="s">
        <v>221</v>
      </c>
      <c r="DU58" s="6" t="s">
        <v>221</v>
      </c>
      <c r="DV58" s="3">
        <v>78</v>
      </c>
      <c r="DW58" s="6" t="s">
        <v>221</v>
      </c>
      <c r="DX58" s="6" t="s">
        <v>221</v>
      </c>
      <c r="DY58" s="6" t="s">
        <v>221</v>
      </c>
      <c r="DZ58" s="6" t="s">
        <v>221</v>
      </c>
      <c r="EA58" s="6" t="s">
        <v>221</v>
      </c>
      <c r="EB58" s="6" t="s">
        <v>221</v>
      </c>
      <c r="EC58" s="6" t="s">
        <v>221</v>
      </c>
      <c r="ED58" s="6" t="s">
        <v>221</v>
      </c>
      <c r="EE58" s="6" t="s">
        <v>221</v>
      </c>
      <c r="EF58" s="6" t="s">
        <v>221</v>
      </c>
      <c r="EG58" s="6" t="s">
        <v>221</v>
      </c>
      <c r="EH58" s="6" t="s">
        <v>221</v>
      </c>
      <c r="EI58" s="6" t="s">
        <v>221</v>
      </c>
      <c r="EJ58" s="6" t="s">
        <v>221</v>
      </c>
      <c r="EK58" s="6" t="s">
        <v>221</v>
      </c>
      <c r="EL58" s="6" t="s">
        <v>221</v>
      </c>
      <c r="EM58" s="6" t="s">
        <v>221</v>
      </c>
      <c r="EN58" s="6" t="s">
        <v>221</v>
      </c>
      <c r="EO58" s="6" t="s">
        <v>221</v>
      </c>
      <c r="EP58" s="6" t="s">
        <v>221</v>
      </c>
      <c r="EQ58" s="6" t="s">
        <v>221</v>
      </c>
      <c r="ER58" s="6" t="s">
        <v>221</v>
      </c>
      <c r="ES58" s="3">
        <v>70</v>
      </c>
      <c r="ET58" s="6" t="s">
        <v>221</v>
      </c>
      <c r="EU58" s="6" t="s">
        <v>221</v>
      </c>
      <c r="EV58" s="6" t="s">
        <v>221</v>
      </c>
      <c r="EW58" s="6" t="s">
        <v>221</v>
      </c>
      <c r="EX58" s="6" t="s">
        <v>221</v>
      </c>
      <c r="EY58" s="6" t="s">
        <v>221</v>
      </c>
      <c r="EZ58" s="6" t="s">
        <v>221</v>
      </c>
      <c r="FA58" s="6" t="s">
        <v>221</v>
      </c>
      <c r="FB58" s="6" t="s">
        <v>221</v>
      </c>
      <c r="FC58" s="6" t="s">
        <v>221</v>
      </c>
      <c r="FD58" s="6" t="s">
        <v>221</v>
      </c>
      <c r="FE58" s="6" t="s">
        <v>221</v>
      </c>
      <c r="FF58" s="6" t="s">
        <v>221</v>
      </c>
      <c r="FG58" s="3">
        <v>39</v>
      </c>
      <c r="FH58" s="6" t="s">
        <v>221</v>
      </c>
      <c r="FI58" s="6" t="s">
        <v>221</v>
      </c>
      <c r="FJ58" s="6" t="s">
        <v>221</v>
      </c>
      <c r="FK58" s="6" t="s">
        <v>221</v>
      </c>
      <c r="FL58" s="6" t="s">
        <v>221</v>
      </c>
      <c r="FM58" s="6" t="s">
        <v>221</v>
      </c>
      <c r="FN58" s="6" t="s">
        <v>221</v>
      </c>
      <c r="FO58" s="6" t="s">
        <v>221</v>
      </c>
      <c r="FP58" s="6" t="s">
        <v>221</v>
      </c>
      <c r="FQ58" s="3">
        <v>177</v>
      </c>
      <c r="FR58" s="6" t="s">
        <v>221</v>
      </c>
      <c r="FS58" s="6" t="s">
        <v>221</v>
      </c>
      <c r="FT58" s="6" t="s">
        <v>221</v>
      </c>
      <c r="FU58" s="6" t="s">
        <v>221</v>
      </c>
      <c r="FV58" s="11" t="s">
        <v>221</v>
      </c>
      <c r="FW58" s="285">
        <f t="shared" si="3"/>
        <v>364</v>
      </c>
      <c r="FX58" s="193">
        <f t="shared" si="4"/>
        <v>1074</v>
      </c>
    </row>
    <row r="59" spans="1:180" x14ac:dyDescent="0.25">
      <c r="A59" s="4" t="s">
        <v>110</v>
      </c>
      <c r="B59" s="4" t="s">
        <v>111</v>
      </c>
      <c r="C59" s="6" t="s">
        <v>221</v>
      </c>
      <c r="D59" s="6" t="s">
        <v>221</v>
      </c>
      <c r="E59" s="6" t="s">
        <v>221</v>
      </c>
      <c r="F59" s="6" t="s">
        <v>221</v>
      </c>
      <c r="G59" s="6" t="s">
        <v>221</v>
      </c>
      <c r="H59" s="3">
        <v>195</v>
      </c>
      <c r="I59" s="6" t="s">
        <v>221</v>
      </c>
      <c r="J59" s="6" t="s">
        <v>221</v>
      </c>
      <c r="K59" s="6" t="s">
        <v>221</v>
      </c>
      <c r="L59" s="6" t="s">
        <v>221</v>
      </c>
      <c r="M59" s="6" t="s">
        <v>221</v>
      </c>
      <c r="N59" s="6" t="s">
        <v>221</v>
      </c>
      <c r="O59" s="6" t="s">
        <v>221</v>
      </c>
      <c r="P59" s="3">
        <v>90</v>
      </c>
      <c r="Q59" s="6" t="s">
        <v>221</v>
      </c>
      <c r="R59" s="6" t="s">
        <v>221</v>
      </c>
      <c r="S59" s="6" t="s">
        <v>221</v>
      </c>
      <c r="T59" s="6" t="s">
        <v>221</v>
      </c>
      <c r="U59" s="6" t="s">
        <v>221</v>
      </c>
      <c r="V59" s="6" t="s">
        <v>221</v>
      </c>
      <c r="W59" s="6" t="s">
        <v>221</v>
      </c>
      <c r="X59" s="6" t="s">
        <v>221</v>
      </c>
      <c r="Y59" s="6" t="s">
        <v>221</v>
      </c>
      <c r="Z59" s="6" t="s">
        <v>221</v>
      </c>
      <c r="AA59" s="6" t="s">
        <v>221</v>
      </c>
      <c r="AB59" s="6" t="s">
        <v>221</v>
      </c>
      <c r="AC59" s="6" t="s">
        <v>221</v>
      </c>
      <c r="AD59" s="6" t="s">
        <v>221</v>
      </c>
      <c r="AE59" s="6" t="s">
        <v>221</v>
      </c>
      <c r="AF59" s="6" t="s">
        <v>221</v>
      </c>
      <c r="AG59" s="6" t="s">
        <v>221</v>
      </c>
      <c r="AH59" s="6" t="s">
        <v>221</v>
      </c>
      <c r="AI59" s="6" t="s">
        <v>221</v>
      </c>
      <c r="AJ59" s="6" t="s">
        <v>221</v>
      </c>
      <c r="AK59" s="3">
        <v>138</v>
      </c>
      <c r="AL59" s="6" t="s">
        <v>221</v>
      </c>
      <c r="AM59" s="6" t="s">
        <v>221</v>
      </c>
      <c r="AN59" s="6" t="s">
        <v>221</v>
      </c>
      <c r="AO59" s="6" t="s">
        <v>221</v>
      </c>
      <c r="AP59" s="6" t="s">
        <v>221</v>
      </c>
      <c r="AQ59" s="6" t="s">
        <v>221</v>
      </c>
      <c r="AR59" s="3">
        <v>108</v>
      </c>
      <c r="AS59" s="6" t="s">
        <v>221</v>
      </c>
      <c r="AT59" s="3">
        <v>722</v>
      </c>
      <c r="AU59" s="6" t="s">
        <v>221</v>
      </c>
      <c r="AV59" s="6" t="s">
        <v>221</v>
      </c>
      <c r="AW59" s="6" t="s">
        <v>221</v>
      </c>
      <c r="AX59" s="6" t="s">
        <v>221</v>
      </c>
      <c r="AY59" s="6" t="s">
        <v>221</v>
      </c>
      <c r="AZ59" s="6" t="s">
        <v>221</v>
      </c>
      <c r="BA59" s="6" t="s">
        <v>221</v>
      </c>
      <c r="BB59" s="6" t="s">
        <v>221</v>
      </c>
      <c r="BC59" s="6" t="s">
        <v>221</v>
      </c>
      <c r="BD59" s="6" t="s">
        <v>221</v>
      </c>
      <c r="BE59" s="6" t="s">
        <v>221</v>
      </c>
      <c r="BF59" s="6" t="s">
        <v>221</v>
      </c>
      <c r="BG59" s="6" t="s">
        <v>221</v>
      </c>
      <c r="BH59" s="6" t="s">
        <v>221</v>
      </c>
      <c r="BI59" s="6" t="s">
        <v>221</v>
      </c>
      <c r="BJ59" s="6" t="s">
        <v>221</v>
      </c>
      <c r="BK59" s="6" t="s">
        <v>221</v>
      </c>
      <c r="BL59" s="6" t="s">
        <v>221</v>
      </c>
      <c r="BM59" s="6" t="s">
        <v>221</v>
      </c>
      <c r="BN59" s="6" t="s">
        <v>221</v>
      </c>
      <c r="BO59" s="3">
        <v>79</v>
      </c>
      <c r="BP59" s="6" t="s">
        <v>221</v>
      </c>
      <c r="BQ59" s="6" t="s">
        <v>221</v>
      </c>
      <c r="BR59" s="6" t="s">
        <v>221</v>
      </c>
      <c r="BS59" s="6" t="s">
        <v>221</v>
      </c>
      <c r="BT59" s="6" t="s">
        <v>221</v>
      </c>
      <c r="BU59" s="6" t="s">
        <v>221</v>
      </c>
      <c r="BV59" s="6" t="s">
        <v>221</v>
      </c>
      <c r="BW59" s="3">
        <v>152</v>
      </c>
      <c r="BX59" s="6" t="s">
        <v>221</v>
      </c>
      <c r="BY59" s="6" t="s">
        <v>221</v>
      </c>
      <c r="BZ59" s="6" t="s">
        <v>221</v>
      </c>
      <c r="CA59" s="6" t="s">
        <v>221</v>
      </c>
      <c r="CB59" s="6" t="s">
        <v>221</v>
      </c>
      <c r="CC59" s="6" t="s">
        <v>221</v>
      </c>
      <c r="CD59" s="6" t="s">
        <v>221</v>
      </c>
      <c r="CE59" s="6" t="s">
        <v>221</v>
      </c>
      <c r="CF59" s="73">
        <f t="shared" si="1"/>
        <v>1484</v>
      </c>
      <c r="CG59" s="6" t="s">
        <v>221</v>
      </c>
      <c r="CH59" s="6" t="s">
        <v>221</v>
      </c>
      <c r="CI59" s="6" t="s">
        <v>221</v>
      </c>
      <c r="CJ59" s="6" t="s">
        <v>221</v>
      </c>
      <c r="CK59" s="6" t="s">
        <v>221</v>
      </c>
      <c r="CL59" s="6" t="s">
        <v>221</v>
      </c>
      <c r="CM59" s="6" t="s">
        <v>221</v>
      </c>
      <c r="CN59" s="6" t="s">
        <v>221</v>
      </c>
      <c r="CO59" s="6" t="s">
        <v>221</v>
      </c>
      <c r="CP59" s="6" t="s">
        <v>221</v>
      </c>
      <c r="CQ59" s="6" t="s">
        <v>221</v>
      </c>
      <c r="CR59" s="6" t="s">
        <v>221</v>
      </c>
      <c r="CS59" s="6" t="s">
        <v>221</v>
      </c>
      <c r="CT59" s="6" t="s">
        <v>221</v>
      </c>
      <c r="CU59" s="6" t="s">
        <v>221</v>
      </c>
      <c r="CV59" s="6" t="s">
        <v>221</v>
      </c>
      <c r="CW59" s="6" t="s">
        <v>221</v>
      </c>
      <c r="CX59" s="6" t="s">
        <v>221</v>
      </c>
      <c r="CY59" s="6" t="s">
        <v>221</v>
      </c>
      <c r="CZ59" s="6" t="s">
        <v>221</v>
      </c>
      <c r="DA59" s="73">
        <f t="shared" si="2"/>
        <v>0</v>
      </c>
      <c r="DB59" s="6" t="s">
        <v>221</v>
      </c>
      <c r="DC59" s="6" t="s">
        <v>221</v>
      </c>
      <c r="DD59" s="6" t="s">
        <v>221</v>
      </c>
      <c r="DE59" s="6" t="s">
        <v>221</v>
      </c>
      <c r="DF59" s="6" t="s">
        <v>221</v>
      </c>
      <c r="DG59" s="6" t="s">
        <v>221</v>
      </c>
      <c r="DH59" s="6" t="s">
        <v>221</v>
      </c>
      <c r="DI59" s="3">
        <v>0</v>
      </c>
      <c r="DJ59" s="6" t="s">
        <v>221</v>
      </c>
      <c r="DK59" s="6" t="s">
        <v>221</v>
      </c>
      <c r="DL59" s="6" t="s">
        <v>221</v>
      </c>
      <c r="DM59" s="6" t="s">
        <v>221</v>
      </c>
      <c r="DN59" s="3">
        <v>10</v>
      </c>
      <c r="DO59" s="3">
        <v>87</v>
      </c>
      <c r="DP59" s="6" t="s">
        <v>221</v>
      </c>
      <c r="DQ59" s="6" t="s">
        <v>221</v>
      </c>
      <c r="DR59" s="6" t="s">
        <v>221</v>
      </c>
      <c r="DS59" s="6" t="s">
        <v>221</v>
      </c>
      <c r="DT59" s="6" t="s">
        <v>221</v>
      </c>
      <c r="DU59" s="6" t="s">
        <v>221</v>
      </c>
      <c r="DV59" s="3">
        <v>0</v>
      </c>
      <c r="DW59" s="6" t="s">
        <v>221</v>
      </c>
      <c r="DX59" s="6" t="s">
        <v>221</v>
      </c>
      <c r="DY59" s="6" t="s">
        <v>221</v>
      </c>
      <c r="DZ59" s="6" t="s">
        <v>221</v>
      </c>
      <c r="EA59" s="6" t="s">
        <v>221</v>
      </c>
      <c r="EB59" s="6" t="s">
        <v>221</v>
      </c>
      <c r="EC59" s="6" t="s">
        <v>221</v>
      </c>
      <c r="ED59" s="6" t="s">
        <v>221</v>
      </c>
      <c r="EE59" s="6" t="s">
        <v>221</v>
      </c>
      <c r="EF59" s="3">
        <v>26</v>
      </c>
      <c r="EG59" s="6" t="s">
        <v>221</v>
      </c>
      <c r="EH59" s="6" t="s">
        <v>221</v>
      </c>
      <c r="EI59" s="6" t="s">
        <v>221</v>
      </c>
      <c r="EJ59" s="6" t="s">
        <v>221</v>
      </c>
      <c r="EK59" s="6" t="s">
        <v>221</v>
      </c>
      <c r="EL59" s="6" t="s">
        <v>221</v>
      </c>
      <c r="EM59" s="6" t="s">
        <v>221</v>
      </c>
      <c r="EN59" s="6" t="s">
        <v>221</v>
      </c>
      <c r="EO59" s="6" t="s">
        <v>221</v>
      </c>
      <c r="EP59" s="6" t="s">
        <v>221</v>
      </c>
      <c r="EQ59" s="6" t="s">
        <v>221</v>
      </c>
      <c r="ER59" s="6" t="s">
        <v>221</v>
      </c>
      <c r="ES59" s="3">
        <v>151</v>
      </c>
      <c r="ET59" s="6" t="s">
        <v>221</v>
      </c>
      <c r="EU59" s="6" t="s">
        <v>221</v>
      </c>
      <c r="EV59" s="6" t="s">
        <v>221</v>
      </c>
      <c r="EW59" s="6" t="s">
        <v>221</v>
      </c>
      <c r="EX59" s="6" t="s">
        <v>221</v>
      </c>
      <c r="EY59" s="6" t="s">
        <v>221</v>
      </c>
      <c r="EZ59" s="6" t="s">
        <v>221</v>
      </c>
      <c r="FA59" s="6" t="s">
        <v>221</v>
      </c>
      <c r="FB59" s="6" t="s">
        <v>221</v>
      </c>
      <c r="FC59" s="6" t="s">
        <v>221</v>
      </c>
      <c r="FD59" s="6" t="s">
        <v>221</v>
      </c>
      <c r="FE59" s="6" t="s">
        <v>221</v>
      </c>
      <c r="FF59" s="6" t="s">
        <v>221</v>
      </c>
      <c r="FG59" s="6" t="s">
        <v>221</v>
      </c>
      <c r="FH59" s="6" t="s">
        <v>221</v>
      </c>
      <c r="FI59" s="6" t="s">
        <v>221</v>
      </c>
      <c r="FJ59" s="3">
        <v>54</v>
      </c>
      <c r="FK59" s="6" t="s">
        <v>221</v>
      </c>
      <c r="FL59" s="6" t="s">
        <v>221</v>
      </c>
      <c r="FM59" s="6" t="s">
        <v>221</v>
      </c>
      <c r="FN59" s="6" t="s">
        <v>221</v>
      </c>
      <c r="FO59" s="6" t="s">
        <v>221</v>
      </c>
      <c r="FP59" s="6" t="s">
        <v>221</v>
      </c>
      <c r="FQ59" s="6" t="s">
        <v>221</v>
      </c>
      <c r="FR59" s="6" t="s">
        <v>221</v>
      </c>
      <c r="FS59" s="6" t="s">
        <v>221</v>
      </c>
      <c r="FT59" s="6" t="s">
        <v>221</v>
      </c>
      <c r="FU59" s="6" t="s">
        <v>221</v>
      </c>
      <c r="FV59" s="11" t="s">
        <v>221</v>
      </c>
      <c r="FW59" s="285">
        <f t="shared" si="3"/>
        <v>328</v>
      </c>
      <c r="FX59" s="193">
        <f t="shared" si="4"/>
        <v>1812</v>
      </c>
    </row>
    <row r="60" spans="1:180" x14ac:dyDescent="0.25">
      <c r="A60" s="4" t="s">
        <v>112</v>
      </c>
      <c r="B60" s="4" t="s">
        <v>113</v>
      </c>
      <c r="C60" s="6" t="s">
        <v>221</v>
      </c>
      <c r="D60" s="6" t="s">
        <v>221</v>
      </c>
      <c r="E60" s="6" t="s">
        <v>221</v>
      </c>
      <c r="F60" s="6" t="s">
        <v>221</v>
      </c>
      <c r="G60" s="6" t="s">
        <v>221</v>
      </c>
      <c r="H60" s="6" t="s">
        <v>221</v>
      </c>
      <c r="I60" s="6" t="s">
        <v>221</v>
      </c>
      <c r="J60" s="6" t="s">
        <v>221</v>
      </c>
      <c r="K60" s="6" t="s">
        <v>221</v>
      </c>
      <c r="L60" s="6" t="s">
        <v>221</v>
      </c>
      <c r="M60" s="6" t="s">
        <v>221</v>
      </c>
      <c r="N60" s="6" t="s">
        <v>221</v>
      </c>
      <c r="O60" s="6" t="s">
        <v>221</v>
      </c>
      <c r="P60" s="6" t="s">
        <v>221</v>
      </c>
      <c r="Q60" s="6" t="s">
        <v>221</v>
      </c>
      <c r="R60" s="6" t="s">
        <v>221</v>
      </c>
      <c r="S60" s="6" t="s">
        <v>221</v>
      </c>
      <c r="T60" s="6" t="s">
        <v>221</v>
      </c>
      <c r="U60" s="6" t="s">
        <v>221</v>
      </c>
      <c r="V60" s="6" t="s">
        <v>221</v>
      </c>
      <c r="W60" s="6" t="s">
        <v>221</v>
      </c>
      <c r="X60" s="6" t="s">
        <v>221</v>
      </c>
      <c r="Y60" s="3">
        <v>24</v>
      </c>
      <c r="Z60" s="6" t="s">
        <v>221</v>
      </c>
      <c r="AA60" s="6" t="s">
        <v>221</v>
      </c>
      <c r="AB60" s="6" t="s">
        <v>221</v>
      </c>
      <c r="AC60" s="6" t="s">
        <v>221</v>
      </c>
      <c r="AD60" s="6" t="s">
        <v>221</v>
      </c>
      <c r="AE60" s="6" t="s">
        <v>221</v>
      </c>
      <c r="AF60" s="6" t="s">
        <v>221</v>
      </c>
      <c r="AG60" s="6" t="s">
        <v>221</v>
      </c>
      <c r="AH60" s="6" t="s">
        <v>221</v>
      </c>
      <c r="AI60" s="6" t="s">
        <v>221</v>
      </c>
      <c r="AJ60" s="6" t="s">
        <v>221</v>
      </c>
      <c r="AK60" s="3">
        <v>16</v>
      </c>
      <c r="AL60" s="6" t="s">
        <v>221</v>
      </c>
      <c r="AM60" s="6" t="s">
        <v>221</v>
      </c>
      <c r="AN60" s="6" t="s">
        <v>221</v>
      </c>
      <c r="AO60" s="6" t="s">
        <v>221</v>
      </c>
      <c r="AP60" s="6" t="s">
        <v>221</v>
      </c>
      <c r="AQ60" s="6" t="s">
        <v>221</v>
      </c>
      <c r="AR60" s="6" t="s">
        <v>221</v>
      </c>
      <c r="AS60" s="6" t="s">
        <v>221</v>
      </c>
      <c r="AT60" s="3">
        <v>134</v>
      </c>
      <c r="AU60" s="6" t="s">
        <v>221</v>
      </c>
      <c r="AV60" s="3">
        <v>461</v>
      </c>
      <c r="AW60" s="6" t="s">
        <v>221</v>
      </c>
      <c r="AX60" s="6" t="s">
        <v>221</v>
      </c>
      <c r="AY60" s="6" t="s">
        <v>221</v>
      </c>
      <c r="AZ60" s="6" t="s">
        <v>221</v>
      </c>
      <c r="BA60" s="6" t="s">
        <v>221</v>
      </c>
      <c r="BB60" s="6" t="s">
        <v>221</v>
      </c>
      <c r="BC60" s="6" t="s">
        <v>221</v>
      </c>
      <c r="BD60" s="6" t="s">
        <v>221</v>
      </c>
      <c r="BE60" s="6" t="s">
        <v>221</v>
      </c>
      <c r="BF60" s="6" t="s">
        <v>221</v>
      </c>
      <c r="BG60" s="6" t="s">
        <v>221</v>
      </c>
      <c r="BH60" s="6" t="s">
        <v>221</v>
      </c>
      <c r="BI60" s="6" t="s">
        <v>221</v>
      </c>
      <c r="BJ60" s="6" t="s">
        <v>221</v>
      </c>
      <c r="BK60" s="3">
        <v>502</v>
      </c>
      <c r="BL60" s="6" t="s">
        <v>221</v>
      </c>
      <c r="BM60" s="6" t="s">
        <v>221</v>
      </c>
      <c r="BN60" s="6" t="s">
        <v>221</v>
      </c>
      <c r="BO60" s="6" t="s">
        <v>221</v>
      </c>
      <c r="BP60" s="6" t="s">
        <v>221</v>
      </c>
      <c r="BQ60" s="6" t="s">
        <v>221</v>
      </c>
      <c r="BR60" s="6" t="s">
        <v>221</v>
      </c>
      <c r="BS60" s="6" t="s">
        <v>221</v>
      </c>
      <c r="BT60" s="6" t="s">
        <v>221</v>
      </c>
      <c r="BU60" s="6" t="s">
        <v>221</v>
      </c>
      <c r="BV60" s="6" t="s">
        <v>221</v>
      </c>
      <c r="BW60" s="6" t="s">
        <v>221</v>
      </c>
      <c r="BX60" s="6" t="s">
        <v>221</v>
      </c>
      <c r="BY60" s="6" t="s">
        <v>221</v>
      </c>
      <c r="BZ60" s="6" t="s">
        <v>221</v>
      </c>
      <c r="CA60" s="6" t="s">
        <v>221</v>
      </c>
      <c r="CB60" s="6" t="s">
        <v>221</v>
      </c>
      <c r="CC60" s="6" t="s">
        <v>221</v>
      </c>
      <c r="CD60" s="6" t="s">
        <v>221</v>
      </c>
      <c r="CE60" s="3">
        <v>244</v>
      </c>
      <c r="CF60" s="73">
        <f t="shared" si="1"/>
        <v>1381</v>
      </c>
      <c r="CG60" s="6" t="s">
        <v>221</v>
      </c>
      <c r="CH60" s="6" t="s">
        <v>221</v>
      </c>
      <c r="CI60" s="6" t="s">
        <v>221</v>
      </c>
      <c r="CJ60" s="6" t="s">
        <v>221</v>
      </c>
      <c r="CK60" s="6" t="s">
        <v>221</v>
      </c>
      <c r="CL60" s="6" t="s">
        <v>221</v>
      </c>
      <c r="CM60" s="6" t="s">
        <v>221</v>
      </c>
      <c r="CN60" s="6" t="s">
        <v>221</v>
      </c>
      <c r="CO60" s="6" t="s">
        <v>221</v>
      </c>
      <c r="CP60" s="6" t="s">
        <v>221</v>
      </c>
      <c r="CQ60" s="6" t="s">
        <v>221</v>
      </c>
      <c r="CR60" s="6" t="s">
        <v>221</v>
      </c>
      <c r="CS60" s="6" t="s">
        <v>221</v>
      </c>
      <c r="CT60" s="6" t="s">
        <v>221</v>
      </c>
      <c r="CU60" s="6" t="s">
        <v>221</v>
      </c>
      <c r="CV60" s="6" t="s">
        <v>221</v>
      </c>
      <c r="CW60" s="6" t="s">
        <v>221</v>
      </c>
      <c r="CX60" s="6" t="s">
        <v>221</v>
      </c>
      <c r="CY60" s="6" t="s">
        <v>221</v>
      </c>
      <c r="CZ60" s="6" t="s">
        <v>221</v>
      </c>
      <c r="DA60" s="73">
        <f t="shared" si="2"/>
        <v>0</v>
      </c>
      <c r="DB60" s="6" t="s">
        <v>221</v>
      </c>
      <c r="DC60" s="6" t="s">
        <v>221</v>
      </c>
      <c r="DD60" s="6" t="s">
        <v>221</v>
      </c>
      <c r="DE60" s="6" t="s">
        <v>221</v>
      </c>
      <c r="DF60" s="6" t="s">
        <v>221</v>
      </c>
      <c r="DG60" s="3">
        <v>139</v>
      </c>
      <c r="DH60" s="6" t="s">
        <v>221</v>
      </c>
      <c r="DI60" s="6" t="s">
        <v>221</v>
      </c>
      <c r="DJ60" s="6" t="s">
        <v>221</v>
      </c>
      <c r="DK60" s="6" t="s">
        <v>221</v>
      </c>
      <c r="DL60" s="6" t="s">
        <v>221</v>
      </c>
      <c r="DM60" s="6" t="s">
        <v>221</v>
      </c>
      <c r="DN60" s="6" t="s">
        <v>221</v>
      </c>
      <c r="DO60" s="6" t="s">
        <v>221</v>
      </c>
      <c r="DP60" s="6" t="s">
        <v>221</v>
      </c>
      <c r="DQ60" s="6" t="s">
        <v>221</v>
      </c>
      <c r="DR60" s="3">
        <v>68</v>
      </c>
      <c r="DS60" s="6" t="s">
        <v>221</v>
      </c>
      <c r="DT60" s="6" t="s">
        <v>221</v>
      </c>
      <c r="DU60" s="6" t="s">
        <v>221</v>
      </c>
      <c r="DV60" s="6" t="s">
        <v>221</v>
      </c>
      <c r="DW60" s="6" t="s">
        <v>221</v>
      </c>
      <c r="DX60" s="6" t="s">
        <v>221</v>
      </c>
      <c r="DY60" s="6" t="s">
        <v>221</v>
      </c>
      <c r="DZ60" s="6" t="s">
        <v>221</v>
      </c>
      <c r="EA60" s="6" t="s">
        <v>221</v>
      </c>
      <c r="EB60" s="6" t="s">
        <v>221</v>
      </c>
      <c r="EC60" s="6" t="s">
        <v>221</v>
      </c>
      <c r="ED60" s="6" t="s">
        <v>221</v>
      </c>
      <c r="EE60" s="6" t="s">
        <v>221</v>
      </c>
      <c r="EF60" s="6" t="s">
        <v>221</v>
      </c>
      <c r="EG60" s="6" t="s">
        <v>221</v>
      </c>
      <c r="EH60" s="3">
        <v>272</v>
      </c>
      <c r="EI60" s="6" t="s">
        <v>221</v>
      </c>
      <c r="EJ60" s="6" t="s">
        <v>221</v>
      </c>
      <c r="EK60" s="6" t="s">
        <v>221</v>
      </c>
      <c r="EL60" s="6" t="s">
        <v>221</v>
      </c>
      <c r="EM60" s="6" t="s">
        <v>221</v>
      </c>
      <c r="EN60" s="6" t="s">
        <v>221</v>
      </c>
      <c r="EO60" s="6" t="s">
        <v>221</v>
      </c>
      <c r="EP60" s="6" t="s">
        <v>221</v>
      </c>
      <c r="EQ60" s="6" t="s">
        <v>221</v>
      </c>
      <c r="ER60" s="6" t="s">
        <v>221</v>
      </c>
      <c r="ES60" s="6" t="s">
        <v>221</v>
      </c>
      <c r="ET60" s="6" t="s">
        <v>221</v>
      </c>
      <c r="EU60" s="6" t="s">
        <v>221</v>
      </c>
      <c r="EV60" s="6" t="s">
        <v>221</v>
      </c>
      <c r="EW60" s="6" t="s">
        <v>221</v>
      </c>
      <c r="EX60" s="6" t="s">
        <v>221</v>
      </c>
      <c r="EY60" s="6" t="s">
        <v>221</v>
      </c>
      <c r="EZ60" s="6" t="s">
        <v>221</v>
      </c>
      <c r="FA60" s="6" t="s">
        <v>221</v>
      </c>
      <c r="FB60" s="6" t="s">
        <v>221</v>
      </c>
      <c r="FC60" s="6" t="s">
        <v>221</v>
      </c>
      <c r="FD60" s="6" t="s">
        <v>221</v>
      </c>
      <c r="FE60" s="6" t="s">
        <v>221</v>
      </c>
      <c r="FF60" s="6" t="s">
        <v>221</v>
      </c>
      <c r="FG60" s="6" t="s">
        <v>221</v>
      </c>
      <c r="FH60" s="6" t="s">
        <v>221</v>
      </c>
      <c r="FI60" s="6" t="s">
        <v>221</v>
      </c>
      <c r="FJ60" s="6" t="s">
        <v>221</v>
      </c>
      <c r="FK60" s="6" t="s">
        <v>221</v>
      </c>
      <c r="FL60" s="6" t="s">
        <v>221</v>
      </c>
      <c r="FM60" s="6" t="s">
        <v>221</v>
      </c>
      <c r="FN60" s="6" t="s">
        <v>221</v>
      </c>
      <c r="FO60" s="6" t="s">
        <v>221</v>
      </c>
      <c r="FP60" s="6" t="s">
        <v>221</v>
      </c>
      <c r="FQ60" s="3">
        <v>151</v>
      </c>
      <c r="FR60" s="6" t="s">
        <v>221</v>
      </c>
      <c r="FS60" s="6" t="s">
        <v>221</v>
      </c>
      <c r="FT60" s="6" t="s">
        <v>221</v>
      </c>
      <c r="FU60" s="6" t="s">
        <v>221</v>
      </c>
      <c r="FV60" s="11" t="s">
        <v>221</v>
      </c>
      <c r="FW60" s="285">
        <f t="shared" si="3"/>
        <v>630</v>
      </c>
      <c r="FX60" s="193">
        <f t="shared" si="4"/>
        <v>2011</v>
      </c>
    </row>
    <row r="61" spans="1:180" x14ac:dyDescent="0.25">
      <c r="A61" s="4" t="s">
        <v>114</v>
      </c>
      <c r="B61" s="4" t="s">
        <v>115</v>
      </c>
      <c r="C61" s="6" t="s">
        <v>221</v>
      </c>
      <c r="D61" s="6" t="s">
        <v>221</v>
      </c>
      <c r="E61" s="6" t="s">
        <v>221</v>
      </c>
      <c r="F61" s="6" t="s">
        <v>221</v>
      </c>
      <c r="G61" s="6" t="s">
        <v>221</v>
      </c>
      <c r="H61" s="3">
        <v>48</v>
      </c>
      <c r="I61" s="6" t="s">
        <v>221</v>
      </c>
      <c r="J61" s="6" t="s">
        <v>221</v>
      </c>
      <c r="K61" s="6" t="s">
        <v>221</v>
      </c>
      <c r="L61" s="6" t="s">
        <v>221</v>
      </c>
      <c r="M61" s="6" t="s">
        <v>221</v>
      </c>
      <c r="N61" s="6" t="s">
        <v>221</v>
      </c>
      <c r="O61" s="6" t="s">
        <v>221</v>
      </c>
      <c r="P61" s="3">
        <v>107</v>
      </c>
      <c r="Q61" s="6" t="s">
        <v>221</v>
      </c>
      <c r="R61" s="3">
        <v>81</v>
      </c>
      <c r="S61" s="6" t="s">
        <v>221</v>
      </c>
      <c r="T61" s="6" t="s">
        <v>221</v>
      </c>
      <c r="U61" s="6" t="s">
        <v>221</v>
      </c>
      <c r="V61" s="6" t="s">
        <v>221</v>
      </c>
      <c r="W61" s="6" t="s">
        <v>221</v>
      </c>
      <c r="X61" s="6" t="s">
        <v>221</v>
      </c>
      <c r="Y61" s="6" t="s">
        <v>221</v>
      </c>
      <c r="Z61" s="3">
        <v>80</v>
      </c>
      <c r="AA61" s="6" t="s">
        <v>221</v>
      </c>
      <c r="AB61" s="6" t="s">
        <v>221</v>
      </c>
      <c r="AC61" s="6" t="s">
        <v>221</v>
      </c>
      <c r="AD61" s="6" t="s">
        <v>221</v>
      </c>
      <c r="AE61" s="6" t="s">
        <v>221</v>
      </c>
      <c r="AF61" s="6" t="s">
        <v>221</v>
      </c>
      <c r="AG61" s="6" t="s">
        <v>221</v>
      </c>
      <c r="AH61" s="6" t="s">
        <v>221</v>
      </c>
      <c r="AI61" s="6" t="s">
        <v>221</v>
      </c>
      <c r="AJ61" s="6" t="s">
        <v>221</v>
      </c>
      <c r="AK61" s="6" t="s">
        <v>221</v>
      </c>
      <c r="AL61" s="6" t="s">
        <v>221</v>
      </c>
      <c r="AM61" s="6" t="s">
        <v>221</v>
      </c>
      <c r="AN61" s="6" t="s">
        <v>221</v>
      </c>
      <c r="AO61" s="6" t="s">
        <v>221</v>
      </c>
      <c r="AP61" s="6" t="s">
        <v>221</v>
      </c>
      <c r="AQ61" s="6" t="s">
        <v>221</v>
      </c>
      <c r="AR61" s="6" t="s">
        <v>221</v>
      </c>
      <c r="AS61" s="6" t="s">
        <v>221</v>
      </c>
      <c r="AT61" s="6" t="s">
        <v>221</v>
      </c>
      <c r="AU61" s="6" t="s">
        <v>221</v>
      </c>
      <c r="AV61" s="6" t="s">
        <v>221</v>
      </c>
      <c r="AW61" s="6" t="s">
        <v>221</v>
      </c>
      <c r="AX61" s="6" t="s">
        <v>221</v>
      </c>
      <c r="AY61" s="6" t="s">
        <v>221</v>
      </c>
      <c r="AZ61" s="6" t="s">
        <v>221</v>
      </c>
      <c r="BA61" s="6" t="s">
        <v>221</v>
      </c>
      <c r="BB61" s="6" t="s">
        <v>221</v>
      </c>
      <c r="BC61" s="6" t="s">
        <v>221</v>
      </c>
      <c r="BD61" s="6" t="s">
        <v>221</v>
      </c>
      <c r="BE61" s="6" t="s">
        <v>221</v>
      </c>
      <c r="BF61" s="6" t="s">
        <v>221</v>
      </c>
      <c r="BG61" s="6" t="s">
        <v>221</v>
      </c>
      <c r="BH61" s="6" t="s">
        <v>221</v>
      </c>
      <c r="BI61" s="6" t="s">
        <v>221</v>
      </c>
      <c r="BJ61" s="6" t="s">
        <v>221</v>
      </c>
      <c r="BK61" s="6" t="s">
        <v>221</v>
      </c>
      <c r="BL61" s="6" t="s">
        <v>221</v>
      </c>
      <c r="BM61" s="6" t="s">
        <v>221</v>
      </c>
      <c r="BN61" s="6" t="s">
        <v>221</v>
      </c>
      <c r="BO61" s="6" t="s">
        <v>221</v>
      </c>
      <c r="BP61" s="3">
        <v>18</v>
      </c>
      <c r="BQ61" s="6" t="s">
        <v>221</v>
      </c>
      <c r="BR61" s="6" t="s">
        <v>221</v>
      </c>
      <c r="BS61" s="6" t="s">
        <v>221</v>
      </c>
      <c r="BT61" s="6" t="s">
        <v>221</v>
      </c>
      <c r="BU61" s="6" t="s">
        <v>221</v>
      </c>
      <c r="BV61" s="6" t="s">
        <v>221</v>
      </c>
      <c r="BW61" s="6" t="s">
        <v>221</v>
      </c>
      <c r="BX61" s="6" t="s">
        <v>221</v>
      </c>
      <c r="BY61" s="6" t="s">
        <v>221</v>
      </c>
      <c r="BZ61" s="3">
        <v>35</v>
      </c>
      <c r="CA61" s="6" t="s">
        <v>221</v>
      </c>
      <c r="CB61" s="6" t="s">
        <v>221</v>
      </c>
      <c r="CC61" s="6" t="s">
        <v>221</v>
      </c>
      <c r="CD61" s="6" t="s">
        <v>221</v>
      </c>
      <c r="CE61" s="6" t="s">
        <v>221</v>
      </c>
      <c r="CF61" s="73">
        <f t="shared" si="1"/>
        <v>369</v>
      </c>
      <c r="CG61" s="6" t="s">
        <v>221</v>
      </c>
      <c r="CH61" s="6" t="s">
        <v>221</v>
      </c>
      <c r="CI61" s="6" t="s">
        <v>221</v>
      </c>
      <c r="CJ61" s="6" t="s">
        <v>221</v>
      </c>
      <c r="CK61" s="6" t="s">
        <v>221</v>
      </c>
      <c r="CL61" s="6" t="s">
        <v>221</v>
      </c>
      <c r="CM61" s="6" t="s">
        <v>221</v>
      </c>
      <c r="CN61" s="6" t="s">
        <v>221</v>
      </c>
      <c r="CO61" s="6" t="s">
        <v>221</v>
      </c>
      <c r="CP61" s="6" t="s">
        <v>221</v>
      </c>
      <c r="CQ61" s="6" t="s">
        <v>221</v>
      </c>
      <c r="CR61" s="6" t="s">
        <v>221</v>
      </c>
      <c r="CS61" s="6" t="s">
        <v>221</v>
      </c>
      <c r="CT61" s="6" t="s">
        <v>221</v>
      </c>
      <c r="CU61" s="6" t="s">
        <v>221</v>
      </c>
      <c r="CV61" s="6" t="s">
        <v>221</v>
      </c>
      <c r="CW61" s="6" t="s">
        <v>221</v>
      </c>
      <c r="CX61" s="6" t="s">
        <v>221</v>
      </c>
      <c r="CY61" s="6" t="s">
        <v>221</v>
      </c>
      <c r="CZ61" s="6" t="s">
        <v>221</v>
      </c>
      <c r="DA61" s="73">
        <f t="shared" si="2"/>
        <v>0</v>
      </c>
      <c r="DB61" s="6" t="s">
        <v>221</v>
      </c>
      <c r="DC61" s="6" t="s">
        <v>221</v>
      </c>
      <c r="DD61" s="6" t="s">
        <v>221</v>
      </c>
      <c r="DE61" s="6" t="s">
        <v>221</v>
      </c>
      <c r="DF61" s="6" t="s">
        <v>221</v>
      </c>
      <c r="DG61" s="6" t="s">
        <v>221</v>
      </c>
      <c r="DH61" s="6" t="s">
        <v>221</v>
      </c>
      <c r="DI61" s="6" t="s">
        <v>221</v>
      </c>
      <c r="DJ61" s="6" t="s">
        <v>221</v>
      </c>
      <c r="DK61" s="6" t="s">
        <v>221</v>
      </c>
      <c r="DL61" s="6" t="s">
        <v>221</v>
      </c>
      <c r="DM61" s="6" t="s">
        <v>221</v>
      </c>
      <c r="DN61" s="6" t="s">
        <v>221</v>
      </c>
      <c r="DO61" s="6" t="s">
        <v>221</v>
      </c>
      <c r="DP61" s="6" t="s">
        <v>221</v>
      </c>
      <c r="DQ61" s="6" t="s">
        <v>221</v>
      </c>
      <c r="DR61" s="6" t="s">
        <v>221</v>
      </c>
      <c r="DS61" s="3">
        <v>54</v>
      </c>
      <c r="DT61" s="6" t="s">
        <v>221</v>
      </c>
      <c r="DU61" s="3">
        <v>15</v>
      </c>
      <c r="DV61" s="6" t="s">
        <v>221</v>
      </c>
      <c r="DW61" s="6" t="s">
        <v>221</v>
      </c>
      <c r="DX61" s="6" t="s">
        <v>221</v>
      </c>
      <c r="DY61" s="6" t="s">
        <v>221</v>
      </c>
      <c r="DZ61" s="6" t="s">
        <v>221</v>
      </c>
      <c r="EA61" s="6" t="s">
        <v>221</v>
      </c>
      <c r="EB61" s="6" t="s">
        <v>221</v>
      </c>
      <c r="EC61" s="6" t="s">
        <v>221</v>
      </c>
      <c r="ED61" s="6" t="s">
        <v>221</v>
      </c>
      <c r="EE61" s="6" t="s">
        <v>221</v>
      </c>
      <c r="EF61" s="6" t="s">
        <v>221</v>
      </c>
      <c r="EG61" s="6" t="s">
        <v>221</v>
      </c>
      <c r="EH61" s="6" t="s">
        <v>221</v>
      </c>
      <c r="EI61" s="6" t="s">
        <v>221</v>
      </c>
      <c r="EJ61" s="6" t="s">
        <v>221</v>
      </c>
      <c r="EK61" s="6" t="s">
        <v>221</v>
      </c>
      <c r="EL61" s="6" t="s">
        <v>221</v>
      </c>
      <c r="EM61" s="6" t="s">
        <v>221</v>
      </c>
      <c r="EN61" s="6" t="s">
        <v>221</v>
      </c>
      <c r="EO61" s="6" t="s">
        <v>221</v>
      </c>
      <c r="EP61" s="6" t="s">
        <v>221</v>
      </c>
      <c r="EQ61" s="6" t="s">
        <v>221</v>
      </c>
      <c r="ER61" s="6" t="s">
        <v>221</v>
      </c>
      <c r="ES61" s="3">
        <v>69</v>
      </c>
      <c r="ET61" s="6" t="s">
        <v>221</v>
      </c>
      <c r="EU61" s="6" t="s">
        <v>221</v>
      </c>
      <c r="EV61" s="6" t="s">
        <v>221</v>
      </c>
      <c r="EW61" s="6" t="s">
        <v>221</v>
      </c>
      <c r="EX61" s="6" t="s">
        <v>221</v>
      </c>
      <c r="EY61" s="6" t="s">
        <v>221</v>
      </c>
      <c r="EZ61" s="6" t="s">
        <v>221</v>
      </c>
      <c r="FA61" s="6" t="s">
        <v>221</v>
      </c>
      <c r="FB61" s="6" t="s">
        <v>221</v>
      </c>
      <c r="FC61" s="6" t="s">
        <v>221</v>
      </c>
      <c r="FD61" s="6" t="s">
        <v>221</v>
      </c>
      <c r="FE61" s="3">
        <v>5</v>
      </c>
      <c r="FF61" s="3">
        <v>65</v>
      </c>
      <c r="FG61" s="6" t="s">
        <v>221</v>
      </c>
      <c r="FH61" s="6" t="s">
        <v>221</v>
      </c>
      <c r="FI61" s="6" t="s">
        <v>221</v>
      </c>
      <c r="FJ61" s="6" t="s">
        <v>221</v>
      </c>
      <c r="FK61" s="6" t="s">
        <v>221</v>
      </c>
      <c r="FL61" s="6" t="s">
        <v>221</v>
      </c>
      <c r="FM61" s="6" t="s">
        <v>221</v>
      </c>
      <c r="FN61" s="6" t="s">
        <v>221</v>
      </c>
      <c r="FO61" s="6" t="s">
        <v>221</v>
      </c>
      <c r="FP61" s="6" t="s">
        <v>221</v>
      </c>
      <c r="FQ61" s="6" t="s">
        <v>221</v>
      </c>
      <c r="FR61" s="6" t="s">
        <v>221</v>
      </c>
      <c r="FS61" s="6" t="s">
        <v>221</v>
      </c>
      <c r="FT61" s="6" t="s">
        <v>221</v>
      </c>
      <c r="FU61" s="6" t="s">
        <v>221</v>
      </c>
      <c r="FV61" s="11" t="s">
        <v>221</v>
      </c>
      <c r="FW61" s="285">
        <f t="shared" si="3"/>
        <v>208</v>
      </c>
      <c r="FX61" s="193">
        <f t="shared" si="4"/>
        <v>577</v>
      </c>
    </row>
    <row r="62" spans="1:180" x14ac:dyDescent="0.25">
      <c r="A62" s="4" t="s">
        <v>116</v>
      </c>
      <c r="B62" s="4" t="s">
        <v>117</v>
      </c>
      <c r="C62" s="6" t="s">
        <v>221</v>
      </c>
      <c r="D62" s="6" t="s">
        <v>221</v>
      </c>
      <c r="E62" s="6" t="s">
        <v>221</v>
      </c>
      <c r="F62" s="6" t="s">
        <v>221</v>
      </c>
      <c r="G62" s="6" t="s">
        <v>221</v>
      </c>
      <c r="H62" s="6" t="s">
        <v>221</v>
      </c>
      <c r="I62" s="6" t="s">
        <v>221</v>
      </c>
      <c r="J62" s="6" t="s">
        <v>221</v>
      </c>
      <c r="K62" s="6" t="s">
        <v>221</v>
      </c>
      <c r="L62" s="6" t="s">
        <v>221</v>
      </c>
      <c r="M62" s="6" t="s">
        <v>221</v>
      </c>
      <c r="N62" s="6" t="s">
        <v>221</v>
      </c>
      <c r="O62" s="6" t="s">
        <v>221</v>
      </c>
      <c r="P62" s="6" t="s">
        <v>221</v>
      </c>
      <c r="Q62" s="6" t="s">
        <v>221</v>
      </c>
      <c r="R62" s="3">
        <v>267</v>
      </c>
      <c r="S62" s="3">
        <v>112</v>
      </c>
      <c r="T62" s="6" t="s">
        <v>221</v>
      </c>
      <c r="U62" s="6" t="s">
        <v>221</v>
      </c>
      <c r="V62" s="6" t="s">
        <v>221</v>
      </c>
      <c r="W62" s="6" t="s">
        <v>221</v>
      </c>
      <c r="X62" s="6" t="s">
        <v>221</v>
      </c>
      <c r="Y62" s="6" t="s">
        <v>221</v>
      </c>
      <c r="Z62" s="3">
        <v>68</v>
      </c>
      <c r="AA62" s="6" t="s">
        <v>221</v>
      </c>
      <c r="AB62" s="6" t="s">
        <v>221</v>
      </c>
      <c r="AC62" s="6" t="s">
        <v>221</v>
      </c>
      <c r="AD62" s="6" t="s">
        <v>221</v>
      </c>
      <c r="AE62" s="6" t="s">
        <v>221</v>
      </c>
      <c r="AF62" s="6" t="s">
        <v>221</v>
      </c>
      <c r="AG62" s="6" t="s">
        <v>221</v>
      </c>
      <c r="AH62" s="6" t="s">
        <v>221</v>
      </c>
      <c r="AI62" s="6" t="s">
        <v>221</v>
      </c>
      <c r="AJ62" s="6" t="s">
        <v>221</v>
      </c>
      <c r="AK62" s="6" t="s">
        <v>221</v>
      </c>
      <c r="AL62" s="6" t="s">
        <v>221</v>
      </c>
      <c r="AM62" s="6" t="s">
        <v>221</v>
      </c>
      <c r="AN62" s="3">
        <v>61</v>
      </c>
      <c r="AO62" s="6" t="s">
        <v>221</v>
      </c>
      <c r="AP62" s="6" t="s">
        <v>221</v>
      </c>
      <c r="AQ62" s="3">
        <v>110</v>
      </c>
      <c r="AR62" s="6" t="s">
        <v>221</v>
      </c>
      <c r="AS62" s="6" t="s">
        <v>221</v>
      </c>
      <c r="AT62" s="6" t="s">
        <v>221</v>
      </c>
      <c r="AU62" s="6" t="s">
        <v>221</v>
      </c>
      <c r="AV62" s="6" t="s">
        <v>221</v>
      </c>
      <c r="AW62" s="6" t="s">
        <v>221</v>
      </c>
      <c r="AX62" s="6" t="s">
        <v>221</v>
      </c>
      <c r="AY62" s="6" t="s">
        <v>221</v>
      </c>
      <c r="AZ62" s="6" t="s">
        <v>221</v>
      </c>
      <c r="BA62" s="6" t="s">
        <v>221</v>
      </c>
      <c r="BB62" s="6" t="s">
        <v>221</v>
      </c>
      <c r="BC62" s="3">
        <v>45</v>
      </c>
      <c r="BD62" s="6" t="s">
        <v>221</v>
      </c>
      <c r="BE62" s="6" t="s">
        <v>221</v>
      </c>
      <c r="BF62" s="6" t="s">
        <v>221</v>
      </c>
      <c r="BG62" s="6" t="s">
        <v>221</v>
      </c>
      <c r="BH62" s="6" t="s">
        <v>221</v>
      </c>
      <c r="BI62" s="6" t="s">
        <v>221</v>
      </c>
      <c r="BJ62" s="6" t="s">
        <v>221</v>
      </c>
      <c r="BK62" s="6" t="s">
        <v>221</v>
      </c>
      <c r="BL62" s="6" t="s">
        <v>221</v>
      </c>
      <c r="BM62" s="6" t="s">
        <v>221</v>
      </c>
      <c r="BN62" s="6" t="s">
        <v>221</v>
      </c>
      <c r="BO62" s="6" t="s">
        <v>221</v>
      </c>
      <c r="BP62" s="6" t="s">
        <v>221</v>
      </c>
      <c r="BQ62" s="6" t="s">
        <v>221</v>
      </c>
      <c r="BR62" s="6" t="s">
        <v>221</v>
      </c>
      <c r="BS62" s="6" t="s">
        <v>221</v>
      </c>
      <c r="BT62" s="6" t="s">
        <v>221</v>
      </c>
      <c r="BU62" s="6" t="s">
        <v>221</v>
      </c>
      <c r="BV62" s="6" t="s">
        <v>221</v>
      </c>
      <c r="BW62" s="6" t="s">
        <v>221</v>
      </c>
      <c r="BX62" s="6" t="s">
        <v>221</v>
      </c>
      <c r="BY62" s="6" t="s">
        <v>221</v>
      </c>
      <c r="BZ62" s="6" t="s">
        <v>221</v>
      </c>
      <c r="CA62" s="3">
        <v>291</v>
      </c>
      <c r="CB62" s="6" t="s">
        <v>221</v>
      </c>
      <c r="CC62" s="6" t="s">
        <v>221</v>
      </c>
      <c r="CD62" s="6" t="s">
        <v>221</v>
      </c>
      <c r="CE62" s="6" t="s">
        <v>221</v>
      </c>
      <c r="CF62" s="73">
        <f t="shared" si="1"/>
        <v>954</v>
      </c>
      <c r="CG62" s="6" t="s">
        <v>221</v>
      </c>
      <c r="CH62" s="6" t="s">
        <v>221</v>
      </c>
      <c r="CI62" s="6" t="s">
        <v>221</v>
      </c>
      <c r="CJ62" s="6" t="s">
        <v>221</v>
      </c>
      <c r="CK62" s="6" t="s">
        <v>221</v>
      </c>
      <c r="CL62" s="6" t="s">
        <v>221</v>
      </c>
      <c r="CM62" s="6" t="s">
        <v>221</v>
      </c>
      <c r="CN62" s="6" t="s">
        <v>221</v>
      </c>
      <c r="CO62" s="6" t="s">
        <v>221</v>
      </c>
      <c r="CP62" s="6" t="s">
        <v>221</v>
      </c>
      <c r="CQ62" s="6" t="s">
        <v>221</v>
      </c>
      <c r="CR62" s="6" t="s">
        <v>221</v>
      </c>
      <c r="CS62" s="6" t="s">
        <v>221</v>
      </c>
      <c r="CT62" s="6" t="s">
        <v>221</v>
      </c>
      <c r="CU62" s="6" t="s">
        <v>221</v>
      </c>
      <c r="CV62" s="6" t="s">
        <v>221</v>
      </c>
      <c r="CW62" s="6" t="s">
        <v>221</v>
      </c>
      <c r="CX62" s="6" t="s">
        <v>221</v>
      </c>
      <c r="CY62" s="6" t="s">
        <v>221</v>
      </c>
      <c r="CZ62" s="6" t="s">
        <v>221</v>
      </c>
      <c r="DA62" s="73">
        <f t="shared" si="2"/>
        <v>0</v>
      </c>
      <c r="DB62" s="6" t="s">
        <v>221</v>
      </c>
      <c r="DC62" s="6" t="s">
        <v>221</v>
      </c>
      <c r="DD62" s="6" t="s">
        <v>221</v>
      </c>
      <c r="DE62" s="6" t="s">
        <v>221</v>
      </c>
      <c r="DF62" s="6" t="s">
        <v>221</v>
      </c>
      <c r="DG62" s="6" t="s">
        <v>221</v>
      </c>
      <c r="DH62" s="6" t="s">
        <v>221</v>
      </c>
      <c r="DI62" s="6" t="s">
        <v>221</v>
      </c>
      <c r="DJ62" s="6" t="s">
        <v>221</v>
      </c>
      <c r="DK62" s="6" t="s">
        <v>221</v>
      </c>
      <c r="DL62" s="6" t="s">
        <v>221</v>
      </c>
      <c r="DM62" s="6" t="s">
        <v>221</v>
      </c>
      <c r="DN62" s="6" t="s">
        <v>221</v>
      </c>
      <c r="DO62" s="6" t="s">
        <v>221</v>
      </c>
      <c r="DP62" s="6" t="s">
        <v>221</v>
      </c>
      <c r="DQ62" s="6" t="s">
        <v>221</v>
      </c>
      <c r="DR62" s="3">
        <v>38</v>
      </c>
      <c r="DS62" s="6" t="s">
        <v>221</v>
      </c>
      <c r="DT62" s="6" t="s">
        <v>221</v>
      </c>
      <c r="DU62" s="6" t="s">
        <v>221</v>
      </c>
      <c r="DV62" s="6" t="s">
        <v>221</v>
      </c>
      <c r="DW62" s="6" t="s">
        <v>221</v>
      </c>
      <c r="DX62" s="6" t="s">
        <v>221</v>
      </c>
      <c r="DY62" s="6" t="s">
        <v>221</v>
      </c>
      <c r="DZ62" s="6" t="s">
        <v>221</v>
      </c>
      <c r="EA62" s="3">
        <v>258</v>
      </c>
      <c r="EB62" s="6" t="s">
        <v>221</v>
      </c>
      <c r="EC62" s="6" t="s">
        <v>221</v>
      </c>
      <c r="ED62" s="6" t="s">
        <v>221</v>
      </c>
      <c r="EE62" s="6" t="s">
        <v>221</v>
      </c>
      <c r="EF62" s="6" t="s">
        <v>221</v>
      </c>
      <c r="EG62" s="6" t="s">
        <v>221</v>
      </c>
      <c r="EH62" s="3">
        <v>60</v>
      </c>
      <c r="EI62" s="6" t="s">
        <v>221</v>
      </c>
      <c r="EJ62" s="6" t="s">
        <v>221</v>
      </c>
      <c r="EK62" s="6" t="s">
        <v>221</v>
      </c>
      <c r="EL62" s="6" t="s">
        <v>221</v>
      </c>
      <c r="EM62" s="6" t="s">
        <v>221</v>
      </c>
      <c r="EN62" s="6" t="s">
        <v>221</v>
      </c>
      <c r="EO62" s="6" t="s">
        <v>221</v>
      </c>
      <c r="EP62" s="6" t="s">
        <v>221</v>
      </c>
      <c r="EQ62" s="6" t="s">
        <v>221</v>
      </c>
      <c r="ER62" s="6" t="s">
        <v>221</v>
      </c>
      <c r="ES62" s="6" t="s">
        <v>221</v>
      </c>
      <c r="ET62" s="3">
        <v>228</v>
      </c>
      <c r="EU62" s="6" t="s">
        <v>221</v>
      </c>
      <c r="EV62" s="6" t="s">
        <v>221</v>
      </c>
      <c r="EW62" s="6" t="s">
        <v>221</v>
      </c>
      <c r="EX62" s="6" t="s">
        <v>221</v>
      </c>
      <c r="EY62" s="6" t="s">
        <v>221</v>
      </c>
      <c r="EZ62" s="6" t="s">
        <v>221</v>
      </c>
      <c r="FA62" s="6" t="s">
        <v>221</v>
      </c>
      <c r="FB62" s="6" t="s">
        <v>221</v>
      </c>
      <c r="FC62" s="6" t="s">
        <v>221</v>
      </c>
      <c r="FD62" s="6" t="s">
        <v>221</v>
      </c>
      <c r="FE62" s="6" t="s">
        <v>221</v>
      </c>
      <c r="FF62" s="6" t="s">
        <v>221</v>
      </c>
      <c r="FG62" s="3">
        <v>24</v>
      </c>
      <c r="FH62" s="6" t="s">
        <v>221</v>
      </c>
      <c r="FI62" s="6" t="s">
        <v>221</v>
      </c>
      <c r="FJ62" s="6" t="s">
        <v>221</v>
      </c>
      <c r="FK62" s="6" t="s">
        <v>221</v>
      </c>
      <c r="FL62" s="6" t="s">
        <v>221</v>
      </c>
      <c r="FM62" s="6" t="s">
        <v>221</v>
      </c>
      <c r="FN62" s="6" t="s">
        <v>221</v>
      </c>
      <c r="FO62" s="6" t="s">
        <v>221</v>
      </c>
      <c r="FP62" s="6" t="s">
        <v>221</v>
      </c>
      <c r="FQ62" s="6" t="s">
        <v>221</v>
      </c>
      <c r="FR62" s="6" t="s">
        <v>221</v>
      </c>
      <c r="FS62" s="6" t="s">
        <v>221</v>
      </c>
      <c r="FT62" s="6" t="s">
        <v>221</v>
      </c>
      <c r="FU62" s="6" t="s">
        <v>221</v>
      </c>
      <c r="FV62" s="11" t="s">
        <v>221</v>
      </c>
      <c r="FW62" s="285">
        <f t="shared" si="3"/>
        <v>608</v>
      </c>
      <c r="FX62" s="193">
        <f t="shared" si="4"/>
        <v>1562</v>
      </c>
    </row>
    <row r="63" spans="1:180" x14ac:dyDescent="0.25">
      <c r="A63" s="4" t="s">
        <v>118</v>
      </c>
      <c r="B63" s="4" t="s">
        <v>119</v>
      </c>
      <c r="C63" s="6" t="s">
        <v>221</v>
      </c>
      <c r="D63" s="6" t="s">
        <v>221</v>
      </c>
      <c r="E63" s="6" t="s">
        <v>221</v>
      </c>
      <c r="F63" s="6" t="s">
        <v>221</v>
      </c>
      <c r="G63" s="6" t="s">
        <v>221</v>
      </c>
      <c r="H63" s="6" t="s">
        <v>221</v>
      </c>
      <c r="I63" s="6" t="s">
        <v>221</v>
      </c>
      <c r="J63" s="6" t="s">
        <v>221</v>
      </c>
      <c r="K63" s="6" t="s">
        <v>221</v>
      </c>
      <c r="L63" s="6" t="s">
        <v>221</v>
      </c>
      <c r="M63" s="6" t="s">
        <v>221</v>
      </c>
      <c r="N63" s="6" t="s">
        <v>221</v>
      </c>
      <c r="O63" s="3">
        <v>34</v>
      </c>
      <c r="P63" s="3">
        <v>533</v>
      </c>
      <c r="Q63" s="6" t="s">
        <v>221</v>
      </c>
      <c r="R63" s="3">
        <v>393</v>
      </c>
      <c r="S63" s="6" t="s">
        <v>221</v>
      </c>
      <c r="T63" s="6" t="s">
        <v>221</v>
      </c>
      <c r="U63" s="3">
        <v>62</v>
      </c>
      <c r="V63" s="6" t="s">
        <v>221</v>
      </c>
      <c r="W63" s="6" t="s">
        <v>221</v>
      </c>
      <c r="X63" s="6" t="s">
        <v>221</v>
      </c>
      <c r="Y63" s="6" t="s">
        <v>221</v>
      </c>
      <c r="Z63" s="3">
        <v>188</v>
      </c>
      <c r="AA63" s="6" t="s">
        <v>221</v>
      </c>
      <c r="AB63" s="6" t="s">
        <v>221</v>
      </c>
      <c r="AC63" s="6" t="s">
        <v>221</v>
      </c>
      <c r="AD63" s="6" t="s">
        <v>221</v>
      </c>
      <c r="AE63" s="6" t="s">
        <v>221</v>
      </c>
      <c r="AF63" s="6" t="s">
        <v>221</v>
      </c>
      <c r="AG63" s="6" t="s">
        <v>221</v>
      </c>
      <c r="AH63" s="6" t="s">
        <v>221</v>
      </c>
      <c r="AI63" s="6" t="s">
        <v>221</v>
      </c>
      <c r="AJ63" s="6" t="s">
        <v>221</v>
      </c>
      <c r="AK63" s="6" t="s">
        <v>221</v>
      </c>
      <c r="AL63" s="3">
        <v>10</v>
      </c>
      <c r="AM63" s="6" t="s">
        <v>221</v>
      </c>
      <c r="AN63" s="6" t="s">
        <v>221</v>
      </c>
      <c r="AO63" s="6" t="s">
        <v>221</v>
      </c>
      <c r="AP63" s="6" t="s">
        <v>221</v>
      </c>
      <c r="AQ63" s="6" t="s">
        <v>221</v>
      </c>
      <c r="AR63" s="6" t="s">
        <v>221</v>
      </c>
      <c r="AS63" s="6" t="s">
        <v>221</v>
      </c>
      <c r="AT63" s="3">
        <v>136</v>
      </c>
      <c r="AU63" s="6" t="s">
        <v>221</v>
      </c>
      <c r="AV63" s="6" t="s">
        <v>221</v>
      </c>
      <c r="AW63" s="6" t="s">
        <v>221</v>
      </c>
      <c r="AX63" s="6" t="s">
        <v>221</v>
      </c>
      <c r="AY63" s="6" t="s">
        <v>221</v>
      </c>
      <c r="AZ63" s="6" t="s">
        <v>221</v>
      </c>
      <c r="BA63" s="6" t="s">
        <v>221</v>
      </c>
      <c r="BB63" s="6" t="s">
        <v>221</v>
      </c>
      <c r="BC63" s="3">
        <v>45</v>
      </c>
      <c r="BD63" s="6" t="s">
        <v>221</v>
      </c>
      <c r="BE63" s="6" t="s">
        <v>221</v>
      </c>
      <c r="BF63" s="6" t="s">
        <v>221</v>
      </c>
      <c r="BG63" s="6" t="s">
        <v>221</v>
      </c>
      <c r="BH63" s="6" t="s">
        <v>221</v>
      </c>
      <c r="BI63" s="6" t="s">
        <v>221</v>
      </c>
      <c r="BJ63" s="6" t="s">
        <v>221</v>
      </c>
      <c r="BK63" s="3">
        <v>738</v>
      </c>
      <c r="BL63" s="6" t="s">
        <v>221</v>
      </c>
      <c r="BM63" s="6" t="s">
        <v>221</v>
      </c>
      <c r="BN63" s="6" t="s">
        <v>221</v>
      </c>
      <c r="BO63" s="6" t="s">
        <v>221</v>
      </c>
      <c r="BP63" s="3">
        <v>149</v>
      </c>
      <c r="BQ63" s="6" t="s">
        <v>221</v>
      </c>
      <c r="BR63" s="6" t="s">
        <v>221</v>
      </c>
      <c r="BS63" s="6" t="s">
        <v>221</v>
      </c>
      <c r="BT63" s="6" t="s">
        <v>221</v>
      </c>
      <c r="BU63" s="6" t="s">
        <v>221</v>
      </c>
      <c r="BV63" s="6" t="s">
        <v>221</v>
      </c>
      <c r="BW63" s="6" t="s">
        <v>221</v>
      </c>
      <c r="BX63" s="6" t="s">
        <v>221</v>
      </c>
      <c r="BY63" s="6" t="s">
        <v>221</v>
      </c>
      <c r="BZ63" s="6" t="s">
        <v>221</v>
      </c>
      <c r="CA63" s="3">
        <v>364</v>
      </c>
      <c r="CB63" s="6" t="s">
        <v>221</v>
      </c>
      <c r="CC63" s="6" t="s">
        <v>221</v>
      </c>
      <c r="CD63" s="6" t="s">
        <v>221</v>
      </c>
      <c r="CE63" s="6" t="s">
        <v>221</v>
      </c>
      <c r="CF63" s="73">
        <f t="shared" si="1"/>
        <v>2652</v>
      </c>
      <c r="CG63" s="6" t="s">
        <v>221</v>
      </c>
      <c r="CH63" s="6" t="s">
        <v>221</v>
      </c>
      <c r="CI63" s="6" t="s">
        <v>221</v>
      </c>
      <c r="CJ63" s="6" t="s">
        <v>221</v>
      </c>
      <c r="CK63" s="6" t="s">
        <v>221</v>
      </c>
      <c r="CL63" s="6" t="s">
        <v>221</v>
      </c>
      <c r="CM63" s="6" t="s">
        <v>221</v>
      </c>
      <c r="CN63" s="6" t="s">
        <v>221</v>
      </c>
      <c r="CO63" s="6" t="s">
        <v>221</v>
      </c>
      <c r="CP63" s="6" t="s">
        <v>221</v>
      </c>
      <c r="CQ63" s="6" t="s">
        <v>221</v>
      </c>
      <c r="CR63" s="6" t="s">
        <v>221</v>
      </c>
      <c r="CS63" s="6" t="s">
        <v>221</v>
      </c>
      <c r="CT63" s="6" t="s">
        <v>221</v>
      </c>
      <c r="CU63" s="6" t="s">
        <v>221</v>
      </c>
      <c r="CV63" s="6" t="s">
        <v>221</v>
      </c>
      <c r="CW63" s="6" t="s">
        <v>221</v>
      </c>
      <c r="CX63" s="6" t="s">
        <v>221</v>
      </c>
      <c r="CY63" s="6" t="s">
        <v>221</v>
      </c>
      <c r="CZ63" s="6" t="s">
        <v>221</v>
      </c>
      <c r="DA63" s="73">
        <f t="shared" si="2"/>
        <v>0</v>
      </c>
      <c r="DB63" s="3">
        <v>68</v>
      </c>
      <c r="DC63" s="3">
        <v>147</v>
      </c>
      <c r="DD63" s="6" t="s">
        <v>221</v>
      </c>
      <c r="DE63" s="6" t="s">
        <v>221</v>
      </c>
      <c r="DF63" s="6" t="s">
        <v>221</v>
      </c>
      <c r="DG63" s="6" t="s">
        <v>221</v>
      </c>
      <c r="DH63" s="6" t="s">
        <v>221</v>
      </c>
      <c r="DI63" s="6" t="s">
        <v>221</v>
      </c>
      <c r="DJ63" s="6" t="s">
        <v>221</v>
      </c>
      <c r="DK63" s="6" t="s">
        <v>221</v>
      </c>
      <c r="DL63" s="6" t="s">
        <v>221</v>
      </c>
      <c r="DM63" s="6" t="s">
        <v>221</v>
      </c>
      <c r="DN63" s="6" t="s">
        <v>221</v>
      </c>
      <c r="DO63" s="6" t="s">
        <v>221</v>
      </c>
      <c r="DP63" s="6" t="s">
        <v>221</v>
      </c>
      <c r="DQ63" s="6" t="s">
        <v>221</v>
      </c>
      <c r="DR63" s="3">
        <v>134</v>
      </c>
      <c r="DS63" s="3">
        <v>181</v>
      </c>
      <c r="DT63" s="6" t="s">
        <v>221</v>
      </c>
      <c r="DU63" s="6" t="s">
        <v>221</v>
      </c>
      <c r="DV63" s="6" t="s">
        <v>221</v>
      </c>
      <c r="DW63" s="6" t="s">
        <v>221</v>
      </c>
      <c r="DX63" s="6" t="s">
        <v>221</v>
      </c>
      <c r="DY63" s="6" t="s">
        <v>221</v>
      </c>
      <c r="DZ63" s="6" t="s">
        <v>221</v>
      </c>
      <c r="EA63" s="3">
        <v>72</v>
      </c>
      <c r="EB63" s="6" t="s">
        <v>221</v>
      </c>
      <c r="EC63" s="6" t="s">
        <v>221</v>
      </c>
      <c r="ED63" s="6" t="s">
        <v>221</v>
      </c>
      <c r="EE63" s="6" t="s">
        <v>221</v>
      </c>
      <c r="EF63" s="6" t="s">
        <v>221</v>
      </c>
      <c r="EG63" s="6" t="s">
        <v>221</v>
      </c>
      <c r="EH63" s="3">
        <v>202</v>
      </c>
      <c r="EI63" s="6" t="s">
        <v>221</v>
      </c>
      <c r="EJ63" s="6" t="s">
        <v>221</v>
      </c>
      <c r="EK63" s="6" t="s">
        <v>221</v>
      </c>
      <c r="EL63" s="6" t="s">
        <v>221</v>
      </c>
      <c r="EM63" s="6" t="s">
        <v>221</v>
      </c>
      <c r="EN63" s="6" t="s">
        <v>221</v>
      </c>
      <c r="EO63" s="6" t="s">
        <v>221</v>
      </c>
      <c r="EP63" s="6" t="s">
        <v>221</v>
      </c>
      <c r="EQ63" s="6" t="s">
        <v>221</v>
      </c>
      <c r="ER63" s="6" t="s">
        <v>221</v>
      </c>
      <c r="ES63" s="6" t="s">
        <v>221</v>
      </c>
      <c r="ET63" s="6" t="s">
        <v>221</v>
      </c>
      <c r="EU63" s="6" t="s">
        <v>221</v>
      </c>
      <c r="EV63" s="6" t="s">
        <v>221</v>
      </c>
      <c r="EW63" s="6" t="s">
        <v>221</v>
      </c>
      <c r="EX63" s="6" t="s">
        <v>221</v>
      </c>
      <c r="EY63" s="6" t="s">
        <v>221</v>
      </c>
      <c r="EZ63" s="6" t="s">
        <v>221</v>
      </c>
      <c r="FA63" s="6" t="s">
        <v>221</v>
      </c>
      <c r="FB63" s="6" t="s">
        <v>221</v>
      </c>
      <c r="FC63" s="6" t="s">
        <v>221</v>
      </c>
      <c r="FD63" s="6" t="s">
        <v>221</v>
      </c>
      <c r="FE63" s="6" t="s">
        <v>221</v>
      </c>
      <c r="FF63" s="6" t="s">
        <v>221</v>
      </c>
      <c r="FG63" s="6" t="s">
        <v>221</v>
      </c>
      <c r="FH63" s="6" t="s">
        <v>221</v>
      </c>
      <c r="FI63" s="6" t="s">
        <v>221</v>
      </c>
      <c r="FJ63" s="6" t="s">
        <v>221</v>
      </c>
      <c r="FK63" s="6" t="s">
        <v>221</v>
      </c>
      <c r="FL63" s="6" t="s">
        <v>221</v>
      </c>
      <c r="FM63" s="6" t="s">
        <v>221</v>
      </c>
      <c r="FN63" s="6" t="s">
        <v>221</v>
      </c>
      <c r="FO63" s="6" t="s">
        <v>221</v>
      </c>
      <c r="FP63" s="6" t="s">
        <v>221</v>
      </c>
      <c r="FQ63" s="6" t="s">
        <v>221</v>
      </c>
      <c r="FR63" s="6" t="s">
        <v>221</v>
      </c>
      <c r="FS63" s="6" t="s">
        <v>221</v>
      </c>
      <c r="FT63" s="6" t="s">
        <v>221</v>
      </c>
      <c r="FU63" s="6" t="s">
        <v>221</v>
      </c>
      <c r="FV63" s="11" t="s">
        <v>221</v>
      </c>
      <c r="FW63" s="285">
        <f t="shared" si="3"/>
        <v>804</v>
      </c>
      <c r="FX63" s="193">
        <f t="shared" si="4"/>
        <v>3456</v>
      </c>
    </row>
    <row r="64" spans="1:180" x14ac:dyDescent="0.25">
      <c r="A64" s="4" t="s">
        <v>120</v>
      </c>
      <c r="B64" s="4" t="s">
        <v>121</v>
      </c>
      <c r="C64" s="6" t="s">
        <v>221</v>
      </c>
      <c r="D64" s="6" t="s">
        <v>221</v>
      </c>
      <c r="E64" s="6" t="s">
        <v>221</v>
      </c>
      <c r="F64" s="6" t="s">
        <v>221</v>
      </c>
      <c r="G64" s="6" t="s">
        <v>221</v>
      </c>
      <c r="H64" s="6" t="s">
        <v>221</v>
      </c>
      <c r="I64" s="6" t="s">
        <v>221</v>
      </c>
      <c r="J64" s="6" t="s">
        <v>221</v>
      </c>
      <c r="K64" s="6" t="s">
        <v>221</v>
      </c>
      <c r="L64" s="6" t="s">
        <v>221</v>
      </c>
      <c r="M64" s="6" t="s">
        <v>221</v>
      </c>
      <c r="N64" s="6" t="s">
        <v>221</v>
      </c>
      <c r="O64" s="6" t="s">
        <v>221</v>
      </c>
      <c r="P64" s="6" t="s">
        <v>221</v>
      </c>
      <c r="Q64" s="6" t="s">
        <v>221</v>
      </c>
      <c r="R64" s="3">
        <v>141</v>
      </c>
      <c r="S64" s="3">
        <v>25</v>
      </c>
      <c r="T64" s="6" t="s">
        <v>221</v>
      </c>
      <c r="U64" s="6" t="s">
        <v>221</v>
      </c>
      <c r="V64" s="6" t="s">
        <v>221</v>
      </c>
      <c r="W64" s="6" t="s">
        <v>221</v>
      </c>
      <c r="X64" s="6" t="s">
        <v>221</v>
      </c>
      <c r="Y64" s="6" t="s">
        <v>221</v>
      </c>
      <c r="Z64" s="6" t="s">
        <v>221</v>
      </c>
      <c r="AA64" s="6" t="s">
        <v>221</v>
      </c>
      <c r="AB64" s="6" t="s">
        <v>221</v>
      </c>
      <c r="AC64" s="6" t="s">
        <v>221</v>
      </c>
      <c r="AD64" s="6" t="s">
        <v>221</v>
      </c>
      <c r="AE64" s="6" t="s">
        <v>221</v>
      </c>
      <c r="AF64" s="6" t="s">
        <v>221</v>
      </c>
      <c r="AG64" s="6" t="s">
        <v>221</v>
      </c>
      <c r="AH64" s="6" t="s">
        <v>221</v>
      </c>
      <c r="AI64" s="6" t="s">
        <v>221</v>
      </c>
      <c r="AJ64" s="6" t="s">
        <v>221</v>
      </c>
      <c r="AK64" s="6" t="s">
        <v>221</v>
      </c>
      <c r="AL64" s="6" t="s">
        <v>221</v>
      </c>
      <c r="AM64" s="6" t="s">
        <v>221</v>
      </c>
      <c r="AN64" s="6" t="s">
        <v>221</v>
      </c>
      <c r="AO64" s="6" t="s">
        <v>221</v>
      </c>
      <c r="AP64" s="6" t="s">
        <v>221</v>
      </c>
      <c r="AQ64" s="3">
        <v>79</v>
      </c>
      <c r="AR64" s="6" t="s">
        <v>221</v>
      </c>
      <c r="AS64" s="6" t="s">
        <v>221</v>
      </c>
      <c r="AT64" s="3">
        <v>83</v>
      </c>
      <c r="AU64" s="6" t="s">
        <v>221</v>
      </c>
      <c r="AV64" s="6" t="s">
        <v>221</v>
      </c>
      <c r="AW64" s="6" t="s">
        <v>221</v>
      </c>
      <c r="AX64" s="6" t="s">
        <v>221</v>
      </c>
      <c r="AY64" s="6" t="s">
        <v>221</v>
      </c>
      <c r="AZ64" s="6" t="s">
        <v>221</v>
      </c>
      <c r="BA64" s="6" t="s">
        <v>221</v>
      </c>
      <c r="BB64" s="6" t="s">
        <v>221</v>
      </c>
      <c r="BC64" s="6" t="s">
        <v>221</v>
      </c>
      <c r="BD64" s="3">
        <v>161</v>
      </c>
      <c r="BE64" s="6" t="s">
        <v>221</v>
      </c>
      <c r="BF64" s="6" t="s">
        <v>221</v>
      </c>
      <c r="BG64" s="6" t="s">
        <v>221</v>
      </c>
      <c r="BH64" s="6" t="s">
        <v>221</v>
      </c>
      <c r="BI64" s="6" t="s">
        <v>221</v>
      </c>
      <c r="BJ64" s="6" t="s">
        <v>221</v>
      </c>
      <c r="BK64" s="6" t="s">
        <v>221</v>
      </c>
      <c r="BL64" s="6" t="s">
        <v>221</v>
      </c>
      <c r="BM64" s="6" t="s">
        <v>221</v>
      </c>
      <c r="BN64" s="6" t="s">
        <v>221</v>
      </c>
      <c r="BO64" s="6" t="s">
        <v>221</v>
      </c>
      <c r="BP64" s="6" t="s">
        <v>221</v>
      </c>
      <c r="BQ64" s="6" t="s">
        <v>221</v>
      </c>
      <c r="BR64" s="6" t="s">
        <v>221</v>
      </c>
      <c r="BS64" s="6" t="s">
        <v>221</v>
      </c>
      <c r="BT64" s="6" t="s">
        <v>221</v>
      </c>
      <c r="BU64" s="6" t="s">
        <v>221</v>
      </c>
      <c r="BV64" s="6" t="s">
        <v>221</v>
      </c>
      <c r="BW64" s="6" t="s">
        <v>221</v>
      </c>
      <c r="BX64" s="6" t="s">
        <v>221</v>
      </c>
      <c r="BY64" s="6" t="s">
        <v>221</v>
      </c>
      <c r="BZ64" s="6" t="s">
        <v>221</v>
      </c>
      <c r="CA64" s="3">
        <v>160</v>
      </c>
      <c r="CB64" s="6" t="s">
        <v>221</v>
      </c>
      <c r="CC64" s="6" t="s">
        <v>221</v>
      </c>
      <c r="CD64" s="6" t="s">
        <v>221</v>
      </c>
      <c r="CE64" s="6" t="s">
        <v>221</v>
      </c>
      <c r="CF64" s="73">
        <f t="shared" si="1"/>
        <v>649</v>
      </c>
      <c r="CG64" s="6" t="s">
        <v>221</v>
      </c>
      <c r="CH64" s="6" t="s">
        <v>221</v>
      </c>
      <c r="CI64" s="6" t="s">
        <v>221</v>
      </c>
      <c r="CJ64" s="6" t="s">
        <v>221</v>
      </c>
      <c r="CK64" s="6" t="s">
        <v>221</v>
      </c>
      <c r="CL64" s="6" t="s">
        <v>221</v>
      </c>
      <c r="CM64" s="6" t="s">
        <v>221</v>
      </c>
      <c r="CN64" s="6" t="s">
        <v>221</v>
      </c>
      <c r="CO64" s="6" t="s">
        <v>221</v>
      </c>
      <c r="CP64" s="6" t="s">
        <v>221</v>
      </c>
      <c r="CQ64" s="6" t="s">
        <v>221</v>
      </c>
      <c r="CR64" s="6" t="s">
        <v>221</v>
      </c>
      <c r="CS64" s="6" t="s">
        <v>221</v>
      </c>
      <c r="CT64" s="6" t="s">
        <v>221</v>
      </c>
      <c r="CU64" s="6" t="s">
        <v>221</v>
      </c>
      <c r="CV64" s="6" t="s">
        <v>221</v>
      </c>
      <c r="CW64" s="6" t="s">
        <v>221</v>
      </c>
      <c r="CX64" s="6" t="s">
        <v>221</v>
      </c>
      <c r="CY64" s="6" t="s">
        <v>221</v>
      </c>
      <c r="CZ64" s="6" t="s">
        <v>221</v>
      </c>
      <c r="DA64" s="73">
        <f t="shared" si="2"/>
        <v>0</v>
      </c>
      <c r="DB64" s="6" t="s">
        <v>221</v>
      </c>
      <c r="DC64" s="3">
        <v>66</v>
      </c>
      <c r="DD64" s="6" t="s">
        <v>221</v>
      </c>
      <c r="DE64" s="6" t="s">
        <v>221</v>
      </c>
      <c r="DF64" s="6" t="s">
        <v>221</v>
      </c>
      <c r="DG64" s="6" t="s">
        <v>221</v>
      </c>
      <c r="DH64" s="6" t="s">
        <v>221</v>
      </c>
      <c r="DI64" s="6" t="s">
        <v>221</v>
      </c>
      <c r="DJ64" s="6" t="s">
        <v>221</v>
      </c>
      <c r="DK64" s="6" t="s">
        <v>221</v>
      </c>
      <c r="DL64" s="6" t="s">
        <v>221</v>
      </c>
      <c r="DM64" s="6" t="s">
        <v>221</v>
      </c>
      <c r="DN64" s="6" t="s">
        <v>221</v>
      </c>
      <c r="DO64" s="6" t="s">
        <v>221</v>
      </c>
      <c r="DP64" s="6" t="s">
        <v>221</v>
      </c>
      <c r="DQ64" s="6" t="s">
        <v>221</v>
      </c>
      <c r="DR64" s="6" t="s">
        <v>221</v>
      </c>
      <c r="DS64" s="6" t="s">
        <v>221</v>
      </c>
      <c r="DT64" s="6" t="s">
        <v>221</v>
      </c>
      <c r="DU64" s="6" t="s">
        <v>221</v>
      </c>
      <c r="DV64" s="6" t="s">
        <v>221</v>
      </c>
      <c r="DW64" s="6" t="s">
        <v>221</v>
      </c>
      <c r="DX64" s="6" t="s">
        <v>221</v>
      </c>
      <c r="DY64" s="6" t="s">
        <v>221</v>
      </c>
      <c r="DZ64" s="6" t="s">
        <v>221</v>
      </c>
      <c r="EA64" s="3">
        <v>74</v>
      </c>
      <c r="EB64" s="6" t="s">
        <v>221</v>
      </c>
      <c r="EC64" s="6" t="s">
        <v>221</v>
      </c>
      <c r="ED64" s="6" t="s">
        <v>221</v>
      </c>
      <c r="EE64" s="6" t="s">
        <v>221</v>
      </c>
      <c r="EF64" s="6" t="s">
        <v>221</v>
      </c>
      <c r="EG64" s="6" t="s">
        <v>221</v>
      </c>
      <c r="EH64" s="6" t="s">
        <v>221</v>
      </c>
      <c r="EI64" s="6" t="s">
        <v>221</v>
      </c>
      <c r="EJ64" s="6" t="s">
        <v>221</v>
      </c>
      <c r="EK64" s="6" t="s">
        <v>221</v>
      </c>
      <c r="EL64" s="6" t="s">
        <v>221</v>
      </c>
      <c r="EM64" s="6" t="s">
        <v>221</v>
      </c>
      <c r="EN64" s="6" t="s">
        <v>221</v>
      </c>
      <c r="EO64" s="6" t="s">
        <v>221</v>
      </c>
      <c r="EP64" s="6" t="s">
        <v>221</v>
      </c>
      <c r="EQ64" s="6" t="s">
        <v>221</v>
      </c>
      <c r="ER64" s="6" t="s">
        <v>221</v>
      </c>
      <c r="ES64" s="3">
        <v>40</v>
      </c>
      <c r="ET64" s="3">
        <v>99</v>
      </c>
      <c r="EU64" s="6" t="s">
        <v>221</v>
      </c>
      <c r="EV64" s="6" t="s">
        <v>221</v>
      </c>
      <c r="EW64" s="6" t="s">
        <v>221</v>
      </c>
      <c r="EX64" s="6" t="s">
        <v>221</v>
      </c>
      <c r="EY64" s="6" t="s">
        <v>221</v>
      </c>
      <c r="EZ64" s="6" t="s">
        <v>221</v>
      </c>
      <c r="FA64" s="6" t="s">
        <v>221</v>
      </c>
      <c r="FB64" s="6" t="s">
        <v>221</v>
      </c>
      <c r="FC64" s="6" t="s">
        <v>221</v>
      </c>
      <c r="FD64" s="6" t="s">
        <v>221</v>
      </c>
      <c r="FE64" s="6" t="s">
        <v>221</v>
      </c>
      <c r="FF64" s="6" t="s">
        <v>221</v>
      </c>
      <c r="FG64" s="6" t="s">
        <v>221</v>
      </c>
      <c r="FH64" s="6" t="s">
        <v>221</v>
      </c>
      <c r="FI64" s="6" t="s">
        <v>221</v>
      </c>
      <c r="FJ64" s="6" t="s">
        <v>221</v>
      </c>
      <c r="FK64" s="6" t="s">
        <v>221</v>
      </c>
      <c r="FL64" s="6" t="s">
        <v>221</v>
      </c>
      <c r="FM64" s="6" t="s">
        <v>221</v>
      </c>
      <c r="FN64" s="6" t="s">
        <v>221</v>
      </c>
      <c r="FO64" s="6" t="s">
        <v>221</v>
      </c>
      <c r="FP64" s="6" t="s">
        <v>221</v>
      </c>
      <c r="FQ64" s="6" t="s">
        <v>221</v>
      </c>
      <c r="FR64" s="6" t="s">
        <v>221</v>
      </c>
      <c r="FS64" s="6" t="s">
        <v>221</v>
      </c>
      <c r="FT64" s="6" t="s">
        <v>221</v>
      </c>
      <c r="FU64" s="6" t="s">
        <v>221</v>
      </c>
      <c r="FV64" s="11" t="s">
        <v>221</v>
      </c>
      <c r="FW64" s="285">
        <f t="shared" si="3"/>
        <v>279</v>
      </c>
      <c r="FX64" s="193">
        <f t="shared" si="4"/>
        <v>928</v>
      </c>
    </row>
    <row r="65" spans="1:180" x14ac:dyDescent="0.25">
      <c r="A65" s="4" t="s">
        <v>122</v>
      </c>
      <c r="B65" s="4" t="s">
        <v>123</v>
      </c>
      <c r="C65" s="6" t="s">
        <v>221</v>
      </c>
      <c r="D65" s="6" t="s">
        <v>221</v>
      </c>
      <c r="E65" s="6" t="s">
        <v>221</v>
      </c>
      <c r="F65" s="6" t="s">
        <v>221</v>
      </c>
      <c r="G65" s="6" t="s">
        <v>221</v>
      </c>
      <c r="H65" s="6" t="s">
        <v>221</v>
      </c>
      <c r="I65" s="6" t="s">
        <v>221</v>
      </c>
      <c r="J65" s="6" t="s">
        <v>221</v>
      </c>
      <c r="K65" s="6" t="s">
        <v>221</v>
      </c>
      <c r="L65" s="3">
        <v>275</v>
      </c>
      <c r="M65" s="6" t="s">
        <v>221</v>
      </c>
      <c r="N65" s="6" t="s">
        <v>221</v>
      </c>
      <c r="O65" s="6" t="s">
        <v>221</v>
      </c>
      <c r="P65" s="6" t="s">
        <v>221</v>
      </c>
      <c r="Q65" s="6" t="s">
        <v>221</v>
      </c>
      <c r="R65" s="3">
        <v>255</v>
      </c>
      <c r="S65" s="6" t="s">
        <v>221</v>
      </c>
      <c r="T65" s="6" t="s">
        <v>221</v>
      </c>
      <c r="U65" s="3">
        <v>11</v>
      </c>
      <c r="V65" s="6" t="s">
        <v>221</v>
      </c>
      <c r="W65" s="6" t="s">
        <v>221</v>
      </c>
      <c r="X65" s="6" t="s">
        <v>221</v>
      </c>
      <c r="Y65" s="6" t="s">
        <v>221</v>
      </c>
      <c r="Z65" s="3">
        <v>168</v>
      </c>
      <c r="AA65" s="6" t="s">
        <v>221</v>
      </c>
      <c r="AB65" s="6" t="s">
        <v>221</v>
      </c>
      <c r="AC65" s="6" t="s">
        <v>221</v>
      </c>
      <c r="AD65" s="6" t="s">
        <v>221</v>
      </c>
      <c r="AE65" s="6" t="s">
        <v>221</v>
      </c>
      <c r="AF65" s="6" t="s">
        <v>221</v>
      </c>
      <c r="AG65" s="6" t="s">
        <v>221</v>
      </c>
      <c r="AH65" s="6" t="s">
        <v>221</v>
      </c>
      <c r="AI65" s="6" t="s">
        <v>221</v>
      </c>
      <c r="AJ65" s="6" t="s">
        <v>221</v>
      </c>
      <c r="AK65" s="3">
        <v>141</v>
      </c>
      <c r="AL65" s="3">
        <v>55</v>
      </c>
      <c r="AM65" s="6" t="s">
        <v>221</v>
      </c>
      <c r="AN65" s="6" t="s">
        <v>221</v>
      </c>
      <c r="AO65" s="6" t="s">
        <v>221</v>
      </c>
      <c r="AP65" s="6" t="s">
        <v>221</v>
      </c>
      <c r="AQ65" s="6" t="s">
        <v>221</v>
      </c>
      <c r="AR65" s="6" t="s">
        <v>221</v>
      </c>
      <c r="AS65" s="6" t="s">
        <v>221</v>
      </c>
      <c r="AT65" s="6" t="s">
        <v>221</v>
      </c>
      <c r="AU65" s="6" t="s">
        <v>221</v>
      </c>
      <c r="AV65" s="3">
        <v>97</v>
      </c>
      <c r="AW65" s="6" t="s">
        <v>221</v>
      </c>
      <c r="AX65" s="6" t="s">
        <v>221</v>
      </c>
      <c r="AY65" s="6" t="s">
        <v>221</v>
      </c>
      <c r="AZ65" s="6" t="s">
        <v>221</v>
      </c>
      <c r="BA65" s="6" t="s">
        <v>221</v>
      </c>
      <c r="BB65" s="6" t="s">
        <v>221</v>
      </c>
      <c r="BC65" s="6" t="s">
        <v>221</v>
      </c>
      <c r="BD65" s="6" t="s">
        <v>221</v>
      </c>
      <c r="BE65" s="6" t="s">
        <v>221</v>
      </c>
      <c r="BF65" s="6" t="s">
        <v>221</v>
      </c>
      <c r="BG65" s="6" t="s">
        <v>221</v>
      </c>
      <c r="BH65" s="6" t="s">
        <v>221</v>
      </c>
      <c r="BI65" s="6" t="s">
        <v>221</v>
      </c>
      <c r="BJ65" s="6" t="s">
        <v>221</v>
      </c>
      <c r="BK65" s="3">
        <v>874</v>
      </c>
      <c r="BL65" s="6" t="s">
        <v>221</v>
      </c>
      <c r="BM65" s="6" t="s">
        <v>221</v>
      </c>
      <c r="BN65" s="6" t="s">
        <v>221</v>
      </c>
      <c r="BO65" s="6" t="s">
        <v>221</v>
      </c>
      <c r="BP65" s="6" t="s">
        <v>221</v>
      </c>
      <c r="BQ65" s="6" t="s">
        <v>221</v>
      </c>
      <c r="BR65" s="6" t="s">
        <v>221</v>
      </c>
      <c r="BS65" s="6" t="s">
        <v>221</v>
      </c>
      <c r="BT65" s="6" t="s">
        <v>221</v>
      </c>
      <c r="BU65" s="6" t="s">
        <v>221</v>
      </c>
      <c r="BV65" s="6" t="s">
        <v>221</v>
      </c>
      <c r="BW65" s="6" t="s">
        <v>221</v>
      </c>
      <c r="BX65" s="6" t="s">
        <v>221</v>
      </c>
      <c r="BY65" s="6" t="s">
        <v>221</v>
      </c>
      <c r="BZ65" s="6" t="s">
        <v>221</v>
      </c>
      <c r="CA65" s="6" t="s">
        <v>221</v>
      </c>
      <c r="CB65" s="6" t="s">
        <v>221</v>
      </c>
      <c r="CC65" s="6" t="s">
        <v>221</v>
      </c>
      <c r="CD65" s="6" t="s">
        <v>221</v>
      </c>
      <c r="CE65" s="6" t="s">
        <v>221</v>
      </c>
      <c r="CF65" s="73">
        <f t="shared" si="1"/>
        <v>1876</v>
      </c>
      <c r="CG65" s="6" t="s">
        <v>221</v>
      </c>
      <c r="CH65" s="6" t="s">
        <v>221</v>
      </c>
      <c r="CI65" s="6" t="s">
        <v>221</v>
      </c>
      <c r="CJ65" s="6" t="s">
        <v>221</v>
      </c>
      <c r="CK65" s="6" t="s">
        <v>221</v>
      </c>
      <c r="CL65" s="6" t="s">
        <v>221</v>
      </c>
      <c r="CM65" s="6" t="s">
        <v>221</v>
      </c>
      <c r="CN65" s="6" t="s">
        <v>221</v>
      </c>
      <c r="CO65" s="6" t="s">
        <v>221</v>
      </c>
      <c r="CP65" s="6" t="s">
        <v>221</v>
      </c>
      <c r="CQ65" s="6" t="s">
        <v>221</v>
      </c>
      <c r="CR65" s="6" t="s">
        <v>221</v>
      </c>
      <c r="CS65" s="6" t="s">
        <v>221</v>
      </c>
      <c r="CT65" s="6" t="s">
        <v>221</v>
      </c>
      <c r="CU65" s="6" t="s">
        <v>221</v>
      </c>
      <c r="CV65" s="6" t="s">
        <v>221</v>
      </c>
      <c r="CW65" s="6" t="s">
        <v>221</v>
      </c>
      <c r="CX65" s="6" t="s">
        <v>221</v>
      </c>
      <c r="CY65" s="6" t="s">
        <v>221</v>
      </c>
      <c r="CZ65" s="6" t="s">
        <v>221</v>
      </c>
      <c r="DA65" s="73">
        <f t="shared" si="2"/>
        <v>0</v>
      </c>
      <c r="DB65" s="6" t="s">
        <v>221</v>
      </c>
      <c r="DC65" s="6" t="s">
        <v>221</v>
      </c>
      <c r="DD65" s="6" t="s">
        <v>221</v>
      </c>
      <c r="DE65" s="6" t="s">
        <v>221</v>
      </c>
      <c r="DF65" s="6" t="s">
        <v>221</v>
      </c>
      <c r="DG65" s="6" t="s">
        <v>221</v>
      </c>
      <c r="DH65" s="6" t="s">
        <v>221</v>
      </c>
      <c r="DI65" s="6" t="s">
        <v>221</v>
      </c>
      <c r="DJ65" s="6" t="s">
        <v>221</v>
      </c>
      <c r="DK65" s="6" t="s">
        <v>221</v>
      </c>
      <c r="DL65" s="6" t="s">
        <v>221</v>
      </c>
      <c r="DM65" s="6" t="s">
        <v>221</v>
      </c>
      <c r="DN65" s="6" t="s">
        <v>221</v>
      </c>
      <c r="DO65" s="6" t="s">
        <v>221</v>
      </c>
      <c r="DP65" s="6" t="s">
        <v>221</v>
      </c>
      <c r="DQ65" s="6" t="s">
        <v>221</v>
      </c>
      <c r="DR65" s="6" t="s">
        <v>221</v>
      </c>
      <c r="DS65" s="6" t="s">
        <v>221</v>
      </c>
      <c r="DT65" s="6" t="s">
        <v>221</v>
      </c>
      <c r="DU65" s="6" t="s">
        <v>221</v>
      </c>
      <c r="DV65" s="6" t="s">
        <v>221</v>
      </c>
      <c r="DW65" s="6" t="s">
        <v>221</v>
      </c>
      <c r="DX65" s="6" t="s">
        <v>221</v>
      </c>
      <c r="DY65" s="6" t="s">
        <v>221</v>
      </c>
      <c r="DZ65" s="6" t="s">
        <v>221</v>
      </c>
      <c r="EA65" s="6" t="s">
        <v>221</v>
      </c>
      <c r="EB65" s="6" t="s">
        <v>221</v>
      </c>
      <c r="EC65" s="6" t="s">
        <v>221</v>
      </c>
      <c r="ED65" s="6" t="s">
        <v>221</v>
      </c>
      <c r="EE65" s="6" t="s">
        <v>221</v>
      </c>
      <c r="EF65" s="6" t="s">
        <v>221</v>
      </c>
      <c r="EG65" s="6" t="s">
        <v>221</v>
      </c>
      <c r="EH65" s="3">
        <v>88</v>
      </c>
      <c r="EI65" s="6" t="s">
        <v>221</v>
      </c>
      <c r="EJ65" s="6" t="s">
        <v>221</v>
      </c>
      <c r="EK65" s="6" t="s">
        <v>221</v>
      </c>
      <c r="EL65" s="6" t="s">
        <v>221</v>
      </c>
      <c r="EM65" s="6" t="s">
        <v>221</v>
      </c>
      <c r="EN65" s="6" t="s">
        <v>221</v>
      </c>
      <c r="EO65" s="6" t="s">
        <v>221</v>
      </c>
      <c r="EP65" s="6" t="s">
        <v>221</v>
      </c>
      <c r="EQ65" s="6" t="s">
        <v>221</v>
      </c>
      <c r="ER65" s="6" t="s">
        <v>221</v>
      </c>
      <c r="ES65" s="6" t="s">
        <v>221</v>
      </c>
      <c r="ET65" s="3">
        <v>42</v>
      </c>
      <c r="EU65" s="6" t="s">
        <v>221</v>
      </c>
      <c r="EV65" s="6" t="s">
        <v>221</v>
      </c>
      <c r="EW65" s="6" t="s">
        <v>221</v>
      </c>
      <c r="EX65" s="6" t="s">
        <v>221</v>
      </c>
      <c r="EY65" s="6" t="s">
        <v>221</v>
      </c>
      <c r="EZ65" s="6" t="s">
        <v>221</v>
      </c>
      <c r="FA65" s="6" t="s">
        <v>221</v>
      </c>
      <c r="FB65" s="6" t="s">
        <v>221</v>
      </c>
      <c r="FC65" s="6" t="s">
        <v>221</v>
      </c>
      <c r="FD65" s="6" t="s">
        <v>221</v>
      </c>
      <c r="FE65" s="6" t="s">
        <v>221</v>
      </c>
      <c r="FF65" s="6" t="s">
        <v>221</v>
      </c>
      <c r="FG65" s="6" t="s">
        <v>221</v>
      </c>
      <c r="FH65" s="6" t="s">
        <v>221</v>
      </c>
      <c r="FI65" s="6" t="s">
        <v>221</v>
      </c>
      <c r="FJ65" s="6" t="s">
        <v>221</v>
      </c>
      <c r="FK65" s="6" t="s">
        <v>221</v>
      </c>
      <c r="FL65" s="6" t="s">
        <v>221</v>
      </c>
      <c r="FM65" s="6" t="s">
        <v>221</v>
      </c>
      <c r="FN65" s="6" t="s">
        <v>221</v>
      </c>
      <c r="FO65" s="6" t="s">
        <v>221</v>
      </c>
      <c r="FP65" s="6" t="s">
        <v>221</v>
      </c>
      <c r="FQ65" s="6" t="s">
        <v>221</v>
      </c>
      <c r="FR65" s="6" t="s">
        <v>221</v>
      </c>
      <c r="FS65" s="6" t="s">
        <v>221</v>
      </c>
      <c r="FT65" s="6" t="s">
        <v>221</v>
      </c>
      <c r="FU65" s="6" t="s">
        <v>221</v>
      </c>
      <c r="FV65" s="11" t="s">
        <v>221</v>
      </c>
      <c r="FW65" s="285">
        <f t="shared" si="3"/>
        <v>130</v>
      </c>
      <c r="FX65" s="193">
        <f t="shared" si="4"/>
        <v>2006</v>
      </c>
    </row>
    <row r="66" spans="1:180" x14ac:dyDescent="0.25">
      <c r="A66" s="4" t="s">
        <v>124</v>
      </c>
      <c r="B66" s="4" t="s">
        <v>125</v>
      </c>
      <c r="C66" s="6" t="s">
        <v>221</v>
      </c>
      <c r="D66" s="6" t="s">
        <v>221</v>
      </c>
      <c r="E66" s="6" t="s">
        <v>221</v>
      </c>
      <c r="F66" s="6" t="s">
        <v>221</v>
      </c>
      <c r="G66" s="6" t="s">
        <v>221</v>
      </c>
      <c r="H66" s="6" t="s">
        <v>221</v>
      </c>
      <c r="I66" s="6" t="s">
        <v>221</v>
      </c>
      <c r="J66" s="6" t="s">
        <v>221</v>
      </c>
      <c r="K66" s="6" t="s">
        <v>221</v>
      </c>
      <c r="L66" s="6" t="s">
        <v>221</v>
      </c>
      <c r="M66" s="6" t="s">
        <v>221</v>
      </c>
      <c r="N66" s="6" t="s">
        <v>221</v>
      </c>
      <c r="O66" s="6" t="s">
        <v>221</v>
      </c>
      <c r="P66" s="6" t="s">
        <v>221</v>
      </c>
      <c r="Q66" s="6" t="s">
        <v>221</v>
      </c>
      <c r="R66" s="6" t="s">
        <v>221</v>
      </c>
      <c r="S66" s="6" t="s">
        <v>221</v>
      </c>
      <c r="T66" s="6" t="s">
        <v>221</v>
      </c>
      <c r="U66" s="3">
        <v>38</v>
      </c>
      <c r="V66" s="6" t="s">
        <v>221</v>
      </c>
      <c r="W66" s="6" t="s">
        <v>221</v>
      </c>
      <c r="X66" s="6" t="s">
        <v>221</v>
      </c>
      <c r="Y66" s="6" t="s">
        <v>221</v>
      </c>
      <c r="Z66" s="6" t="s">
        <v>221</v>
      </c>
      <c r="AA66" s="6" t="s">
        <v>221</v>
      </c>
      <c r="AB66" s="6" t="s">
        <v>221</v>
      </c>
      <c r="AC66" s="6" t="s">
        <v>221</v>
      </c>
      <c r="AD66" s="6" t="s">
        <v>221</v>
      </c>
      <c r="AE66" s="6" t="s">
        <v>221</v>
      </c>
      <c r="AF66" s="6" t="s">
        <v>221</v>
      </c>
      <c r="AG66" s="6" t="s">
        <v>221</v>
      </c>
      <c r="AH66" s="6" t="s">
        <v>221</v>
      </c>
      <c r="AI66" s="6" t="s">
        <v>221</v>
      </c>
      <c r="AJ66" s="6" t="s">
        <v>221</v>
      </c>
      <c r="AK66" s="6" t="s">
        <v>221</v>
      </c>
      <c r="AL66" s="6" t="s">
        <v>221</v>
      </c>
      <c r="AM66" s="6" t="s">
        <v>221</v>
      </c>
      <c r="AN66" s="6" t="s">
        <v>221</v>
      </c>
      <c r="AO66" s="6" t="s">
        <v>221</v>
      </c>
      <c r="AP66" s="6" t="s">
        <v>221</v>
      </c>
      <c r="AQ66" s="6" t="s">
        <v>221</v>
      </c>
      <c r="AR66" s="6" t="s">
        <v>221</v>
      </c>
      <c r="AS66" s="6" t="s">
        <v>221</v>
      </c>
      <c r="AT66" s="3">
        <v>32</v>
      </c>
      <c r="AU66" s="3">
        <v>90</v>
      </c>
      <c r="AV66" s="6" t="s">
        <v>221</v>
      </c>
      <c r="AW66" s="6" t="s">
        <v>221</v>
      </c>
      <c r="AX66" s="6" t="s">
        <v>221</v>
      </c>
      <c r="AY66" s="6" t="s">
        <v>221</v>
      </c>
      <c r="AZ66" s="6" t="s">
        <v>221</v>
      </c>
      <c r="BA66" s="6" t="s">
        <v>221</v>
      </c>
      <c r="BB66" s="6" t="s">
        <v>221</v>
      </c>
      <c r="BC66" s="6" t="s">
        <v>221</v>
      </c>
      <c r="BD66" s="6" t="s">
        <v>221</v>
      </c>
      <c r="BE66" s="3">
        <v>80</v>
      </c>
      <c r="BF66" s="6" t="s">
        <v>221</v>
      </c>
      <c r="BG66" s="6" t="s">
        <v>221</v>
      </c>
      <c r="BH66" s="6" t="s">
        <v>221</v>
      </c>
      <c r="BI66" s="6" t="s">
        <v>221</v>
      </c>
      <c r="BJ66" s="6" t="s">
        <v>221</v>
      </c>
      <c r="BK66" s="3">
        <v>87</v>
      </c>
      <c r="BL66" s="6" t="s">
        <v>221</v>
      </c>
      <c r="BM66" s="6" t="s">
        <v>221</v>
      </c>
      <c r="BN66" s="6" t="s">
        <v>221</v>
      </c>
      <c r="BO66" s="6" t="s">
        <v>221</v>
      </c>
      <c r="BP66" s="6" t="s">
        <v>221</v>
      </c>
      <c r="BQ66" s="6" t="s">
        <v>221</v>
      </c>
      <c r="BR66" s="6" t="s">
        <v>221</v>
      </c>
      <c r="BS66" s="6" t="s">
        <v>221</v>
      </c>
      <c r="BT66" s="6" t="s">
        <v>221</v>
      </c>
      <c r="BU66" s="6" t="s">
        <v>221</v>
      </c>
      <c r="BV66" s="6" t="s">
        <v>221</v>
      </c>
      <c r="BW66" s="6" t="s">
        <v>221</v>
      </c>
      <c r="BX66" s="6" t="s">
        <v>221</v>
      </c>
      <c r="BY66" s="6" t="s">
        <v>221</v>
      </c>
      <c r="BZ66" s="6" t="s">
        <v>221</v>
      </c>
      <c r="CA66" s="6" t="s">
        <v>221</v>
      </c>
      <c r="CB66" s="6" t="s">
        <v>221</v>
      </c>
      <c r="CC66" s="6" t="s">
        <v>221</v>
      </c>
      <c r="CD66" s="6" t="s">
        <v>221</v>
      </c>
      <c r="CE66" s="6" t="s">
        <v>221</v>
      </c>
      <c r="CF66" s="73">
        <f t="shared" si="1"/>
        <v>327</v>
      </c>
      <c r="CG66" s="6" t="s">
        <v>221</v>
      </c>
      <c r="CH66" s="6" t="s">
        <v>221</v>
      </c>
      <c r="CI66" s="6" t="s">
        <v>221</v>
      </c>
      <c r="CJ66" s="6" t="s">
        <v>221</v>
      </c>
      <c r="CK66" s="6" t="s">
        <v>221</v>
      </c>
      <c r="CL66" s="6" t="s">
        <v>221</v>
      </c>
      <c r="CM66" s="6" t="s">
        <v>221</v>
      </c>
      <c r="CN66" s="6" t="s">
        <v>221</v>
      </c>
      <c r="CO66" s="6" t="s">
        <v>221</v>
      </c>
      <c r="CP66" s="6" t="s">
        <v>221</v>
      </c>
      <c r="CQ66" s="6" t="s">
        <v>221</v>
      </c>
      <c r="CR66" s="6" t="s">
        <v>221</v>
      </c>
      <c r="CS66" s="6" t="s">
        <v>221</v>
      </c>
      <c r="CT66" s="6" t="s">
        <v>221</v>
      </c>
      <c r="CU66" s="6" t="s">
        <v>221</v>
      </c>
      <c r="CV66" s="6" t="s">
        <v>221</v>
      </c>
      <c r="CW66" s="6" t="s">
        <v>221</v>
      </c>
      <c r="CX66" s="6" t="s">
        <v>221</v>
      </c>
      <c r="CY66" s="6" t="s">
        <v>221</v>
      </c>
      <c r="CZ66" s="6" t="s">
        <v>221</v>
      </c>
      <c r="DA66" s="73">
        <f t="shared" si="2"/>
        <v>0</v>
      </c>
      <c r="DB66" s="6" t="s">
        <v>221</v>
      </c>
      <c r="DC66" s="6" t="s">
        <v>221</v>
      </c>
      <c r="DD66" s="6" t="s">
        <v>221</v>
      </c>
      <c r="DE66" s="6" t="s">
        <v>221</v>
      </c>
      <c r="DF66" s="6" t="s">
        <v>221</v>
      </c>
      <c r="DG66" s="6" t="s">
        <v>221</v>
      </c>
      <c r="DH66" s="6" t="s">
        <v>221</v>
      </c>
      <c r="DI66" s="6" t="s">
        <v>221</v>
      </c>
      <c r="DJ66" s="6" t="s">
        <v>221</v>
      </c>
      <c r="DK66" s="6" t="s">
        <v>221</v>
      </c>
      <c r="DL66" s="6" t="s">
        <v>221</v>
      </c>
      <c r="DM66" s="6" t="s">
        <v>221</v>
      </c>
      <c r="DN66" s="6" t="s">
        <v>221</v>
      </c>
      <c r="DO66" s="6" t="s">
        <v>221</v>
      </c>
      <c r="DP66" s="6" t="s">
        <v>221</v>
      </c>
      <c r="DQ66" s="6" t="s">
        <v>221</v>
      </c>
      <c r="DR66" s="6" t="s">
        <v>221</v>
      </c>
      <c r="DS66" s="6" t="s">
        <v>221</v>
      </c>
      <c r="DT66" s="6" t="s">
        <v>221</v>
      </c>
      <c r="DU66" s="6" t="s">
        <v>221</v>
      </c>
      <c r="DV66" s="6" t="s">
        <v>221</v>
      </c>
      <c r="DW66" s="6" t="s">
        <v>221</v>
      </c>
      <c r="DX66" s="6" t="s">
        <v>221</v>
      </c>
      <c r="DY66" s="6" t="s">
        <v>221</v>
      </c>
      <c r="DZ66" s="6" t="s">
        <v>221</v>
      </c>
      <c r="EA66" s="6" t="s">
        <v>221</v>
      </c>
      <c r="EB66" s="6" t="s">
        <v>221</v>
      </c>
      <c r="EC66" s="6" t="s">
        <v>221</v>
      </c>
      <c r="ED66" s="6" t="s">
        <v>221</v>
      </c>
      <c r="EE66" s="6" t="s">
        <v>221</v>
      </c>
      <c r="EF66" s="6" t="s">
        <v>221</v>
      </c>
      <c r="EG66" s="6" t="s">
        <v>221</v>
      </c>
      <c r="EH66" s="3">
        <v>15</v>
      </c>
      <c r="EI66" s="6" t="s">
        <v>221</v>
      </c>
      <c r="EJ66" s="6" t="s">
        <v>221</v>
      </c>
      <c r="EK66" s="6" t="s">
        <v>221</v>
      </c>
      <c r="EL66" s="6" t="s">
        <v>221</v>
      </c>
      <c r="EM66" s="6" t="s">
        <v>221</v>
      </c>
      <c r="EN66" s="6" t="s">
        <v>221</v>
      </c>
      <c r="EO66" s="6" t="s">
        <v>221</v>
      </c>
      <c r="EP66" s="6" t="s">
        <v>221</v>
      </c>
      <c r="EQ66" s="6" t="s">
        <v>221</v>
      </c>
      <c r="ER66" s="6" t="s">
        <v>221</v>
      </c>
      <c r="ES66" s="6" t="s">
        <v>221</v>
      </c>
      <c r="ET66" s="6" t="s">
        <v>221</v>
      </c>
      <c r="EU66" s="6" t="s">
        <v>221</v>
      </c>
      <c r="EV66" s="6" t="s">
        <v>221</v>
      </c>
      <c r="EW66" s="6" t="s">
        <v>221</v>
      </c>
      <c r="EX66" s="6" t="s">
        <v>221</v>
      </c>
      <c r="EY66" s="6" t="s">
        <v>221</v>
      </c>
      <c r="EZ66" s="6" t="s">
        <v>221</v>
      </c>
      <c r="FA66" s="6" t="s">
        <v>221</v>
      </c>
      <c r="FB66" s="6" t="s">
        <v>221</v>
      </c>
      <c r="FC66" s="6" t="s">
        <v>221</v>
      </c>
      <c r="FD66" s="6" t="s">
        <v>221</v>
      </c>
      <c r="FE66" s="6" t="s">
        <v>221</v>
      </c>
      <c r="FF66" s="6" t="s">
        <v>221</v>
      </c>
      <c r="FG66" s="6" t="s">
        <v>221</v>
      </c>
      <c r="FH66" s="3">
        <v>91</v>
      </c>
      <c r="FI66" s="6" t="s">
        <v>221</v>
      </c>
      <c r="FJ66" s="6" t="s">
        <v>221</v>
      </c>
      <c r="FK66" s="6" t="s">
        <v>221</v>
      </c>
      <c r="FL66" s="6" t="s">
        <v>221</v>
      </c>
      <c r="FM66" s="6" t="s">
        <v>221</v>
      </c>
      <c r="FN66" s="6" t="s">
        <v>221</v>
      </c>
      <c r="FO66" s="6" t="s">
        <v>221</v>
      </c>
      <c r="FP66" s="6" t="s">
        <v>221</v>
      </c>
      <c r="FQ66" s="6" t="s">
        <v>221</v>
      </c>
      <c r="FR66" s="6" t="s">
        <v>221</v>
      </c>
      <c r="FS66" s="6" t="s">
        <v>221</v>
      </c>
      <c r="FT66" s="6" t="s">
        <v>221</v>
      </c>
      <c r="FU66" s="6" t="s">
        <v>221</v>
      </c>
      <c r="FV66" s="11" t="s">
        <v>221</v>
      </c>
      <c r="FW66" s="285">
        <f t="shared" si="3"/>
        <v>106</v>
      </c>
      <c r="FX66" s="193">
        <f t="shared" si="4"/>
        <v>433</v>
      </c>
    </row>
    <row r="67" spans="1:180" x14ac:dyDescent="0.25">
      <c r="A67" s="4" t="s">
        <v>126</v>
      </c>
      <c r="B67" s="4" t="s">
        <v>127</v>
      </c>
      <c r="C67" s="6" t="s">
        <v>221</v>
      </c>
      <c r="D67" s="6" t="s">
        <v>221</v>
      </c>
      <c r="E67" s="6" t="s">
        <v>221</v>
      </c>
      <c r="F67" s="6" t="s">
        <v>221</v>
      </c>
      <c r="G67" s="6" t="s">
        <v>221</v>
      </c>
      <c r="H67" s="6" t="s">
        <v>221</v>
      </c>
      <c r="I67" s="6" t="s">
        <v>221</v>
      </c>
      <c r="J67" s="6" t="s">
        <v>221</v>
      </c>
      <c r="K67" s="6" t="s">
        <v>221</v>
      </c>
      <c r="L67" s="6" t="s">
        <v>221</v>
      </c>
      <c r="M67" s="6" t="s">
        <v>221</v>
      </c>
      <c r="N67" s="6" t="s">
        <v>221</v>
      </c>
      <c r="O67" s="6" t="s">
        <v>221</v>
      </c>
      <c r="P67" s="3">
        <v>227</v>
      </c>
      <c r="Q67" s="6" t="s">
        <v>221</v>
      </c>
      <c r="R67" s="6" t="s">
        <v>221</v>
      </c>
      <c r="S67" s="6" t="s">
        <v>221</v>
      </c>
      <c r="T67" s="6" t="s">
        <v>221</v>
      </c>
      <c r="U67" s="6" t="s">
        <v>221</v>
      </c>
      <c r="V67" s="6" t="s">
        <v>221</v>
      </c>
      <c r="W67" s="3">
        <v>0</v>
      </c>
      <c r="X67" s="6" t="s">
        <v>221</v>
      </c>
      <c r="Y67" s="6" t="s">
        <v>221</v>
      </c>
      <c r="Z67" s="3">
        <v>79</v>
      </c>
      <c r="AA67" s="6" t="s">
        <v>221</v>
      </c>
      <c r="AB67" s="6" t="s">
        <v>221</v>
      </c>
      <c r="AC67" s="6" t="s">
        <v>221</v>
      </c>
      <c r="AD67" s="6" t="s">
        <v>221</v>
      </c>
      <c r="AE67" s="6" t="s">
        <v>221</v>
      </c>
      <c r="AF67" s="6" t="s">
        <v>221</v>
      </c>
      <c r="AG67" s="6" t="s">
        <v>221</v>
      </c>
      <c r="AH67" s="6" t="s">
        <v>221</v>
      </c>
      <c r="AI67" s="6" t="s">
        <v>221</v>
      </c>
      <c r="AJ67" s="6" t="s">
        <v>221</v>
      </c>
      <c r="AK67" s="6" t="s">
        <v>221</v>
      </c>
      <c r="AL67" s="6" t="s">
        <v>221</v>
      </c>
      <c r="AM67" s="6" t="s">
        <v>221</v>
      </c>
      <c r="AN67" s="6" t="s">
        <v>221</v>
      </c>
      <c r="AO67" s="6" t="s">
        <v>221</v>
      </c>
      <c r="AP67" s="6" t="s">
        <v>221</v>
      </c>
      <c r="AQ67" s="6" t="s">
        <v>221</v>
      </c>
      <c r="AR67" s="6" t="s">
        <v>221</v>
      </c>
      <c r="AS67" s="6" t="s">
        <v>221</v>
      </c>
      <c r="AT67" s="6" t="s">
        <v>221</v>
      </c>
      <c r="AU67" s="6" t="s">
        <v>221</v>
      </c>
      <c r="AV67" s="3">
        <v>162</v>
      </c>
      <c r="AW67" s="6" t="s">
        <v>221</v>
      </c>
      <c r="AX67" s="3">
        <v>234</v>
      </c>
      <c r="AY67" s="6" t="s">
        <v>221</v>
      </c>
      <c r="AZ67" s="6" t="s">
        <v>221</v>
      </c>
      <c r="BA67" s="6" t="s">
        <v>221</v>
      </c>
      <c r="BB67" s="6" t="s">
        <v>221</v>
      </c>
      <c r="BC67" s="6" t="s">
        <v>221</v>
      </c>
      <c r="BD67" s="6" t="s">
        <v>221</v>
      </c>
      <c r="BE67" s="6" t="s">
        <v>221</v>
      </c>
      <c r="BF67" s="6" t="s">
        <v>221</v>
      </c>
      <c r="BG67" s="6" t="s">
        <v>221</v>
      </c>
      <c r="BH67" s="6" t="s">
        <v>221</v>
      </c>
      <c r="BI67" s="6" t="s">
        <v>221</v>
      </c>
      <c r="BJ67" s="6" t="s">
        <v>221</v>
      </c>
      <c r="BK67" s="3">
        <v>82</v>
      </c>
      <c r="BL67" s="6" t="s">
        <v>221</v>
      </c>
      <c r="BM67" s="6" t="s">
        <v>221</v>
      </c>
      <c r="BN67" s="6" t="s">
        <v>221</v>
      </c>
      <c r="BO67" s="6" t="s">
        <v>221</v>
      </c>
      <c r="BP67" s="6" t="s">
        <v>221</v>
      </c>
      <c r="BQ67" s="6" t="s">
        <v>221</v>
      </c>
      <c r="BR67" s="6" t="s">
        <v>221</v>
      </c>
      <c r="BS67" s="6" t="s">
        <v>221</v>
      </c>
      <c r="BT67" s="6" t="s">
        <v>221</v>
      </c>
      <c r="BU67" s="6" t="s">
        <v>221</v>
      </c>
      <c r="BV67" s="6" t="s">
        <v>221</v>
      </c>
      <c r="BW67" s="6" t="s">
        <v>221</v>
      </c>
      <c r="BX67" s="6" t="s">
        <v>221</v>
      </c>
      <c r="BY67" s="6" t="s">
        <v>221</v>
      </c>
      <c r="BZ67" s="6" t="s">
        <v>221</v>
      </c>
      <c r="CA67" s="6" t="s">
        <v>221</v>
      </c>
      <c r="CB67" s="6" t="s">
        <v>221</v>
      </c>
      <c r="CC67" s="6" t="s">
        <v>221</v>
      </c>
      <c r="CD67" s="6" t="s">
        <v>221</v>
      </c>
      <c r="CE67" s="3">
        <v>91</v>
      </c>
      <c r="CF67" s="73">
        <f t="shared" si="1"/>
        <v>875</v>
      </c>
      <c r="CG67" s="6" t="s">
        <v>221</v>
      </c>
      <c r="CH67" s="6" t="s">
        <v>221</v>
      </c>
      <c r="CI67" s="6" t="s">
        <v>221</v>
      </c>
      <c r="CJ67" s="6" t="s">
        <v>221</v>
      </c>
      <c r="CK67" s="6" t="s">
        <v>221</v>
      </c>
      <c r="CL67" s="6" t="s">
        <v>221</v>
      </c>
      <c r="CM67" s="6" t="s">
        <v>221</v>
      </c>
      <c r="CN67" s="6" t="s">
        <v>221</v>
      </c>
      <c r="CO67" s="6" t="s">
        <v>221</v>
      </c>
      <c r="CP67" s="6" t="s">
        <v>221</v>
      </c>
      <c r="CQ67" s="6" t="s">
        <v>221</v>
      </c>
      <c r="CR67" s="6" t="s">
        <v>221</v>
      </c>
      <c r="CS67" s="6" t="s">
        <v>221</v>
      </c>
      <c r="CT67" s="6" t="s">
        <v>221</v>
      </c>
      <c r="CU67" s="6" t="s">
        <v>221</v>
      </c>
      <c r="CV67" s="6" t="s">
        <v>221</v>
      </c>
      <c r="CW67" s="6" t="s">
        <v>221</v>
      </c>
      <c r="CX67" s="6" t="s">
        <v>221</v>
      </c>
      <c r="CY67" s="6" t="s">
        <v>221</v>
      </c>
      <c r="CZ67" s="6" t="s">
        <v>221</v>
      </c>
      <c r="DA67" s="73">
        <f t="shared" si="2"/>
        <v>0</v>
      </c>
      <c r="DB67" s="6" t="s">
        <v>221</v>
      </c>
      <c r="DC67" s="3">
        <v>88</v>
      </c>
      <c r="DD67" s="6" t="s">
        <v>221</v>
      </c>
      <c r="DE67" s="6" t="s">
        <v>221</v>
      </c>
      <c r="DF67" s="6" t="s">
        <v>221</v>
      </c>
      <c r="DG67" s="6" t="s">
        <v>221</v>
      </c>
      <c r="DH67" s="6" t="s">
        <v>221</v>
      </c>
      <c r="DI67" s="6" t="s">
        <v>221</v>
      </c>
      <c r="DJ67" s="6" t="s">
        <v>221</v>
      </c>
      <c r="DK67" s="6" t="s">
        <v>221</v>
      </c>
      <c r="DL67" s="6" t="s">
        <v>221</v>
      </c>
      <c r="DM67" s="6" t="s">
        <v>221</v>
      </c>
      <c r="DN67" s="6" t="s">
        <v>221</v>
      </c>
      <c r="DO67" s="6" t="s">
        <v>221</v>
      </c>
      <c r="DP67" s="6" t="s">
        <v>221</v>
      </c>
      <c r="DQ67" s="6" t="s">
        <v>221</v>
      </c>
      <c r="DR67" s="3">
        <v>32</v>
      </c>
      <c r="DS67" s="6" t="s">
        <v>221</v>
      </c>
      <c r="DT67" s="6" t="s">
        <v>221</v>
      </c>
      <c r="DU67" s="6" t="s">
        <v>221</v>
      </c>
      <c r="DV67" s="6" t="s">
        <v>221</v>
      </c>
      <c r="DW67" s="6" t="s">
        <v>221</v>
      </c>
      <c r="DX67" s="6" t="s">
        <v>221</v>
      </c>
      <c r="DY67" s="6" t="s">
        <v>221</v>
      </c>
      <c r="DZ67" s="6" t="s">
        <v>221</v>
      </c>
      <c r="EA67" s="6" t="s">
        <v>221</v>
      </c>
      <c r="EB67" s="6" t="s">
        <v>221</v>
      </c>
      <c r="EC67" s="6" t="s">
        <v>221</v>
      </c>
      <c r="ED67" s="6" t="s">
        <v>221</v>
      </c>
      <c r="EE67" s="6" t="s">
        <v>221</v>
      </c>
      <c r="EF67" s="6" t="s">
        <v>221</v>
      </c>
      <c r="EG67" s="6" t="s">
        <v>221</v>
      </c>
      <c r="EH67" s="3">
        <v>75</v>
      </c>
      <c r="EI67" s="6" t="s">
        <v>221</v>
      </c>
      <c r="EJ67" s="6" t="s">
        <v>221</v>
      </c>
      <c r="EK67" s="6" t="s">
        <v>221</v>
      </c>
      <c r="EL67" s="6" t="s">
        <v>221</v>
      </c>
      <c r="EM67" s="6" t="s">
        <v>221</v>
      </c>
      <c r="EN67" s="6" t="s">
        <v>221</v>
      </c>
      <c r="EO67" s="6" t="s">
        <v>221</v>
      </c>
      <c r="EP67" s="6" t="s">
        <v>221</v>
      </c>
      <c r="EQ67" s="6" t="s">
        <v>221</v>
      </c>
      <c r="ER67" s="6" t="s">
        <v>221</v>
      </c>
      <c r="ES67" s="6" t="s">
        <v>221</v>
      </c>
      <c r="ET67" s="6" t="s">
        <v>221</v>
      </c>
      <c r="EU67" s="6" t="s">
        <v>221</v>
      </c>
      <c r="EV67" s="6" t="s">
        <v>221</v>
      </c>
      <c r="EW67" s="6" t="s">
        <v>221</v>
      </c>
      <c r="EX67" s="6" t="s">
        <v>221</v>
      </c>
      <c r="EY67" s="6" t="s">
        <v>221</v>
      </c>
      <c r="EZ67" s="6" t="s">
        <v>221</v>
      </c>
      <c r="FA67" s="6" t="s">
        <v>221</v>
      </c>
      <c r="FB67" s="6" t="s">
        <v>221</v>
      </c>
      <c r="FC67" s="6" t="s">
        <v>221</v>
      </c>
      <c r="FD67" s="6" t="s">
        <v>221</v>
      </c>
      <c r="FE67" s="6" t="s">
        <v>221</v>
      </c>
      <c r="FF67" s="6" t="s">
        <v>221</v>
      </c>
      <c r="FG67" s="6" t="s">
        <v>221</v>
      </c>
      <c r="FH67" s="6" t="s">
        <v>221</v>
      </c>
      <c r="FI67" s="6" t="s">
        <v>221</v>
      </c>
      <c r="FJ67" s="6" t="s">
        <v>221</v>
      </c>
      <c r="FK67" s="6" t="s">
        <v>221</v>
      </c>
      <c r="FL67" s="6" t="s">
        <v>221</v>
      </c>
      <c r="FM67" s="6" t="s">
        <v>221</v>
      </c>
      <c r="FN67" s="6" t="s">
        <v>221</v>
      </c>
      <c r="FO67" s="6" t="s">
        <v>221</v>
      </c>
      <c r="FP67" s="6" t="s">
        <v>221</v>
      </c>
      <c r="FQ67" s="3">
        <v>54</v>
      </c>
      <c r="FR67" s="6" t="s">
        <v>221</v>
      </c>
      <c r="FS67" s="6" t="s">
        <v>221</v>
      </c>
      <c r="FT67" s="6" t="s">
        <v>221</v>
      </c>
      <c r="FU67" s="6" t="s">
        <v>221</v>
      </c>
      <c r="FV67" s="11" t="s">
        <v>221</v>
      </c>
      <c r="FW67" s="285">
        <f t="shared" si="3"/>
        <v>249</v>
      </c>
      <c r="FX67" s="193">
        <f t="shared" si="4"/>
        <v>1124</v>
      </c>
    </row>
    <row r="68" spans="1:180" x14ac:dyDescent="0.25">
      <c r="A68" s="4" t="s">
        <v>128</v>
      </c>
      <c r="B68" s="4" t="s">
        <v>129</v>
      </c>
      <c r="C68" s="6" t="s">
        <v>221</v>
      </c>
      <c r="D68" s="6" t="s">
        <v>221</v>
      </c>
      <c r="E68" s="6" t="s">
        <v>221</v>
      </c>
      <c r="F68" s="6" t="s">
        <v>221</v>
      </c>
      <c r="G68" s="6" t="s">
        <v>221</v>
      </c>
      <c r="H68" s="6" t="s">
        <v>221</v>
      </c>
      <c r="I68" s="6" t="s">
        <v>221</v>
      </c>
      <c r="J68" s="6" t="s">
        <v>221</v>
      </c>
      <c r="K68" s="6" t="s">
        <v>221</v>
      </c>
      <c r="L68" s="6" t="s">
        <v>221</v>
      </c>
      <c r="M68" s="6" t="s">
        <v>221</v>
      </c>
      <c r="N68" s="6" t="s">
        <v>221</v>
      </c>
      <c r="O68" s="6" t="s">
        <v>221</v>
      </c>
      <c r="P68" s="6" t="s">
        <v>221</v>
      </c>
      <c r="Q68" s="6" t="s">
        <v>221</v>
      </c>
      <c r="R68" s="6" t="s">
        <v>221</v>
      </c>
      <c r="S68" s="6" t="s">
        <v>221</v>
      </c>
      <c r="T68" s="6" t="s">
        <v>221</v>
      </c>
      <c r="U68" s="6" t="s">
        <v>221</v>
      </c>
      <c r="V68" s="6" t="s">
        <v>221</v>
      </c>
      <c r="W68" s="6" t="s">
        <v>221</v>
      </c>
      <c r="X68" s="6" t="s">
        <v>221</v>
      </c>
      <c r="Y68" s="6" t="s">
        <v>221</v>
      </c>
      <c r="Z68" s="3">
        <f>68+39</f>
        <v>107</v>
      </c>
      <c r="AA68" s="6" t="s">
        <v>221</v>
      </c>
      <c r="AB68" s="6" t="s">
        <v>221</v>
      </c>
      <c r="AC68" s="6" t="s">
        <v>221</v>
      </c>
      <c r="AD68" s="6" t="s">
        <v>221</v>
      </c>
      <c r="AE68" s="6" t="s">
        <v>221</v>
      </c>
      <c r="AF68" s="6" t="s">
        <v>221</v>
      </c>
      <c r="AG68" s="6" t="s">
        <v>221</v>
      </c>
      <c r="AH68" s="6" t="s">
        <v>221</v>
      </c>
      <c r="AI68" s="6" t="s">
        <v>221</v>
      </c>
      <c r="AJ68" s="6" t="s">
        <v>221</v>
      </c>
      <c r="AK68" s="6" t="s">
        <v>221</v>
      </c>
      <c r="AL68" s="6" t="s">
        <v>221</v>
      </c>
      <c r="AM68" s="6" t="s">
        <v>221</v>
      </c>
      <c r="AN68" s="3">
        <f>37+29</f>
        <v>66</v>
      </c>
      <c r="AO68" s="6" t="s">
        <v>221</v>
      </c>
      <c r="AP68" s="6" t="s">
        <v>221</v>
      </c>
      <c r="AQ68" s="6" t="s">
        <v>221</v>
      </c>
      <c r="AR68" s="3">
        <v>0</v>
      </c>
      <c r="AS68" s="6" t="s">
        <v>221</v>
      </c>
      <c r="AT68" s="6" t="s">
        <v>221</v>
      </c>
      <c r="AU68" s="3">
        <v>57</v>
      </c>
      <c r="AV68" s="6" t="s">
        <v>221</v>
      </c>
      <c r="AW68" s="6" t="s">
        <v>221</v>
      </c>
      <c r="AX68" s="3">
        <v>270</v>
      </c>
      <c r="AY68" s="6" t="s">
        <v>221</v>
      </c>
      <c r="AZ68" s="6" t="s">
        <v>221</v>
      </c>
      <c r="BA68" s="6" t="s">
        <v>221</v>
      </c>
      <c r="BB68" s="6" t="s">
        <v>221</v>
      </c>
      <c r="BC68" s="6" t="s">
        <v>221</v>
      </c>
      <c r="BD68" s="6" t="s">
        <v>221</v>
      </c>
      <c r="BE68" s="6" t="s">
        <v>221</v>
      </c>
      <c r="BF68" s="6" t="s">
        <v>221</v>
      </c>
      <c r="BG68" s="6" t="s">
        <v>221</v>
      </c>
      <c r="BH68" s="6" t="s">
        <v>221</v>
      </c>
      <c r="BI68" s="6" t="s">
        <v>221</v>
      </c>
      <c r="BJ68" s="6" t="s">
        <v>221</v>
      </c>
      <c r="BK68" s="3">
        <f>96+38</f>
        <v>134</v>
      </c>
      <c r="BL68" s="6" t="s">
        <v>221</v>
      </c>
      <c r="BM68" s="6" t="s">
        <v>221</v>
      </c>
      <c r="BN68" s="6" t="s">
        <v>221</v>
      </c>
      <c r="BO68" s="6" t="s">
        <v>221</v>
      </c>
      <c r="BP68" s="6" t="s">
        <v>221</v>
      </c>
      <c r="BQ68" s="6" t="s">
        <v>221</v>
      </c>
      <c r="BR68" s="6" t="s">
        <v>221</v>
      </c>
      <c r="BS68" s="6" t="s">
        <v>221</v>
      </c>
      <c r="BT68" s="6" t="s">
        <v>221</v>
      </c>
      <c r="BU68" s="6" t="s">
        <v>221</v>
      </c>
      <c r="BV68" s="6" t="s">
        <v>221</v>
      </c>
      <c r="BW68" s="6" t="s">
        <v>221</v>
      </c>
      <c r="BX68" s="6" t="s">
        <v>221</v>
      </c>
      <c r="BY68" s="6" t="s">
        <v>221</v>
      </c>
      <c r="BZ68" s="6" t="s">
        <v>221</v>
      </c>
      <c r="CA68" s="6" t="s">
        <v>221</v>
      </c>
      <c r="CB68" s="6" t="s">
        <v>221</v>
      </c>
      <c r="CC68" s="6" t="s">
        <v>221</v>
      </c>
      <c r="CD68" s="6" t="s">
        <v>221</v>
      </c>
      <c r="CE68" s="6" t="s">
        <v>221</v>
      </c>
      <c r="CF68" s="73">
        <f t="shared" si="1"/>
        <v>634</v>
      </c>
      <c r="CG68" s="6" t="s">
        <v>221</v>
      </c>
      <c r="CH68" s="6" t="s">
        <v>221</v>
      </c>
      <c r="CI68" s="6" t="s">
        <v>221</v>
      </c>
      <c r="CJ68" s="6" t="s">
        <v>221</v>
      </c>
      <c r="CK68" s="6" t="s">
        <v>221</v>
      </c>
      <c r="CL68" s="6" t="s">
        <v>221</v>
      </c>
      <c r="CM68" s="6" t="s">
        <v>221</v>
      </c>
      <c r="CN68" s="6" t="s">
        <v>221</v>
      </c>
      <c r="CO68" s="6" t="s">
        <v>221</v>
      </c>
      <c r="CP68" s="6" t="s">
        <v>221</v>
      </c>
      <c r="CQ68" s="6" t="s">
        <v>221</v>
      </c>
      <c r="CR68" s="6" t="s">
        <v>221</v>
      </c>
      <c r="CS68" s="6" t="s">
        <v>221</v>
      </c>
      <c r="CT68" s="6" t="s">
        <v>221</v>
      </c>
      <c r="CU68" s="6" t="s">
        <v>221</v>
      </c>
      <c r="CV68" s="6" t="s">
        <v>221</v>
      </c>
      <c r="CW68" s="6" t="s">
        <v>221</v>
      </c>
      <c r="CX68" s="6" t="s">
        <v>221</v>
      </c>
      <c r="CY68" s="6" t="s">
        <v>221</v>
      </c>
      <c r="CZ68" s="6" t="s">
        <v>221</v>
      </c>
      <c r="DA68" s="73">
        <f t="shared" si="2"/>
        <v>0</v>
      </c>
      <c r="DB68" s="6" t="s">
        <v>221</v>
      </c>
      <c r="DC68" s="6" t="s">
        <v>221</v>
      </c>
      <c r="DD68" s="6" t="s">
        <v>221</v>
      </c>
      <c r="DE68" s="3">
        <v>18</v>
      </c>
      <c r="DF68" s="6" t="s">
        <v>221</v>
      </c>
      <c r="DG68" s="6" t="s">
        <v>221</v>
      </c>
      <c r="DH68" s="6" t="s">
        <v>221</v>
      </c>
      <c r="DI68" s="6" t="s">
        <v>221</v>
      </c>
      <c r="DJ68" s="6" t="s">
        <v>221</v>
      </c>
      <c r="DK68" s="6" t="s">
        <v>221</v>
      </c>
      <c r="DL68" s="6" t="s">
        <v>221</v>
      </c>
      <c r="DM68" s="6" t="s">
        <v>221</v>
      </c>
      <c r="DN68" s="6" t="s">
        <v>221</v>
      </c>
      <c r="DO68" s="6" t="s">
        <v>221</v>
      </c>
      <c r="DP68" s="6" t="s">
        <v>221</v>
      </c>
      <c r="DQ68" s="6" t="s">
        <v>221</v>
      </c>
      <c r="DR68" s="6" t="s">
        <v>221</v>
      </c>
      <c r="DS68" s="6" t="s">
        <v>221</v>
      </c>
      <c r="DT68" s="6" t="s">
        <v>221</v>
      </c>
      <c r="DU68" s="6" t="s">
        <v>221</v>
      </c>
      <c r="DV68" s="6" t="s">
        <v>221</v>
      </c>
      <c r="DW68" s="6" t="s">
        <v>221</v>
      </c>
      <c r="DX68" s="6" t="s">
        <v>221</v>
      </c>
      <c r="DY68" s="6" t="s">
        <v>221</v>
      </c>
      <c r="DZ68" s="6" t="s">
        <v>221</v>
      </c>
      <c r="EA68" s="6" t="s">
        <v>221</v>
      </c>
      <c r="EB68" s="6" t="s">
        <v>221</v>
      </c>
      <c r="EC68" s="6" t="s">
        <v>221</v>
      </c>
      <c r="ED68" s="6" t="s">
        <v>221</v>
      </c>
      <c r="EE68" s="6" t="s">
        <v>221</v>
      </c>
      <c r="EF68" s="6" t="s">
        <v>221</v>
      </c>
      <c r="EG68" s="6" t="s">
        <v>221</v>
      </c>
      <c r="EH68" s="3">
        <v>48</v>
      </c>
      <c r="EI68" s="6" t="s">
        <v>221</v>
      </c>
      <c r="EJ68" s="6" t="s">
        <v>221</v>
      </c>
      <c r="EK68" s="6" t="s">
        <v>221</v>
      </c>
      <c r="EL68" s="6" t="s">
        <v>221</v>
      </c>
      <c r="EM68" s="6" t="s">
        <v>221</v>
      </c>
      <c r="EN68" s="6" t="s">
        <v>221</v>
      </c>
      <c r="EO68" s="6" t="s">
        <v>221</v>
      </c>
      <c r="EP68" s="6" t="s">
        <v>221</v>
      </c>
      <c r="EQ68" s="6" t="s">
        <v>221</v>
      </c>
      <c r="ER68" s="6" t="s">
        <v>221</v>
      </c>
      <c r="ES68" s="189">
        <f>38+26</f>
        <v>64</v>
      </c>
      <c r="ET68" s="6" t="s">
        <v>221</v>
      </c>
      <c r="EU68" s="6" t="s">
        <v>221</v>
      </c>
      <c r="EV68" s="6" t="s">
        <v>221</v>
      </c>
      <c r="EW68" s="6" t="s">
        <v>221</v>
      </c>
      <c r="EX68" s="6" t="s">
        <v>221</v>
      </c>
      <c r="EY68" s="6" t="s">
        <v>221</v>
      </c>
      <c r="EZ68" s="6" t="s">
        <v>221</v>
      </c>
      <c r="FA68" s="6" t="s">
        <v>221</v>
      </c>
      <c r="FB68" s="6" t="s">
        <v>221</v>
      </c>
      <c r="FC68" s="6" t="s">
        <v>221</v>
      </c>
      <c r="FD68" s="6" t="s">
        <v>221</v>
      </c>
      <c r="FE68" s="6" t="s">
        <v>221</v>
      </c>
      <c r="FF68" s="6" t="s">
        <v>221</v>
      </c>
      <c r="FG68" s="6" t="s">
        <v>221</v>
      </c>
      <c r="FH68" s="6" t="s">
        <v>221</v>
      </c>
      <c r="FI68" s="6" t="s">
        <v>221</v>
      </c>
      <c r="FJ68" s="6" t="s">
        <v>221</v>
      </c>
      <c r="FK68" s="6" t="s">
        <v>221</v>
      </c>
      <c r="FL68" s="6" t="s">
        <v>221</v>
      </c>
      <c r="FM68" s="6" t="s">
        <v>221</v>
      </c>
      <c r="FN68" s="6" t="s">
        <v>221</v>
      </c>
      <c r="FO68" s="6" t="s">
        <v>221</v>
      </c>
      <c r="FP68" s="6" t="s">
        <v>221</v>
      </c>
      <c r="FQ68" s="6" t="s">
        <v>221</v>
      </c>
      <c r="FR68" s="6" t="s">
        <v>221</v>
      </c>
      <c r="FS68" s="6" t="s">
        <v>221</v>
      </c>
      <c r="FT68" s="6" t="s">
        <v>221</v>
      </c>
      <c r="FU68" s="6" t="s">
        <v>221</v>
      </c>
      <c r="FV68" s="11" t="s">
        <v>221</v>
      </c>
      <c r="FW68" s="285">
        <f t="shared" si="3"/>
        <v>130</v>
      </c>
      <c r="FX68" s="193">
        <f t="shared" si="4"/>
        <v>764</v>
      </c>
    </row>
    <row r="69" spans="1:180" x14ac:dyDescent="0.25">
      <c r="A69" s="4" t="s">
        <v>130</v>
      </c>
      <c r="B69" s="4" t="s">
        <v>131</v>
      </c>
      <c r="C69" s="6" t="s">
        <v>221</v>
      </c>
      <c r="D69" s="3">
        <v>17</v>
      </c>
      <c r="E69" s="6" t="s">
        <v>221</v>
      </c>
      <c r="F69" s="6" t="s">
        <v>221</v>
      </c>
      <c r="G69" s="6" t="s">
        <v>221</v>
      </c>
      <c r="H69" s="6" t="s">
        <v>221</v>
      </c>
      <c r="I69" s="6" t="s">
        <v>221</v>
      </c>
      <c r="J69" s="6" t="s">
        <v>221</v>
      </c>
      <c r="K69" s="6" t="s">
        <v>221</v>
      </c>
      <c r="L69" s="6" t="s">
        <v>221</v>
      </c>
      <c r="M69" s="6" t="s">
        <v>221</v>
      </c>
      <c r="N69" s="6" t="s">
        <v>221</v>
      </c>
      <c r="O69" s="6" t="s">
        <v>221</v>
      </c>
      <c r="P69" s="6" t="s">
        <v>221</v>
      </c>
      <c r="Q69" s="6" t="s">
        <v>221</v>
      </c>
      <c r="R69" s="6" t="s">
        <v>221</v>
      </c>
      <c r="S69" s="6" t="s">
        <v>221</v>
      </c>
      <c r="T69" s="6" t="s">
        <v>221</v>
      </c>
      <c r="U69" s="6" t="s">
        <v>221</v>
      </c>
      <c r="V69" s="6" t="s">
        <v>221</v>
      </c>
      <c r="W69" s="6" t="s">
        <v>221</v>
      </c>
      <c r="X69" s="6" t="s">
        <v>221</v>
      </c>
      <c r="Y69" s="6" t="s">
        <v>221</v>
      </c>
      <c r="Z69" s="6" t="s">
        <v>221</v>
      </c>
      <c r="AA69" s="6" t="s">
        <v>221</v>
      </c>
      <c r="AB69" s="6" t="s">
        <v>221</v>
      </c>
      <c r="AC69" s="6" t="s">
        <v>221</v>
      </c>
      <c r="AD69" s="6" t="s">
        <v>221</v>
      </c>
      <c r="AE69" s="6" t="s">
        <v>221</v>
      </c>
      <c r="AF69" s="6" t="s">
        <v>221</v>
      </c>
      <c r="AG69" s="6" t="s">
        <v>221</v>
      </c>
      <c r="AH69" s="6" t="s">
        <v>221</v>
      </c>
      <c r="AI69" s="6" t="s">
        <v>221</v>
      </c>
      <c r="AJ69" s="6" t="s">
        <v>221</v>
      </c>
      <c r="AK69" s="3">
        <v>26</v>
      </c>
      <c r="AL69" s="6" t="s">
        <v>221</v>
      </c>
      <c r="AM69" s="6" t="s">
        <v>221</v>
      </c>
      <c r="AN69" s="6" t="s">
        <v>221</v>
      </c>
      <c r="AO69" s="6" t="s">
        <v>221</v>
      </c>
      <c r="AP69" s="6" t="s">
        <v>221</v>
      </c>
      <c r="AQ69" s="6" t="s">
        <v>221</v>
      </c>
      <c r="AR69" s="6" t="s">
        <v>221</v>
      </c>
      <c r="AS69" s="6" t="s">
        <v>221</v>
      </c>
      <c r="AT69" s="3">
        <v>89</v>
      </c>
      <c r="AU69" s="3">
        <v>118</v>
      </c>
      <c r="AV69" s="3">
        <v>64</v>
      </c>
      <c r="AW69" s="6" t="s">
        <v>221</v>
      </c>
      <c r="AX69" s="6" t="s">
        <v>221</v>
      </c>
      <c r="AY69" s="6" t="s">
        <v>221</v>
      </c>
      <c r="AZ69" s="6" t="s">
        <v>221</v>
      </c>
      <c r="BA69" s="6" t="s">
        <v>221</v>
      </c>
      <c r="BB69" s="6" t="s">
        <v>221</v>
      </c>
      <c r="BC69" s="6" t="s">
        <v>221</v>
      </c>
      <c r="BD69" s="6" t="s">
        <v>221</v>
      </c>
      <c r="BE69" s="3">
        <v>215</v>
      </c>
      <c r="BF69" s="6" t="s">
        <v>221</v>
      </c>
      <c r="BG69" s="6" t="s">
        <v>221</v>
      </c>
      <c r="BH69" s="6" t="s">
        <v>221</v>
      </c>
      <c r="BI69" s="6" t="s">
        <v>221</v>
      </c>
      <c r="BJ69" s="6" t="s">
        <v>221</v>
      </c>
      <c r="BK69" s="6" t="s">
        <v>221</v>
      </c>
      <c r="BL69" s="6" t="s">
        <v>221</v>
      </c>
      <c r="BM69" s="6" t="s">
        <v>221</v>
      </c>
      <c r="BN69" s="6" t="s">
        <v>221</v>
      </c>
      <c r="BO69" s="6" t="s">
        <v>221</v>
      </c>
      <c r="BP69" s="6" t="s">
        <v>221</v>
      </c>
      <c r="BQ69" s="6" t="s">
        <v>221</v>
      </c>
      <c r="BR69" s="6" t="s">
        <v>221</v>
      </c>
      <c r="BS69" s="6" t="s">
        <v>221</v>
      </c>
      <c r="BT69" s="6" t="s">
        <v>221</v>
      </c>
      <c r="BU69" s="3">
        <v>158</v>
      </c>
      <c r="BV69" s="6" t="s">
        <v>221</v>
      </c>
      <c r="BW69" s="6" t="s">
        <v>221</v>
      </c>
      <c r="BX69" s="6" t="s">
        <v>221</v>
      </c>
      <c r="BY69" s="6" t="s">
        <v>221</v>
      </c>
      <c r="BZ69" s="6" t="s">
        <v>221</v>
      </c>
      <c r="CA69" s="3">
        <v>190</v>
      </c>
      <c r="CB69" s="6" t="s">
        <v>221</v>
      </c>
      <c r="CC69" s="6" t="s">
        <v>221</v>
      </c>
      <c r="CD69" s="6" t="s">
        <v>221</v>
      </c>
      <c r="CE69" s="6" t="s">
        <v>221</v>
      </c>
      <c r="CF69" s="73">
        <f t="shared" si="1"/>
        <v>877</v>
      </c>
      <c r="CG69" s="6" t="s">
        <v>221</v>
      </c>
      <c r="CH69" s="6" t="s">
        <v>221</v>
      </c>
      <c r="CI69" s="6" t="s">
        <v>221</v>
      </c>
      <c r="CJ69" s="6" t="s">
        <v>221</v>
      </c>
      <c r="CK69" s="6" t="s">
        <v>221</v>
      </c>
      <c r="CL69" s="6" t="s">
        <v>221</v>
      </c>
      <c r="CM69" s="6" t="s">
        <v>221</v>
      </c>
      <c r="CN69" s="6" t="s">
        <v>221</v>
      </c>
      <c r="CO69" s="6" t="s">
        <v>221</v>
      </c>
      <c r="CP69" s="6" t="s">
        <v>221</v>
      </c>
      <c r="CQ69" s="6" t="s">
        <v>221</v>
      </c>
      <c r="CR69" s="6" t="s">
        <v>221</v>
      </c>
      <c r="CS69" s="6" t="s">
        <v>221</v>
      </c>
      <c r="CT69" s="6" t="s">
        <v>221</v>
      </c>
      <c r="CU69" s="6" t="s">
        <v>221</v>
      </c>
      <c r="CV69" s="6" t="s">
        <v>221</v>
      </c>
      <c r="CW69" s="6" t="s">
        <v>221</v>
      </c>
      <c r="CX69" s="6" t="s">
        <v>221</v>
      </c>
      <c r="CY69" s="6" t="s">
        <v>221</v>
      </c>
      <c r="CZ69" s="6" t="s">
        <v>221</v>
      </c>
      <c r="DA69" s="73">
        <f t="shared" si="2"/>
        <v>0</v>
      </c>
      <c r="DB69" s="6" t="s">
        <v>221</v>
      </c>
      <c r="DC69" s="6" t="s">
        <v>221</v>
      </c>
      <c r="DD69" s="6" t="s">
        <v>221</v>
      </c>
      <c r="DE69" s="6" t="s">
        <v>221</v>
      </c>
      <c r="DF69" s="6" t="s">
        <v>221</v>
      </c>
      <c r="DG69" s="6" t="s">
        <v>221</v>
      </c>
      <c r="DH69" s="6" t="s">
        <v>221</v>
      </c>
      <c r="DI69" s="6" t="s">
        <v>221</v>
      </c>
      <c r="DJ69" s="6" t="s">
        <v>221</v>
      </c>
      <c r="DK69" s="6" t="s">
        <v>221</v>
      </c>
      <c r="DL69" s="6" t="s">
        <v>221</v>
      </c>
      <c r="DM69" s="6" t="s">
        <v>221</v>
      </c>
      <c r="DN69" s="6" t="s">
        <v>221</v>
      </c>
      <c r="DO69" s="6" t="s">
        <v>221</v>
      </c>
      <c r="DP69" s="6" t="s">
        <v>221</v>
      </c>
      <c r="DQ69" s="6" t="s">
        <v>221</v>
      </c>
      <c r="DR69" s="6" t="s">
        <v>221</v>
      </c>
      <c r="DS69" s="6" t="s">
        <v>221</v>
      </c>
      <c r="DT69" s="6" t="s">
        <v>221</v>
      </c>
      <c r="DU69" s="6" t="s">
        <v>221</v>
      </c>
      <c r="DV69" s="6" t="s">
        <v>221</v>
      </c>
      <c r="DW69" s="6" t="s">
        <v>221</v>
      </c>
      <c r="DX69" s="6" t="s">
        <v>221</v>
      </c>
      <c r="DY69" s="6" t="s">
        <v>221</v>
      </c>
      <c r="DZ69" s="6" t="s">
        <v>221</v>
      </c>
      <c r="EA69" s="3">
        <v>73</v>
      </c>
      <c r="EB69" s="6" t="s">
        <v>221</v>
      </c>
      <c r="EC69" s="6" t="s">
        <v>221</v>
      </c>
      <c r="ED69" s="6" t="s">
        <v>221</v>
      </c>
      <c r="EE69" s="6" t="s">
        <v>221</v>
      </c>
      <c r="EF69" s="6" t="s">
        <v>221</v>
      </c>
      <c r="EG69" s="3">
        <v>135</v>
      </c>
      <c r="EH69" s="3">
        <v>60</v>
      </c>
      <c r="EI69" s="6" t="s">
        <v>221</v>
      </c>
      <c r="EJ69" s="6" t="s">
        <v>221</v>
      </c>
      <c r="EK69" s="6" t="s">
        <v>221</v>
      </c>
      <c r="EL69" s="6" t="s">
        <v>221</v>
      </c>
      <c r="EM69" s="6" t="s">
        <v>221</v>
      </c>
      <c r="EN69" s="6" t="s">
        <v>221</v>
      </c>
      <c r="EO69" s="6" t="s">
        <v>221</v>
      </c>
      <c r="EP69" s="6" t="s">
        <v>221</v>
      </c>
      <c r="EQ69" s="6" t="s">
        <v>221</v>
      </c>
      <c r="ER69" s="6" t="s">
        <v>221</v>
      </c>
      <c r="ES69" s="3">
        <v>9</v>
      </c>
      <c r="ET69" s="6" t="s">
        <v>221</v>
      </c>
      <c r="EU69" s="6" t="s">
        <v>221</v>
      </c>
      <c r="EV69" s="6" t="s">
        <v>221</v>
      </c>
      <c r="EW69" s="6" t="s">
        <v>221</v>
      </c>
      <c r="EX69" s="6" t="s">
        <v>221</v>
      </c>
      <c r="EY69" s="6" t="s">
        <v>221</v>
      </c>
      <c r="EZ69" s="6" t="s">
        <v>221</v>
      </c>
      <c r="FA69" s="6" t="s">
        <v>221</v>
      </c>
      <c r="FB69" s="6" t="s">
        <v>221</v>
      </c>
      <c r="FC69" s="6" t="s">
        <v>221</v>
      </c>
      <c r="FD69" s="6" t="s">
        <v>221</v>
      </c>
      <c r="FE69" s="6" t="s">
        <v>221</v>
      </c>
      <c r="FF69" s="6" t="s">
        <v>221</v>
      </c>
      <c r="FG69" s="6" t="s">
        <v>221</v>
      </c>
      <c r="FH69" s="6" t="s">
        <v>221</v>
      </c>
      <c r="FI69" s="6" t="s">
        <v>221</v>
      </c>
      <c r="FJ69" s="6" t="s">
        <v>221</v>
      </c>
      <c r="FK69" s="6" t="s">
        <v>221</v>
      </c>
      <c r="FL69" s="6" t="s">
        <v>221</v>
      </c>
      <c r="FM69" s="6" t="s">
        <v>221</v>
      </c>
      <c r="FN69" s="6" t="s">
        <v>221</v>
      </c>
      <c r="FO69" s="6" t="s">
        <v>221</v>
      </c>
      <c r="FP69" s="6" t="s">
        <v>221</v>
      </c>
      <c r="FQ69" s="6" t="s">
        <v>221</v>
      </c>
      <c r="FR69" s="3">
        <v>13</v>
      </c>
      <c r="FS69" s="6" t="s">
        <v>221</v>
      </c>
      <c r="FT69" s="6" t="s">
        <v>221</v>
      </c>
      <c r="FU69" s="6" t="s">
        <v>221</v>
      </c>
      <c r="FV69" s="11" t="s">
        <v>221</v>
      </c>
      <c r="FW69" s="285">
        <f t="shared" si="3"/>
        <v>290</v>
      </c>
      <c r="FX69" s="193">
        <f t="shared" ref="FX69:FX100" si="5">+CF69+DA69+FW69</f>
        <v>1167</v>
      </c>
    </row>
    <row r="70" spans="1:180" x14ac:dyDescent="0.25">
      <c r="A70" s="4" t="s">
        <v>132</v>
      </c>
      <c r="B70" s="4" t="s">
        <v>133</v>
      </c>
      <c r="C70" s="6" t="s">
        <v>221</v>
      </c>
      <c r="D70" s="6" t="s">
        <v>221</v>
      </c>
      <c r="E70" s="6" t="s">
        <v>221</v>
      </c>
      <c r="F70" s="6" t="s">
        <v>221</v>
      </c>
      <c r="G70" s="6" t="s">
        <v>221</v>
      </c>
      <c r="H70" s="6" t="s">
        <v>221</v>
      </c>
      <c r="I70" s="6" t="s">
        <v>221</v>
      </c>
      <c r="J70" s="6" t="s">
        <v>221</v>
      </c>
      <c r="K70" s="6" t="s">
        <v>221</v>
      </c>
      <c r="L70" s="6" t="s">
        <v>221</v>
      </c>
      <c r="M70" s="6" t="s">
        <v>221</v>
      </c>
      <c r="N70" s="6" t="s">
        <v>221</v>
      </c>
      <c r="O70" s="6" t="s">
        <v>221</v>
      </c>
      <c r="P70" s="6" t="s">
        <v>221</v>
      </c>
      <c r="Q70" s="6" t="s">
        <v>221</v>
      </c>
      <c r="R70" s="3">
        <v>157</v>
      </c>
      <c r="S70" s="6" t="s">
        <v>221</v>
      </c>
      <c r="T70" s="6" t="s">
        <v>221</v>
      </c>
      <c r="U70" s="6" t="s">
        <v>221</v>
      </c>
      <c r="V70" s="6" t="s">
        <v>221</v>
      </c>
      <c r="W70" s="6" t="s">
        <v>221</v>
      </c>
      <c r="X70" s="6" t="s">
        <v>221</v>
      </c>
      <c r="Y70" s="6" t="s">
        <v>221</v>
      </c>
      <c r="Z70" s="6" t="s">
        <v>221</v>
      </c>
      <c r="AA70" s="6" t="s">
        <v>221</v>
      </c>
      <c r="AB70" s="6" t="s">
        <v>221</v>
      </c>
      <c r="AC70" s="6" t="s">
        <v>221</v>
      </c>
      <c r="AD70" s="6" t="s">
        <v>221</v>
      </c>
      <c r="AE70" s="6" t="s">
        <v>221</v>
      </c>
      <c r="AF70" s="6" t="s">
        <v>221</v>
      </c>
      <c r="AG70" s="6" t="s">
        <v>221</v>
      </c>
      <c r="AH70" s="6" t="s">
        <v>221</v>
      </c>
      <c r="AI70" s="6" t="s">
        <v>221</v>
      </c>
      <c r="AJ70" s="6" t="s">
        <v>221</v>
      </c>
      <c r="AK70" s="6" t="s">
        <v>221</v>
      </c>
      <c r="AL70" s="6" t="s">
        <v>221</v>
      </c>
      <c r="AM70" s="6" t="s">
        <v>221</v>
      </c>
      <c r="AN70" s="3">
        <v>25</v>
      </c>
      <c r="AO70" s="6" t="s">
        <v>221</v>
      </c>
      <c r="AP70" s="6" t="s">
        <v>221</v>
      </c>
      <c r="AQ70" s="3">
        <v>33</v>
      </c>
      <c r="AR70" s="6" t="s">
        <v>221</v>
      </c>
      <c r="AS70" s="6" t="s">
        <v>221</v>
      </c>
      <c r="AT70" s="6" t="s">
        <v>221</v>
      </c>
      <c r="AU70" s="6" t="s">
        <v>221</v>
      </c>
      <c r="AV70" s="6" t="s">
        <v>221</v>
      </c>
      <c r="AW70" s="6" t="s">
        <v>221</v>
      </c>
      <c r="AX70" s="6" t="s">
        <v>221</v>
      </c>
      <c r="AY70" s="6" t="s">
        <v>221</v>
      </c>
      <c r="AZ70" s="6" t="s">
        <v>221</v>
      </c>
      <c r="BA70" s="6" t="s">
        <v>221</v>
      </c>
      <c r="BB70" s="6" t="s">
        <v>221</v>
      </c>
      <c r="BC70" s="6" t="s">
        <v>221</v>
      </c>
      <c r="BD70" s="6" t="s">
        <v>221</v>
      </c>
      <c r="BE70" s="6" t="s">
        <v>221</v>
      </c>
      <c r="BF70" s="6" t="s">
        <v>221</v>
      </c>
      <c r="BG70" s="6" t="s">
        <v>221</v>
      </c>
      <c r="BH70" s="6" t="s">
        <v>221</v>
      </c>
      <c r="BI70" s="6" t="s">
        <v>221</v>
      </c>
      <c r="BJ70" s="6" t="s">
        <v>221</v>
      </c>
      <c r="BK70" s="6" t="s">
        <v>221</v>
      </c>
      <c r="BL70" s="6" t="s">
        <v>221</v>
      </c>
      <c r="BM70" s="6" t="s">
        <v>221</v>
      </c>
      <c r="BN70" s="6" t="s">
        <v>221</v>
      </c>
      <c r="BO70" s="6" t="s">
        <v>221</v>
      </c>
      <c r="BP70" s="6" t="s">
        <v>221</v>
      </c>
      <c r="BQ70" s="6" t="s">
        <v>221</v>
      </c>
      <c r="BR70" s="6" t="s">
        <v>221</v>
      </c>
      <c r="BS70" s="6" t="s">
        <v>221</v>
      </c>
      <c r="BT70" s="6" t="s">
        <v>221</v>
      </c>
      <c r="BU70" s="6" t="s">
        <v>221</v>
      </c>
      <c r="BV70" s="6" t="s">
        <v>221</v>
      </c>
      <c r="BW70" s="6" t="s">
        <v>221</v>
      </c>
      <c r="BX70" s="6" t="s">
        <v>221</v>
      </c>
      <c r="BY70" s="6" t="s">
        <v>221</v>
      </c>
      <c r="BZ70" s="6" t="s">
        <v>221</v>
      </c>
      <c r="CA70" s="3">
        <v>325</v>
      </c>
      <c r="CB70" s="6" t="s">
        <v>221</v>
      </c>
      <c r="CC70" s="6" t="s">
        <v>221</v>
      </c>
      <c r="CD70" s="6" t="s">
        <v>221</v>
      </c>
      <c r="CE70" s="3">
        <v>70</v>
      </c>
      <c r="CF70" s="73">
        <f t="shared" ref="CF70:CF114" si="6">SUM(C70:CE70)</f>
        <v>610</v>
      </c>
      <c r="CG70" s="6" t="s">
        <v>221</v>
      </c>
      <c r="CH70" s="6" t="s">
        <v>221</v>
      </c>
      <c r="CI70" s="6" t="s">
        <v>221</v>
      </c>
      <c r="CJ70" s="6" t="s">
        <v>221</v>
      </c>
      <c r="CK70" s="6" t="s">
        <v>221</v>
      </c>
      <c r="CL70" s="6" t="s">
        <v>221</v>
      </c>
      <c r="CM70" s="6" t="s">
        <v>221</v>
      </c>
      <c r="CN70" s="6" t="s">
        <v>221</v>
      </c>
      <c r="CO70" s="6" t="s">
        <v>221</v>
      </c>
      <c r="CP70" s="6" t="s">
        <v>221</v>
      </c>
      <c r="CQ70" s="6" t="s">
        <v>221</v>
      </c>
      <c r="CR70" s="6" t="s">
        <v>221</v>
      </c>
      <c r="CS70" s="6" t="s">
        <v>221</v>
      </c>
      <c r="CT70" s="6" t="s">
        <v>221</v>
      </c>
      <c r="CU70" s="6" t="s">
        <v>221</v>
      </c>
      <c r="CV70" s="6" t="s">
        <v>221</v>
      </c>
      <c r="CW70" s="6" t="s">
        <v>221</v>
      </c>
      <c r="CX70" s="6" t="s">
        <v>221</v>
      </c>
      <c r="CY70" s="6" t="s">
        <v>221</v>
      </c>
      <c r="CZ70" s="6" t="s">
        <v>221</v>
      </c>
      <c r="DA70" s="73">
        <f t="shared" ref="DA70:DA113" si="7">SUM(CG70:CZ70)</f>
        <v>0</v>
      </c>
      <c r="DB70" s="6" t="s">
        <v>221</v>
      </c>
      <c r="DC70" s="6" t="s">
        <v>221</v>
      </c>
      <c r="DD70" s="6" t="s">
        <v>221</v>
      </c>
      <c r="DE70" s="6" t="s">
        <v>221</v>
      </c>
      <c r="DF70" s="6" t="s">
        <v>221</v>
      </c>
      <c r="DG70" s="6" t="s">
        <v>221</v>
      </c>
      <c r="DH70" s="6" t="s">
        <v>221</v>
      </c>
      <c r="DI70" s="6" t="s">
        <v>221</v>
      </c>
      <c r="DJ70" s="6" t="s">
        <v>221</v>
      </c>
      <c r="DK70" s="6" t="s">
        <v>221</v>
      </c>
      <c r="DL70" s="6" t="s">
        <v>221</v>
      </c>
      <c r="DM70" s="6" t="s">
        <v>221</v>
      </c>
      <c r="DN70" s="6" t="s">
        <v>221</v>
      </c>
      <c r="DO70" s="6" t="s">
        <v>221</v>
      </c>
      <c r="DP70" s="6" t="s">
        <v>221</v>
      </c>
      <c r="DQ70" s="6" t="s">
        <v>221</v>
      </c>
      <c r="DR70" s="6" t="s">
        <v>221</v>
      </c>
      <c r="DS70" s="6" t="s">
        <v>221</v>
      </c>
      <c r="DT70" s="6" t="s">
        <v>221</v>
      </c>
      <c r="DU70" s="6" t="s">
        <v>221</v>
      </c>
      <c r="DV70" s="6" t="s">
        <v>221</v>
      </c>
      <c r="DW70" s="6" t="s">
        <v>221</v>
      </c>
      <c r="DX70" s="6" t="s">
        <v>221</v>
      </c>
      <c r="DY70" s="6" t="s">
        <v>221</v>
      </c>
      <c r="DZ70" s="6" t="s">
        <v>221</v>
      </c>
      <c r="EA70" s="3">
        <v>151</v>
      </c>
      <c r="EB70" s="6" t="s">
        <v>221</v>
      </c>
      <c r="EC70" s="6" t="s">
        <v>221</v>
      </c>
      <c r="ED70" s="6" t="s">
        <v>221</v>
      </c>
      <c r="EE70" s="6" t="s">
        <v>221</v>
      </c>
      <c r="EF70" s="6" t="s">
        <v>221</v>
      </c>
      <c r="EG70" s="6" t="s">
        <v>221</v>
      </c>
      <c r="EH70" s="6" t="s">
        <v>221</v>
      </c>
      <c r="EI70" s="6" t="s">
        <v>221</v>
      </c>
      <c r="EJ70" s="6" t="s">
        <v>221</v>
      </c>
      <c r="EK70" s="6" t="s">
        <v>221</v>
      </c>
      <c r="EL70" s="6" t="s">
        <v>221</v>
      </c>
      <c r="EM70" s="6" t="s">
        <v>221</v>
      </c>
      <c r="EN70" s="6" t="s">
        <v>221</v>
      </c>
      <c r="EO70" s="6" t="s">
        <v>221</v>
      </c>
      <c r="EP70" s="6" t="s">
        <v>221</v>
      </c>
      <c r="EQ70" s="6" t="s">
        <v>221</v>
      </c>
      <c r="ER70" s="6" t="s">
        <v>221</v>
      </c>
      <c r="ES70" s="6" t="s">
        <v>221</v>
      </c>
      <c r="ET70" s="3">
        <v>75</v>
      </c>
      <c r="EU70" s="6" t="s">
        <v>221</v>
      </c>
      <c r="EV70" s="6" t="s">
        <v>221</v>
      </c>
      <c r="EW70" s="6" t="s">
        <v>221</v>
      </c>
      <c r="EX70" s="6" t="s">
        <v>221</v>
      </c>
      <c r="EY70" s="6" t="s">
        <v>221</v>
      </c>
      <c r="EZ70" s="6" t="s">
        <v>221</v>
      </c>
      <c r="FA70" s="6" t="s">
        <v>221</v>
      </c>
      <c r="FB70" s="6" t="s">
        <v>221</v>
      </c>
      <c r="FC70" s="6" t="s">
        <v>221</v>
      </c>
      <c r="FD70" s="6" t="s">
        <v>221</v>
      </c>
      <c r="FE70" s="6" t="s">
        <v>221</v>
      </c>
      <c r="FF70" s="6" t="s">
        <v>221</v>
      </c>
      <c r="FG70" s="6" t="s">
        <v>221</v>
      </c>
      <c r="FH70" s="6" t="s">
        <v>221</v>
      </c>
      <c r="FI70" s="6" t="s">
        <v>221</v>
      </c>
      <c r="FJ70" s="6" t="s">
        <v>221</v>
      </c>
      <c r="FK70" s="6" t="s">
        <v>221</v>
      </c>
      <c r="FL70" s="6" t="s">
        <v>221</v>
      </c>
      <c r="FM70" s="6" t="s">
        <v>221</v>
      </c>
      <c r="FN70" s="6" t="s">
        <v>221</v>
      </c>
      <c r="FO70" s="6" t="s">
        <v>221</v>
      </c>
      <c r="FP70" s="6" t="s">
        <v>221</v>
      </c>
      <c r="FQ70" s="6" t="s">
        <v>221</v>
      </c>
      <c r="FR70" s="6" t="s">
        <v>221</v>
      </c>
      <c r="FS70" s="6" t="s">
        <v>221</v>
      </c>
      <c r="FT70" s="6" t="s">
        <v>221</v>
      </c>
      <c r="FU70" s="6" t="s">
        <v>221</v>
      </c>
      <c r="FV70" s="11" t="s">
        <v>221</v>
      </c>
      <c r="FW70" s="285">
        <f t="shared" ref="FW70:FW114" si="8">SUM(DB70:FV70)</f>
        <v>226</v>
      </c>
      <c r="FX70" s="193">
        <f t="shared" si="5"/>
        <v>836</v>
      </c>
    </row>
    <row r="71" spans="1:180" x14ac:dyDescent="0.25">
      <c r="A71" s="4" t="s">
        <v>134</v>
      </c>
      <c r="B71" s="4" t="s">
        <v>135</v>
      </c>
      <c r="C71" s="6" t="s">
        <v>221</v>
      </c>
      <c r="D71" s="6" t="s">
        <v>221</v>
      </c>
      <c r="E71" s="6" t="s">
        <v>221</v>
      </c>
      <c r="F71" s="6" t="s">
        <v>221</v>
      </c>
      <c r="G71" s="6" t="s">
        <v>221</v>
      </c>
      <c r="H71" s="6" t="s">
        <v>221</v>
      </c>
      <c r="I71" s="6" t="s">
        <v>221</v>
      </c>
      <c r="J71" s="6" t="s">
        <v>221</v>
      </c>
      <c r="K71" s="6" t="s">
        <v>221</v>
      </c>
      <c r="L71" s="6" t="s">
        <v>221</v>
      </c>
      <c r="M71" s="6" t="s">
        <v>221</v>
      </c>
      <c r="N71" s="6" t="s">
        <v>221</v>
      </c>
      <c r="O71" s="6" t="s">
        <v>221</v>
      </c>
      <c r="P71" s="6" t="s">
        <v>221</v>
      </c>
      <c r="Q71" s="6" t="s">
        <v>221</v>
      </c>
      <c r="R71" s="6" t="s">
        <v>221</v>
      </c>
      <c r="S71" s="6" t="s">
        <v>221</v>
      </c>
      <c r="T71" s="6" t="s">
        <v>221</v>
      </c>
      <c r="U71" s="6" t="s">
        <v>221</v>
      </c>
      <c r="V71" s="6" t="s">
        <v>221</v>
      </c>
      <c r="W71" s="6" t="s">
        <v>221</v>
      </c>
      <c r="X71" s="6" t="s">
        <v>221</v>
      </c>
      <c r="Y71" s="6" t="s">
        <v>221</v>
      </c>
      <c r="Z71" s="6" t="s">
        <v>221</v>
      </c>
      <c r="AA71" s="6" t="s">
        <v>221</v>
      </c>
      <c r="AB71" s="6" t="s">
        <v>221</v>
      </c>
      <c r="AC71" s="6" t="s">
        <v>221</v>
      </c>
      <c r="AD71" s="6" t="s">
        <v>221</v>
      </c>
      <c r="AE71" s="6" t="s">
        <v>221</v>
      </c>
      <c r="AF71" s="3">
        <v>145</v>
      </c>
      <c r="AG71" s="6" t="s">
        <v>221</v>
      </c>
      <c r="AH71" s="6" t="s">
        <v>221</v>
      </c>
      <c r="AI71" s="6" t="s">
        <v>221</v>
      </c>
      <c r="AJ71" s="6" t="s">
        <v>221</v>
      </c>
      <c r="AK71" s="6" t="s">
        <v>221</v>
      </c>
      <c r="AL71" s="6" t="s">
        <v>221</v>
      </c>
      <c r="AM71" s="6" t="s">
        <v>221</v>
      </c>
      <c r="AN71" s="6" t="s">
        <v>221</v>
      </c>
      <c r="AO71" s="6" t="s">
        <v>221</v>
      </c>
      <c r="AP71" s="6" t="s">
        <v>221</v>
      </c>
      <c r="AQ71" s="6" t="s">
        <v>221</v>
      </c>
      <c r="AR71" s="6" t="s">
        <v>221</v>
      </c>
      <c r="AS71" s="6" t="s">
        <v>221</v>
      </c>
      <c r="AT71" s="6" t="s">
        <v>221</v>
      </c>
      <c r="AU71" s="6" t="s">
        <v>221</v>
      </c>
      <c r="AV71" s="6" t="s">
        <v>221</v>
      </c>
      <c r="AW71" s="6" t="s">
        <v>221</v>
      </c>
      <c r="AX71" s="6" t="s">
        <v>221</v>
      </c>
      <c r="AY71" s="6" t="s">
        <v>221</v>
      </c>
      <c r="AZ71" s="6" t="s">
        <v>221</v>
      </c>
      <c r="BA71" s="6" t="s">
        <v>221</v>
      </c>
      <c r="BB71" s="6" t="s">
        <v>221</v>
      </c>
      <c r="BC71" s="6" t="s">
        <v>221</v>
      </c>
      <c r="BD71" s="6" t="s">
        <v>221</v>
      </c>
      <c r="BE71" s="6" t="s">
        <v>221</v>
      </c>
      <c r="BF71" s="6" t="s">
        <v>221</v>
      </c>
      <c r="BG71" s="6" t="s">
        <v>221</v>
      </c>
      <c r="BH71" s="6" t="s">
        <v>221</v>
      </c>
      <c r="BI71" s="6" t="s">
        <v>221</v>
      </c>
      <c r="BJ71" s="3">
        <v>121</v>
      </c>
      <c r="BK71" s="6" t="s">
        <v>221</v>
      </c>
      <c r="BL71" s="6" t="s">
        <v>221</v>
      </c>
      <c r="BM71" s="6" t="s">
        <v>221</v>
      </c>
      <c r="BN71" s="6" t="s">
        <v>221</v>
      </c>
      <c r="BO71" s="6" t="s">
        <v>221</v>
      </c>
      <c r="BP71" s="6" t="s">
        <v>221</v>
      </c>
      <c r="BQ71" s="6" t="s">
        <v>221</v>
      </c>
      <c r="BR71" s="6" t="s">
        <v>221</v>
      </c>
      <c r="BS71" s="6" t="s">
        <v>221</v>
      </c>
      <c r="BT71" s="6" t="s">
        <v>221</v>
      </c>
      <c r="BU71" s="6" t="s">
        <v>221</v>
      </c>
      <c r="BV71" s="6" t="s">
        <v>221</v>
      </c>
      <c r="BW71" s="6" t="s">
        <v>221</v>
      </c>
      <c r="BX71" s="6" t="s">
        <v>221</v>
      </c>
      <c r="BY71" s="6" t="s">
        <v>221</v>
      </c>
      <c r="BZ71" s="6" t="s">
        <v>221</v>
      </c>
      <c r="CA71" s="6" t="s">
        <v>221</v>
      </c>
      <c r="CB71" s="6" t="s">
        <v>221</v>
      </c>
      <c r="CC71" s="6" t="s">
        <v>221</v>
      </c>
      <c r="CD71" s="3">
        <v>68</v>
      </c>
      <c r="CE71" s="6" t="s">
        <v>221</v>
      </c>
      <c r="CF71" s="73">
        <f t="shared" si="6"/>
        <v>334</v>
      </c>
      <c r="CG71" s="6" t="s">
        <v>221</v>
      </c>
      <c r="CH71" s="6" t="s">
        <v>221</v>
      </c>
      <c r="CI71" s="6" t="s">
        <v>221</v>
      </c>
      <c r="CJ71" s="6" t="s">
        <v>221</v>
      </c>
      <c r="CK71" s="6" t="s">
        <v>221</v>
      </c>
      <c r="CL71" s="6" t="s">
        <v>221</v>
      </c>
      <c r="CM71" s="6" t="s">
        <v>221</v>
      </c>
      <c r="CN71" s="6" t="s">
        <v>221</v>
      </c>
      <c r="CO71" s="6" t="s">
        <v>221</v>
      </c>
      <c r="CP71" s="6" t="s">
        <v>221</v>
      </c>
      <c r="CQ71" s="6" t="s">
        <v>221</v>
      </c>
      <c r="CR71" s="6" t="s">
        <v>221</v>
      </c>
      <c r="CS71" s="6" t="s">
        <v>221</v>
      </c>
      <c r="CT71" s="6" t="s">
        <v>221</v>
      </c>
      <c r="CU71" s="6" t="s">
        <v>221</v>
      </c>
      <c r="CV71" s="6" t="s">
        <v>221</v>
      </c>
      <c r="CW71" s="6" t="s">
        <v>221</v>
      </c>
      <c r="CX71" s="6" t="s">
        <v>221</v>
      </c>
      <c r="CY71" s="6" t="s">
        <v>221</v>
      </c>
      <c r="CZ71" s="6" t="s">
        <v>221</v>
      </c>
      <c r="DA71" s="73">
        <f t="shared" si="7"/>
        <v>0</v>
      </c>
      <c r="DB71" s="6" t="s">
        <v>221</v>
      </c>
      <c r="DC71" s="6" t="s">
        <v>221</v>
      </c>
      <c r="DD71" s="6" t="s">
        <v>221</v>
      </c>
      <c r="DE71" s="6" t="s">
        <v>221</v>
      </c>
      <c r="DF71" s="6" t="s">
        <v>221</v>
      </c>
      <c r="DG71" s="6" t="s">
        <v>221</v>
      </c>
      <c r="DH71" s="6" t="s">
        <v>221</v>
      </c>
      <c r="DI71" s="6" t="s">
        <v>221</v>
      </c>
      <c r="DJ71" s="6" t="s">
        <v>221</v>
      </c>
      <c r="DK71" s="6" t="s">
        <v>221</v>
      </c>
      <c r="DL71" s="6" t="s">
        <v>221</v>
      </c>
      <c r="DM71" s="6" t="s">
        <v>221</v>
      </c>
      <c r="DN71" s="6" t="s">
        <v>221</v>
      </c>
      <c r="DO71" s="6" t="s">
        <v>221</v>
      </c>
      <c r="DP71" s="6" t="s">
        <v>221</v>
      </c>
      <c r="DQ71" s="6" t="s">
        <v>221</v>
      </c>
      <c r="DR71" s="6" t="s">
        <v>221</v>
      </c>
      <c r="DS71" s="6" t="s">
        <v>221</v>
      </c>
      <c r="DT71" s="6" t="s">
        <v>221</v>
      </c>
      <c r="DU71" s="6" t="s">
        <v>221</v>
      </c>
      <c r="DV71" s="6" t="s">
        <v>221</v>
      </c>
      <c r="DW71" s="6" t="s">
        <v>221</v>
      </c>
      <c r="DX71" s="6" t="s">
        <v>221</v>
      </c>
      <c r="DY71" s="6" t="s">
        <v>221</v>
      </c>
      <c r="DZ71" s="6" t="s">
        <v>221</v>
      </c>
      <c r="EA71" s="6" t="s">
        <v>221</v>
      </c>
      <c r="EB71" s="3">
        <v>52</v>
      </c>
      <c r="EC71" s="3">
        <v>510</v>
      </c>
      <c r="ED71" s="6" t="s">
        <v>221</v>
      </c>
      <c r="EE71" s="6" t="s">
        <v>221</v>
      </c>
      <c r="EF71" s="6" t="s">
        <v>221</v>
      </c>
      <c r="EG71" s="6" t="s">
        <v>221</v>
      </c>
      <c r="EH71" s="6" t="s">
        <v>221</v>
      </c>
      <c r="EI71" s="6" t="s">
        <v>221</v>
      </c>
      <c r="EJ71" s="6" t="s">
        <v>221</v>
      </c>
      <c r="EK71" s="6" t="s">
        <v>221</v>
      </c>
      <c r="EL71" s="6" t="s">
        <v>221</v>
      </c>
      <c r="EM71" s="6" t="s">
        <v>221</v>
      </c>
      <c r="EN71" s="6" t="s">
        <v>221</v>
      </c>
      <c r="EO71" s="6" t="s">
        <v>221</v>
      </c>
      <c r="EP71" s="6" t="s">
        <v>221</v>
      </c>
      <c r="EQ71" s="6" t="s">
        <v>221</v>
      </c>
      <c r="ER71" s="6" t="s">
        <v>221</v>
      </c>
      <c r="ES71" s="6" t="s">
        <v>221</v>
      </c>
      <c r="ET71" s="6" t="s">
        <v>221</v>
      </c>
      <c r="EU71" s="6" t="s">
        <v>221</v>
      </c>
      <c r="EV71" s="6" t="s">
        <v>221</v>
      </c>
      <c r="EW71" s="6" t="s">
        <v>221</v>
      </c>
      <c r="EX71" s="6" t="s">
        <v>221</v>
      </c>
      <c r="EY71" s="6" t="s">
        <v>221</v>
      </c>
      <c r="EZ71" s="6" t="s">
        <v>221</v>
      </c>
      <c r="FA71" s="6" t="s">
        <v>221</v>
      </c>
      <c r="FB71" s="6" t="s">
        <v>221</v>
      </c>
      <c r="FC71" s="6" t="s">
        <v>221</v>
      </c>
      <c r="FD71" s="6" t="s">
        <v>221</v>
      </c>
      <c r="FE71" s="6" t="s">
        <v>221</v>
      </c>
      <c r="FF71" s="6" t="s">
        <v>221</v>
      </c>
      <c r="FG71" s="6" t="s">
        <v>221</v>
      </c>
      <c r="FH71" s="6" t="s">
        <v>221</v>
      </c>
      <c r="FI71" s="6" t="s">
        <v>221</v>
      </c>
      <c r="FJ71" s="6" t="s">
        <v>221</v>
      </c>
      <c r="FK71" s="6" t="s">
        <v>221</v>
      </c>
      <c r="FL71" s="6" t="s">
        <v>221</v>
      </c>
      <c r="FM71" s="6" t="s">
        <v>221</v>
      </c>
      <c r="FN71" s="6" t="s">
        <v>221</v>
      </c>
      <c r="FO71" s="6" t="s">
        <v>221</v>
      </c>
      <c r="FP71" s="6" t="s">
        <v>221</v>
      </c>
      <c r="FQ71" s="6" t="s">
        <v>221</v>
      </c>
      <c r="FR71" s="6" t="s">
        <v>221</v>
      </c>
      <c r="FS71" s="6" t="s">
        <v>221</v>
      </c>
      <c r="FT71" s="6" t="s">
        <v>221</v>
      </c>
      <c r="FU71" s="6" t="s">
        <v>221</v>
      </c>
      <c r="FV71" s="11" t="s">
        <v>221</v>
      </c>
      <c r="FW71" s="285">
        <f t="shared" si="8"/>
        <v>562</v>
      </c>
      <c r="FX71" s="193">
        <f t="shared" si="5"/>
        <v>896</v>
      </c>
    </row>
    <row r="72" spans="1:180" x14ac:dyDescent="0.25">
      <c r="A72" s="4" t="s">
        <v>136</v>
      </c>
      <c r="B72" s="4" t="s">
        <v>137</v>
      </c>
      <c r="C72" s="6" t="s">
        <v>221</v>
      </c>
      <c r="D72" s="6" t="s">
        <v>221</v>
      </c>
      <c r="E72" s="6" t="s">
        <v>221</v>
      </c>
      <c r="F72" s="6" t="s">
        <v>221</v>
      </c>
      <c r="G72" s="6" t="s">
        <v>221</v>
      </c>
      <c r="H72" s="6" t="s">
        <v>221</v>
      </c>
      <c r="I72" s="6" t="s">
        <v>221</v>
      </c>
      <c r="J72" s="6" t="s">
        <v>221</v>
      </c>
      <c r="K72" s="6" t="s">
        <v>221</v>
      </c>
      <c r="L72" s="6" t="s">
        <v>221</v>
      </c>
      <c r="M72" s="6" t="s">
        <v>221</v>
      </c>
      <c r="N72" s="6" t="s">
        <v>221</v>
      </c>
      <c r="O72" s="6" t="s">
        <v>221</v>
      </c>
      <c r="P72" s="3">
        <v>114</v>
      </c>
      <c r="Q72" s="6" t="s">
        <v>221</v>
      </c>
      <c r="R72" s="6" t="s">
        <v>221</v>
      </c>
      <c r="S72" s="6" t="s">
        <v>221</v>
      </c>
      <c r="T72" s="6" t="s">
        <v>221</v>
      </c>
      <c r="U72" s="6" t="s">
        <v>221</v>
      </c>
      <c r="V72" s="6" t="s">
        <v>221</v>
      </c>
      <c r="W72" s="3">
        <v>204</v>
      </c>
      <c r="X72" s="6" t="s">
        <v>221</v>
      </c>
      <c r="Y72" s="6" t="s">
        <v>221</v>
      </c>
      <c r="Z72" s="6" t="s">
        <v>221</v>
      </c>
      <c r="AA72" s="6" t="s">
        <v>221</v>
      </c>
      <c r="AB72" s="6" t="s">
        <v>221</v>
      </c>
      <c r="AC72" s="6" t="s">
        <v>221</v>
      </c>
      <c r="AD72" s="6" t="s">
        <v>221</v>
      </c>
      <c r="AE72" s="6" t="s">
        <v>221</v>
      </c>
      <c r="AF72" s="6" t="s">
        <v>221</v>
      </c>
      <c r="AG72" s="6" t="s">
        <v>221</v>
      </c>
      <c r="AH72" s="6" t="s">
        <v>221</v>
      </c>
      <c r="AI72" s="6" t="s">
        <v>221</v>
      </c>
      <c r="AJ72" s="6" t="s">
        <v>221</v>
      </c>
      <c r="AK72" s="6" t="s">
        <v>221</v>
      </c>
      <c r="AL72" s="6" t="s">
        <v>221</v>
      </c>
      <c r="AM72" s="6" t="s">
        <v>221</v>
      </c>
      <c r="AN72" s="6" t="s">
        <v>221</v>
      </c>
      <c r="AO72" s="6" t="s">
        <v>221</v>
      </c>
      <c r="AP72" s="6" t="s">
        <v>221</v>
      </c>
      <c r="AQ72" s="6" t="s">
        <v>221</v>
      </c>
      <c r="AR72" s="6" t="s">
        <v>221</v>
      </c>
      <c r="AS72" s="6" t="s">
        <v>221</v>
      </c>
      <c r="AT72" s="3">
        <v>143</v>
      </c>
      <c r="AU72" s="6" t="s">
        <v>221</v>
      </c>
      <c r="AV72" s="6" t="s">
        <v>221</v>
      </c>
      <c r="AW72" s="6" t="s">
        <v>221</v>
      </c>
      <c r="AX72" s="6" t="s">
        <v>221</v>
      </c>
      <c r="AY72" s="6" t="s">
        <v>221</v>
      </c>
      <c r="AZ72" s="6" t="s">
        <v>221</v>
      </c>
      <c r="BA72" s="6" t="s">
        <v>221</v>
      </c>
      <c r="BB72" s="6" t="s">
        <v>221</v>
      </c>
      <c r="BC72" s="3">
        <v>137</v>
      </c>
      <c r="BD72" s="6" t="s">
        <v>221</v>
      </c>
      <c r="BE72" s="3">
        <v>363</v>
      </c>
      <c r="BF72" s="6" t="s">
        <v>221</v>
      </c>
      <c r="BG72" s="6" t="s">
        <v>221</v>
      </c>
      <c r="BH72" s="6" t="s">
        <v>221</v>
      </c>
      <c r="BI72" s="6" t="s">
        <v>221</v>
      </c>
      <c r="BJ72" s="6" t="s">
        <v>221</v>
      </c>
      <c r="BK72" s="6" t="s">
        <v>221</v>
      </c>
      <c r="BL72" s="6" t="s">
        <v>221</v>
      </c>
      <c r="BM72" s="6" t="s">
        <v>221</v>
      </c>
      <c r="BN72" s="6" t="s">
        <v>221</v>
      </c>
      <c r="BO72" s="6" t="s">
        <v>221</v>
      </c>
      <c r="BP72" s="6" t="s">
        <v>221</v>
      </c>
      <c r="BQ72" s="6" t="s">
        <v>221</v>
      </c>
      <c r="BR72" s="6" t="s">
        <v>221</v>
      </c>
      <c r="BS72" s="6" t="s">
        <v>221</v>
      </c>
      <c r="BT72" s="6" t="s">
        <v>221</v>
      </c>
      <c r="BU72" s="6" t="s">
        <v>221</v>
      </c>
      <c r="BV72" s="6" t="s">
        <v>221</v>
      </c>
      <c r="BW72" s="6" t="s">
        <v>221</v>
      </c>
      <c r="BX72" s="6" t="s">
        <v>221</v>
      </c>
      <c r="BY72" s="6" t="s">
        <v>221</v>
      </c>
      <c r="BZ72" s="6" t="s">
        <v>221</v>
      </c>
      <c r="CA72" s="6" t="s">
        <v>221</v>
      </c>
      <c r="CB72" s="6" t="s">
        <v>221</v>
      </c>
      <c r="CC72" s="6" t="s">
        <v>221</v>
      </c>
      <c r="CD72" s="6" t="s">
        <v>221</v>
      </c>
      <c r="CE72" s="6" t="s">
        <v>221</v>
      </c>
      <c r="CF72" s="73">
        <f t="shared" si="6"/>
        <v>961</v>
      </c>
      <c r="CG72" s="6" t="s">
        <v>221</v>
      </c>
      <c r="CH72" s="6" t="s">
        <v>221</v>
      </c>
      <c r="CI72" s="6" t="s">
        <v>221</v>
      </c>
      <c r="CJ72" s="6" t="s">
        <v>221</v>
      </c>
      <c r="CK72" s="6" t="s">
        <v>221</v>
      </c>
      <c r="CL72" s="6" t="s">
        <v>221</v>
      </c>
      <c r="CM72" s="6" t="s">
        <v>221</v>
      </c>
      <c r="CN72" s="6" t="s">
        <v>221</v>
      </c>
      <c r="CO72" s="6" t="s">
        <v>221</v>
      </c>
      <c r="CP72" s="6" t="s">
        <v>221</v>
      </c>
      <c r="CQ72" s="6" t="s">
        <v>221</v>
      </c>
      <c r="CR72" s="6" t="s">
        <v>221</v>
      </c>
      <c r="CS72" s="6" t="s">
        <v>221</v>
      </c>
      <c r="CT72" s="6" t="s">
        <v>221</v>
      </c>
      <c r="CU72" s="6" t="s">
        <v>221</v>
      </c>
      <c r="CV72" s="6" t="s">
        <v>221</v>
      </c>
      <c r="CW72" s="6" t="s">
        <v>221</v>
      </c>
      <c r="CX72" s="6" t="s">
        <v>221</v>
      </c>
      <c r="CY72" s="6" t="s">
        <v>221</v>
      </c>
      <c r="CZ72" s="6" t="s">
        <v>221</v>
      </c>
      <c r="DA72" s="73">
        <f t="shared" si="7"/>
        <v>0</v>
      </c>
      <c r="DB72" s="6" t="s">
        <v>221</v>
      </c>
      <c r="DC72" s="6" t="s">
        <v>221</v>
      </c>
      <c r="DD72" s="6" t="s">
        <v>221</v>
      </c>
      <c r="DE72" s="3">
        <v>152</v>
      </c>
      <c r="DF72" s="6" t="s">
        <v>221</v>
      </c>
      <c r="DG72" s="6" t="s">
        <v>221</v>
      </c>
      <c r="DH72" s="6" t="s">
        <v>221</v>
      </c>
      <c r="DI72" s="6" t="s">
        <v>221</v>
      </c>
      <c r="DJ72" s="6" t="s">
        <v>221</v>
      </c>
      <c r="DK72" s="6" t="s">
        <v>221</v>
      </c>
      <c r="DL72" s="6" t="s">
        <v>221</v>
      </c>
      <c r="DM72" s="6" t="s">
        <v>221</v>
      </c>
      <c r="DN72" s="6" t="s">
        <v>221</v>
      </c>
      <c r="DO72" s="6" t="s">
        <v>221</v>
      </c>
      <c r="DP72" s="6" t="s">
        <v>221</v>
      </c>
      <c r="DQ72" s="6" t="s">
        <v>221</v>
      </c>
      <c r="DR72" s="3">
        <v>83</v>
      </c>
      <c r="DS72" s="6" t="s">
        <v>221</v>
      </c>
      <c r="DT72" s="6" t="s">
        <v>221</v>
      </c>
      <c r="DU72" s="6" t="s">
        <v>221</v>
      </c>
      <c r="DV72" s="6" t="s">
        <v>221</v>
      </c>
      <c r="DW72" s="6" t="s">
        <v>221</v>
      </c>
      <c r="DX72" s="6" t="s">
        <v>221</v>
      </c>
      <c r="DY72" s="6" t="s">
        <v>221</v>
      </c>
      <c r="DZ72" s="6" t="s">
        <v>221</v>
      </c>
      <c r="EA72" s="6" t="s">
        <v>221</v>
      </c>
      <c r="EB72" s="6" t="s">
        <v>221</v>
      </c>
      <c r="EC72" s="6" t="s">
        <v>221</v>
      </c>
      <c r="ED72" s="6" t="s">
        <v>221</v>
      </c>
      <c r="EE72" s="6" t="s">
        <v>221</v>
      </c>
      <c r="EF72" s="6" t="s">
        <v>221</v>
      </c>
      <c r="EG72" s="6" t="s">
        <v>221</v>
      </c>
      <c r="EH72" s="6" t="s">
        <v>221</v>
      </c>
      <c r="EI72" s="6" t="s">
        <v>221</v>
      </c>
      <c r="EJ72" s="6" t="s">
        <v>221</v>
      </c>
      <c r="EK72" s="6" t="s">
        <v>221</v>
      </c>
      <c r="EL72" s="6" t="s">
        <v>221</v>
      </c>
      <c r="EM72" s="6" t="s">
        <v>221</v>
      </c>
      <c r="EN72" s="6" t="s">
        <v>221</v>
      </c>
      <c r="EO72" s="6" t="s">
        <v>221</v>
      </c>
      <c r="EP72" s="6" t="s">
        <v>221</v>
      </c>
      <c r="EQ72" s="6" t="s">
        <v>221</v>
      </c>
      <c r="ER72" s="6" t="s">
        <v>221</v>
      </c>
      <c r="ES72" s="6" t="s">
        <v>221</v>
      </c>
      <c r="ET72" s="6" t="s">
        <v>221</v>
      </c>
      <c r="EU72" s="6" t="s">
        <v>221</v>
      </c>
      <c r="EV72" s="6" t="s">
        <v>221</v>
      </c>
      <c r="EW72" s="6" t="s">
        <v>221</v>
      </c>
      <c r="EX72" s="6" t="s">
        <v>221</v>
      </c>
      <c r="EY72" s="6" t="s">
        <v>221</v>
      </c>
      <c r="EZ72" s="6" t="s">
        <v>221</v>
      </c>
      <c r="FA72" s="6" t="s">
        <v>221</v>
      </c>
      <c r="FB72" s="6" t="s">
        <v>221</v>
      </c>
      <c r="FC72" s="6" t="s">
        <v>221</v>
      </c>
      <c r="FD72" s="6" t="s">
        <v>221</v>
      </c>
      <c r="FE72" s="6" t="s">
        <v>221</v>
      </c>
      <c r="FF72" s="6" t="s">
        <v>221</v>
      </c>
      <c r="FG72" s="3">
        <v>42</v>
      </c>
      <c r="FH72" s="6" t="s">
        <v>221</v>
      </c>
      <c r="FI72" s="6" t="s">
        <v>221</v>
      </c>
      <c r="FJ72" s="6" t="s">
        <v>221</v>
      </c>
      <c r="FK72" s="6" t="s">
        <v>221</v>
      </c>
      <c r="FL72" s="6" t="s">
        <v>221</v>
      </c>
      <c r="FM72" s="6" t="s">
        <v>221</v>
      </c>
      <c r="FN72" s="6" t="s">
        <v>221</v>
      </c>
      <c r="FO72" s="6" t="s">
        <v>221</v>
      </c>
      <c r="FP72" s="6" t="s">
        <v>221</v>
      </c>
      <c r="FQ72" s="3">
        <v>51</v>
      </c>
      <c r="FR72" s="6" t="s">
        <v>221</v>
      </c>
      <c r="FS72" s="6" t="s">
        <v>221</v>
      </c>
      <c r="FT72" s="6" t="s">
        <v>221</v>
      </c>
      <c r="FU72" s="6" t="s">
        <v>221</v>
      </c>
      <c r="FV72" s="11" t="s">
        <v>221</v>
      </c>
      <c r="FW72" s="285">
        <f t="shared" si="8"/>
        <v>328</v>
      </c>
      <c r="FX72" s="193">
        <f t="shared" si="5"/>
        <v>1289</v>
      </c>
    </row>
    <row r="73" spans="1:180" x14ac:dyDescent="0.25">
      <c r="A73" s="4" t="s">
        <v>138</v>
      </c>
      <c r="B73" s="4" t="s">
        <v>139</v>
      </c>
      <c r="C73" s="6" t="s">
        <v>221</v>
      </c>
      <c r="D73" s="6" t="s">
        <v>221</v>
      </c>
      <c r="E73" s="6" t="s">
        <v>221</v>
      </c>
      <c r="F73" s="6" t="s">
        <v>221</v>
      </c>
      <c r="G73" s="6" t="s">
        <v>221</v>
      </c>
      <c r="H73" s="6" t="s">
        <v>221</v>
      </c>
      <c r="I73" s="6" t="s">
        <v>221</v>
      </c>
      <c r="J73" s="6" t="s">
        <v>221</v>
      </c>
      <c r="K73" s="6" t="s">
        <v>221</v>
      </c>
      <c r="L73" s="6" t="s">
        <v>221</v>
      </c>
      <c r="M73" s="6" t="s">
        <v>221</v>
      </c>
      <c r="N73" s="6" t="s">
        <v>221</v>
      </c>
      <c r="O73" s="6" t="s">
        <v>221</v>
      </c>
      <c r="P73" s="6" t="s">
        <v>221</v>
      </c>
      <c r="Q73" s="6" t="s">
        <v>221</v>
      </c>
      <c r="R73" s="6" t="s">
        <v>221</v>
      </c>
      <c r="S73" s="6" t="s">
        <v>221</v>
      </c>
      <c r="T73" s="6" t="s">
        <v>221</v>
      </c>
      <c r="U73" s="6" t="s">
        <v>221</v>
      </c>
      <c r="V73" s="6" t="s">
        <v>221</v>
      </c>
      <c r="W73" s="6" t="s">
        <v>221</v>
      </c>
      <c r="X73" s="6" t="s">
        <v>221</v>
      </c>
      <c r="Y73" s="6" t="s">
        <v>221</v>
      </c>
      <c r="Z73" s="6" t="s">
        <v>221</v>
      </c>
      <c r="AA73" s="6" t="s">
        <v>221</v>
      </c>
      <c r="AB73" s="6" t="s">
        <v>221</v>
      </c>
      <c r="AC73" s="6" t="s">
        <v>221</v>
      </c>
      <c r="AD73" s="6" t="s">
        <v>221</v>
      </c>
      <c r="AE73" s="6" t="s">
        <v>221</v>
      </c>
      <c r="AF73" s="6" t="s">
        <v>221</v>
      </c>
      <c r="AG73" s="6" t="s">
        <v>221</v>
      </c>
      <c r="AH73" s="6" t="s">
        <v>221</v>
      </c>
      <c r="AI73" s="6" t="s">
        <v>221</v>
      </c>
      <c r="AJ73" s="6" t="s">
        <v>221</v>
      </c>
      <c r="AK73" s="6" t="s">
        <v>221</v>
      </c>
      <c r="AL73" s="6" t="s">
        <v>221</v>
      </c>
      <c r="AM73" s="6" t="s">
        <v>221</v>
      </c>
      <c r="AN73" s="6" t="s">
        <v>221</v>
      </c>
      <c r="AO73" s="6" t="s">
        <v>221</v>
      </c>
      <c r="AP73" s="6" t="s">
        <v>221</v>
      </c>
      <c r="AQ73" s="6" t="s">
        <v>221</v>
      </c>
      <c r="AR73" s="6" t="s">
        <v>221</v>
      </c>
      <c r="AS73" s="6" t="s">
        <v>221</v>
      </c>
      <c r="AT73" s="6" t="s">
        <v>221</v>
      </c>
      <c r="AU73" s="6" t="s">
        <v>221</v>
      </c>
      <c r="AV73" s="6" t="s">
        <v>221</v>
      </c>
      <c r="AW73" s="6" t="s">
        <v>221</v>
      </c>
      <c r="AX73" s="6" t="s">
        <v>221</v>
      </c>
      <c r="AY73" s="6" t="s">
        <v>221</v>
      </c>
      <c r="AZ73" s="6" t="s">
        <v>221</v>
      </c>
      <c r="BA73" s="6" t="s">
        <v>221</v>
      </c>
      <c r="BB73" s="3">
        <v>122</v>
      </c>
      <c r="BC73" s="3">
        <v>66</v>
      </c>
      <c r="BD73" s="6" t="s">
        <v>221</v>
      </c>
      <c r="BE73" s="3">
        <v>146</v>
      </c>
      <c r="BF73" s="6" t="s">
        <v>221</v>
      </c>
      <c r="BG73" s="6" t="s">
        <v>221</v>
      </c>
      <c r="BH73" s="6" t="s">
        <v>221</v>
      </c>
      <c r="BI73" s="6" t="s">
        <v>221</v>
      </c>
      <c r="BJ73" s="6" t="s">
        <v>221</v>
      </c>
      <c r="BK73" s="6" t="s">
        <v>221</v>
      </c>
      <c r="BL73" s="6" t="s">
        <v>221</v>
      </c>
      <c r="BM73" s="6" t="s">
        <v>221</v>
      </c>
      <c r="BN73" s="6" t="s">
        <v>221</v>
      </c>
      <c r="BO73" s="6" t="s">
        <v>221</v>
      </c>
      <c r="BP73" s="6" t="s">
        <v>221</v>
      </c>
      <c r="BQ73" s="6" t="s">
        <v>221</v>
      </c>
      <c r="BR73" s="6" t="s">
        <v>221</v>
      </c>
      <c r="BS73" s="6" t="s">
        <v>221</v>
      </c>
      <c r="BT73" s="6" t="s">
        <v>221</v>
      </c>
      <c r="BU73" s="6" t="s">
        <v>221</v>
      </c>
      <c r="BV73" s="6" t="s">
        <v>221</v>
      </c>
      <c r="BW73" s="6" t="s">
        <v>221</v>
      </c>
      <c r="BX73" s="3">
        <v>91</v>
      </c>
      <c r="BY73" s="6" t="s">
        <v>221</v>
      </c>
      <c r="BZ73" s="6" t="s">
        <v>221</v>
      </c>
      <c r="CA73" s="6" t="s">
        <v>221</v>
      </c>
      <c r="CB73" s="6" t="s">
        <v>221</v>
      </c>
      <c r="CC73" s="3">
        <v>148</v>
      </c>
      <c r="CD73" s="6" t="s">
        <v>221</v>
      </c>
      <c r="CE73" s="6" t="s">
        <v>221</v>
      </c>
      <c r="CF73" s="73">
        <f t="shared" si="6"/>
        <v>573</v>
      </c>
      <c r="CG73" s="6" t="s">
        <v>221</v>
      </c>
      <c r="CH73" s="6" t="s">
        <v>221</v>
      </c>
      <c r="CI73" s="6" t="s">
        <v>221</v>
      </c>
      <c r="CJ73" s="6" t="s">
        <v>221</v>
      </c>
      <c r="CK73" s="6" t="s">
        <v>221</v>
      </c>
      <c r="CL73" s="6" t="s">
        <v>221</v>
      </c>
      <c r="CM73" s="6" t="s">
        <v>221</v>
      </c>
      <c r="CN73" s="6" t="s">
        <v>221</v>
      </c>
      <c r="CO73" s="6" t="s">
        <v>221</v>
      </c>
      <c r="CP73" s="6" t="s">
        <v>221</v>
      </c>
      <c r="CQ73" s="6" t="s">
        <v>221</v>
      </c>
      <c r="CR73" s="6" t="s">
        <v>221</v>
      </c>
      <c r="CS73" s="6" t="s">
        <v>221</v>
      </c>
      <c r="CT73" s="6" t="s">
        <v>221</v>
      </c>
      <c r="CU73" s="6" t="s">
        <v>221</v>
      </c>
      <c r="CV73" s="6" t="s">
        <v>221</v>
      </c>
      <c r="CW73" s="6" t="s">
        <v>221</v>
      </c>
      <c r="CX73" s="6" t="s">
        <v>221</v>
      </c>
      <c r="CY73" s="6" t="s">
        <v>221</v>
      </c>
      <c r="CZ73" s="6" t="s">
        <v>221</v>
      </c>
      <c r="DA73" s="73">
        <f t="shared" si="7"/>
        <v>0</v>
      </c>
      <c r="DB73" s="6" t="s">
        <v>221</v>
      </c>
      <c r="DC73" s="6" t="s">
        <v>221</v>
      </c>
      <c r="DD73" s="6" t="s">
        <v>221</v>
      </c>
      <c r="DE73" s="3">
        <v>87</v>
      </c>
      <c r="DF73" s="6" t="s">
        <v>221</v>
      </c>
      <c r="DG73" s="6" t="s">
        <v>221</v>
      </c>
      <c r="DH73" s="6" t="s">
        <v>221</v>
      </c>
      <c r="DI73" s="6" t="s">
        <v>221</v>
      </c>
      <c r="DJ73" s="6" t="s">
        <v>221</v>
      </c>
      <c r="DK73" s="6" t="s">
        <v>221</v>
      </c>
      <c r="DL73" s="6" t="s">
        <v>221</v>
      </c>
      <c r="DM73" s="6" t="s">
        <v>221</v>
      </c>
      <c r="DN73" s="6" t="s">
        <v>221</v>
      </c>
      <c r="DO73" s="6" t="s">
        <v>221</v>
      </c>
      <c r="DP73" s="6" t="s">
        <v>221</v>
      </c>
      <c r="DQ73" s="3">
        <v>57</v>
      </c>
      <c r="DR73" s="6" t="s">
        <v>221</v>
      </c>
      <c r="DS73" s="6" t="s">
        <v>221</v>
      </c>
      <c r="DT73" s="6" t="s">
        <v>221</v>
      </c>
      <c r="DU73" s="6" t="s">
        <v>221</v>
      </c>
      <c r="DV73" s="6" t="s">
        <v>221</v>
      </c>
      <c r="DW73" s="6" t="s">
        <v>221</v>
      </c>
      <c r="DX73" s="6" t="s">
        <v>221</v>
      </c>
      <c r="DY73" s="6" t="s">
        <v>221</v>
      </c>
      <c r="DZ73" s="6" t="s">
        <v>221</v>
      </c>
      <c r="EA73" s="6" t="s">
        <v>221</v>
      </c>
      <c r="EB73" s="6" t="s">
        <v>221</v>
      </c>
      <c r="EC73" s="6" t="s">
        <v>221</v>
      </c>
      <c r="ED73" s="6" t="s">
        <v>221</v>
      </c>
      <c r="EE73" s="6" t="s">
        <v>221</v>
      </c>
      <c r="EF73" s="6" t="s">
        <v>221</v>
      </c>
      <c r="EG73" s="6" t="s">
        <v>221</v>
      </c>
      <c r="EH73" s="6" t="s">
        <v>221</v>
      </c>
      <c r="EI73" s="6" t="s">
        <v>221</v>
      </c>
      <c r="EJ73" s="6" t="s">
        <v>221</v>
      </c>
      <c r="EK73" s="6" t="s">
        <v>221</v>
      </c>
      <c r="EL73" s="6" t="s">
        <v>221</v>
      </c>
      <c r="EM73" s="6" t="s">
        <v>221</v>
      </c>
      <c r="EN73" s="6" t="s">
        <v>221</v>
      </c>
      <c r="EO73" s="6" t="s">
        <v>221</v>
      </c>
      <c r="EP73" s="6" t="s">
        <v>221</v>
      </c>
      <c r="EQ73" s="6" t="s">
        <v>221</v>
      </c>
      <c r="ER73" s="6" t="s">
        <v>221</v>
      </c>
      <c r="ES73" s="6" t="s">
        <v>221</v>
      </c>
      <c r="ET73" s="6" t="s">
        <v>221</v>
      </c>
      <c r="EU73" s="6" t="s">
        <v>221</v>
      </c>
      <c r="EV73" s="6" t="s">
        <v>221</v>
      </c>
      <c r="EW73" s="6" t="s">
        <v>221</v>
      </c>
      <c r="EX73" s="6" t="s">
        <v>221</v>
      </c>
      <c r="EY73" s="6" t="s">
        <v>221</v>
      </c>
      <c r="EZ73" s="6" t="s">
        <v>221</v>
      </c>
      <c r="FA73" s="6" t="s">
        <v>221</v>
      </c>
      <c r="FB73" s="6" t="s">
        <v>221</v>
      </c>
      <c r="FC73" s="6" t="s">
        <v>221</v>
      </c>
      <c r="FD73" s="6" t="s">
        <v>221</v>
      </c>
      <c r="FE73" s="6" t="s">
        <v>221</v>
      </c>
      <c r="FF73" s="6" t="s">
        <v>221</v>
      </c>
      <c r="FG73" s="3">
        <v>58</v>
      </c>
      <c r="FH73" s="6" t="s">
        <v>221</v>
      </c>
      <c r="FI73" s="6" t="s">
        <v>221</v>
      </c>
      <c r="FJ73" s="6" t="s">
        <v>221</v>
      </c>
      <c r="FK73" s="6" t="s">
        <v>221</v>
      </c>
      <c r="FL73" s="6" t="s">
        <v>221</v>
      </c>
      <c r="FM73" s="6" t="s">
        <v>221</v>
      </c>
      <c r="FN73" s="6" t="s">
        <v>221</v>
      </c>
      <c r="FO73" s="6" t="s">
        <v>221</v>
      </c>
      <c r="FP73" s="6" t="s">
        <v>221</v>
      </c>
      <c r="FQ73" s="6" t="s">
        <v>221</v>
      </c>
      <c r="FR73" s="6" t="s">
        <v>221</v>
      </c>
      <c r="FS73" s="6" t="s">
        <v>221</v>
      </c>
      <c r="FT73" s="6" t="s">
        <v>221</v>
      </c>
      <c r="FU73" s="6" t="s">
        <v>221</v>
      </c>
      <c r="FV73" s="11" t="s">
        <v>221</v>
      </c>
      <c r="FW73" s="285">
        <f t="shared" si="8"/>
        <v>202</v>
      </c>
      <c r="FX73" s="193">
        <f t="shared" si="5"/>
        <v>775</v>
      </c>
    </row>
    <row r="74" spans="1:180" x14ac:dyDescent="0.25">
      <c r="A74" s="4" t="s">
        <v>140</v>
      </c>
      <c r="B74" s="4" t="s">
        <v>141</v>
      </c>
      <c r="C74" s="6" t="s">
        <v>221</v>
      </c>
      <c r="D74" s="6" t="s">
        <v>221</v>
      </c>
      <c r="E74" s="6" t="s">
        <v>221</v>
      </c>
      <c r="F74" s="6" t="s">
        <v>221</v>
      </c>
      <c r="G74" s="6" t="s">
        <v>221</v>
      </c>
      <c r="H74" s="6" t="s">
        <v>221</v>
      </c>
      <c r="I74" s="6" t="s">
        <v>221</v>
      </c>
      <c r="J74" s="6" t="s">
        <v>221</v>
      </c>
      <c r="K74" s="6" t="s">
        <v>221</v>
      </c>
      <c r="L74" s="6" t="s">
        <v>221</v>
      </c>
      <c r="M74" s="6" t="s">
        <v>221</v>
      </c>
      <c r="N74" s="6" t="s">
        <v>221</v>
      </c>
      <c r="O74" s="6" t="s">
        <v>221</v>
      </c>
      <c r="P74" s="6" t="s">
        <v>221</v>
      </c>
      <c r="Q74" s="6" t="s">
        <v>221</v>
      </c>
      <c r="R74" s="6" t="s">
        <v>221</v>
      </c>
      <c r="S74" s="6" t="s">
        <v>221</v>
      </c>
      <c r="T74" s="6" t="s">
        <v>221</v>
      </c>
      <c r="U74" s="6" t="s">
        <v>221</v>
      </c>
      <c r="V74" s="6" t="s">
        <v>221</v>
      </c>
      <c r="W74" s="6" t="s">
        <v>221</v>
      </c>
      <c r="X74" s="6" t="s">
        <v>221</v>
      </c>
      <c r="Y74" s="6" t="s">
        <v>221</v>
      </c>
      <c r="Z74" s="6" t="s">
        <v>221</v>
      </c>
      <c r="AA74" s="6" t="s">
        <v>221</v>
      </c>
      <c r="AB74" s="6" t="s">
        <v>221</v>
      </c>
      <c r="AC74" s="6" t="s">
        <v>221</v>
      </c>
      <c r="AD74" s="3">
        <v>38</v>
      </c>
      <c r="AE74" s="6" t="s">
        <v>221</v>
      </c>
      <c r="AF74" s="6" t="s">
        <v>221</v>
      </c>
      <c r="AG74" s="6" t="s">
        <v>221</v>
      </c>
      <c r="AH74" s="6" t="s">
        <v>221</v>
      </c>
      <c r="AI74" s="6" t="s">
        <v>221</v>
      </c>
      <c r="AJ74" s="6" t="s">
        <v>221</v>
      </c>
      <c r="AK74" s="6" t="s">
        <v>221</v>
      </c>
      <c r="AL74" s="6" t="s">
        <v>221</v>
      </c>
      <c r="AM74" s="6" t="s">
        <v>221</v>
      </c>
      <c r="AN74" s="6" t="s">
        <v>221</v>
      </c>
      <c r="AO74" s="6" t="s">
        <v>221</v>
      </c>
      <c r="AP74" s="6" t="s">
        <v>221</v>
      </c>
      <c r="AQ74" s="6" t="s">
        <v>221</v>
      </c>
      <c r="AR74" s="6" t="s">
        <v>221</v>
      </c>
      <c r="AS74" s="6" t="s">
        <v>221</v>
      </c>
      <c r="AT74" s="3">
        <v>39</v>
      </c>
      <c r="AU74" s="6" t="s">
        <v>221</v>
      </c>
      <c r="AV74" s="6" t="s">
        <v>221</v>
      </c>
      <c r="AW74" s="6" t="s">
        <v>221</v>
      </c>
      <c r="AX74" s="6" t="s">
        <v>221</v>
      </c>
      <c r="AY74" s="6" t="s">
        <v>221</v>
      </c>
      <c r="AZ74" s="6" t="s">
        <v>221</v>
      </c>
      <c r="BA74" s="6" t="s">
        <v>221</v>
      </c>
      <c r="BB74" s="6" t="s">
        <v>221</v>
      </c>
      <c r="BC74" s="6" t="s">
        <v>221</v>
      </c>
      <c r="BD74" s="6" t="s">
        <v>221</v>
      </c>
      <c r="BE74" s="6" t="s">
        <v>221</v>
      </c>
      <c r="BF74" s="6" t="s">
        <v>221</v>
      </c>
      <c r="BG74" s="6" t="s">
        <v>221</v>
      </c>
      <c r="BH74" s="6" t="s">
        <v>221</v>
      </c>
      <c r="BI74" s="6" t="s">
        <v>221</v>
      </c>
      <c r="BJ74" s="6" t="s">
        <v>221</v>
      </c>
      <c r="BK74" s="6" t="s">
        <v>221</v>
      </c>
      <c r="BL74" s="6" t="s">
        <v>221</v>
      </c>
      <c r="BM74" s="6" t="s">
        <v>221</v>
      </c>
      <c r="BN74" s="6" t="s">
        <v>221</v>
      </c>
      <c r="BO74" s="6" t="s">
        <v>221</v>
      </c>
      <c r="BP74" s="6" t="s">
        <v>221</v>
      </c>
      <c r="BQ74" s="6" t="s">
        <v>221</v>
      </c>
      <c r="BR74" s="6" t="s">
        <v>221</v>
      </c>
      <c r="BS74" s="6" t="s">
        <v>221</v>
      </c>
      <c r="BT74" s="6" t="s">
        <v>221</v>
      </c>
      <c r="BU74" s="6" t="s">
        <v>221</v>
      </c>
      <c r="BV74" s="6" t="s">
        <v>221</v>
      </c>
      <c r="BW74" s="6" t="s">
        <v>221</v>
      </c>
      <c r="BX74" s="6" t="s">
        <v>221</v>
      </c>
      <c r="BY74" s="6" t="s">
        <v>221</v>
      </c>
      <c r="BZ74" s="6" t="s">
        <v>221</v>
      </c>
      <c r="CA74" s="6" t="s">
        <v>221</v>
      </c>
      <c r="CB74" s="6" t="s">
        <v>221</v>
      </c>
      <c r="CC74" s="6" t="s">
        <v>221</v>
      </c>
      <c r="CD74" s="6" t="s">
        <v>221</v>
      </c>
      <c r="CE74" s="6" t="s">
        <v>221</v>
      </c>
      <c r="CF74" s="73">
        <f t="shared" si="6"/>
        <v>77</v>
      </c>
      <c r="CG74" s="6" t="s">
        <v>221</v>
      </c>
      <c r="CH74" s="6" t="s">
        <v>221</v>
      </c>
      <c r="CI74" s="6" t="s">
        <v>221</v>
      </c>
      <c r="CJ74" s="6" t="s">
        <v>221</v>
      </c>
      <c r="CK74" s="6" t="s">
        <v>221</v>
      </c>
      <c r="CL74" s="6" t="s">
        <v>221</v>
      </c>
      <c r="CM74" s="6" t="s">
        <v>221</v>
      </c>
      <c r="CN74" s="6" t="s">
        <v>221</v>
      </c>
      <c r="CO74" s="6" t="s">
        <v>221</v>
      </c>
      <c r="CP74" s="6" t="s">
        <v>221</v>
      </c>
      <c r="CQ74" s="6" t="s">
        <v>221</v>
      </c>
      <c r="CR74" s="6" t="s">
        <v>221</v>
      </c>
      <c r="CS74" s="6" t="s">
        <v>221</v>
      </c>
      <c r="CT74" s="6" t="s">
        <v>221</v>
      </c>
      <c r="CU74" s="6" t="s">
        <v>221</v>
      </c>
      <c r="CV74" s="6" t="s">
        <v>221</v>
      </c>
      <c r="CW74" s="6" t="s">
        <v>221</v>
      </c>
      <c r="CX74" s="6" t="s">
        <v>221</v>
      </c>
      <c r="CY74" s="6" t="s">
        <v>221</v>
      </c>
      <c r="CZ74" s="6" t="s">
        <v>221</v>
      </c>
      <c r="DA74" s="73">
        <f t="shared" si="7"/>
        <v>0</v>
      </c>
      <c r="DB74" s="6" t="s">
        <v>221</v>
      </c>
      <c r="DC74" s="6" t="s">
        <v>221</v>
      </c>
      <c r="DD74" s="6" t="s">
        <v>221</v>
      </c>
      <c r="DE74" s="6" t="s">
        <v>221</v>
      </c>
      <c r="DF74" s="6" t="s">
        <v>221</v>
      </c>
      <c r="DG74" s="6" t="s">
        <v>221</v>
      </c>
      <c r="DH74" s="6" t="s">
        <v>221</v>
      </c>
      <c r="DI74" s="6" t="s">
        <v>221</v>
      </c>
      <c r="DJ74" s="6" t="s">
        <v>221</v>
      </c>
      <c r="DK74" s="6" t="s">
        <v>221</v>
      </c>
      <c r="DL74" s="6" t="s">
        <v>221</v>
      </c>
      <c r="DM74" s="6" t="s">
        <v>221</v>
      </c>
      <c r="DN74" s="6" t="s">
        <v>221</v>
      </c>
      <c r="DO74" s="6" t="s">
        <v>221</v>
      </c>
      <c r="DP74" s="6" t="s">
        <v>221</v>
      </c>
      <c r="DQ74" s="6" t="s">
        <v>221</v>
      </c>
      <c r="DR74" s="6" t="s">
        <v>221</v>
      </c>
      <c r="DS74" s="6" t="s">
        <v>221</v>
      </c>
      <c r="DT74" s="6" t="s">
        <v>221</v>
      </c>
      <c r="DU74" s="6" t="s">
        <v>221</v>
      </c>
      <c r="DV74" s="6" t="s">
        <v>221</v>
      </c>
      <c r="DW74" s="6" t="s">
        <v>221</v>
      </c>
      <c r="DX74" s="6" t="s">
        <v>221</v>
      </c>
      <c r="DY74" s="6" t="s">
        <v>221</v>
      </c>
      <c r="DZ74" s="6" t="s">
        <v>221</v>
      </c>
      <c r="EA74" s="6" t="s">
        <v>221</v>
      </c>
      <c r="EB74" s="6" t="s">
        <v>221</v>
      </c>
      <c r="EC74" s="6" t="s">
        <v>221</v>
      </c>
      <c r="ED74" s="6" t="s">
        <v>221</v>
      </c>
      <c r="EE74" s="6" t="s">
        <v>221</v>
      </c>
      <c r="EF74" s="6" t="s">
        <v>221</v>
      </c>
      <c r="EG74" s="6" t="s">
        <v>221</v>
      </c>
      <c r="EH74" s="6" t="s">
        <v>221</v>
      </c>
      <c r="EI74" s="6" t="s">
        <v>221</v>
      </c>
      <c r="EJ74" s="6" t="s">
        <v>221</v>
      </c>
      <c r="EK74" s="6" t="s">
        <v>221</v>
      </c>
      <c r="EL74" s="6" t="s">
        <v>221</v>
      </c>
      <c r="EM74" s="6" t="s">
        <v>221</v>
      </c>
      <c r="EN74" s="6" t="s">
        <v>221</v>
      </c>
      <c r="EO74" s="6" t="s">
        <v>221</v>
      </c>
      <c r="EP74" s="6" t="s">
        <v>221</v>
      </c>
      <c r="EQ74" s="6" t="s">
        <v>221</v>
      </c>
      <c r="ER74" s="6" t="s">
        <v>221</v>
      </c>
      <c r="ES74" s="6" t="s">
        <v>221</v>
      </c>
      <c r="ET74" s="6" t="s">
        <v>221</v>
      </c>
      <c r="EU74" s="6" t="s">
        <v>221</v>
      </c>
      <c r="EV74" s="6" t="s">
        <v>221</v>
      </c>
      <c r="EW74" s="6" t="s">
        <v>221</v>
      </c>
      <c r="EX74" s="6" t="s">
        <v>221</v>
      </c>
      <c r="EY74" s="6" t="s">
        <v>221</v>
      </c>
      <c r="EZ74" s="6" t="s">
        <v>221</v>
      </c>
      <c r="FA74" s="6" t="s">
        <v>221</v>
      </c>
      <c r="FB74" s="6" t="s">
        <v>221</v>
      </c>
      <c r="FC74" s="6" t="s">
        <v>221</v>
      </c>
      <c r="FD74" s="6" t="s">
        <v>221</v>
      </c>
      <c r="FE74" s="6" t="s">
        <v>221</v>
      </c>
      <c r="FF74" s="6" t="s">
        <v>221</v>
      </c>
      <c r="FG74" s="6" t="s">
        <v>221</v>
      </c>
      <c r="FH74" s="6" t="s">
        <v>221</v>
      </c>
      <c r="FI74" s="6" t="s">
        <v>221</v>
      </c>
      <c r="FJ74" s="6" t="s">
        <v>221</v>
      </c>
      <c r="FK74" s="6" t="s">
        <v>221</v>
      </c>
      <c r="FL74" s="6" t="s">
        <v>221</v>
      </c>
      <c r="FM74" s="6" t="s">
        <v>221</v>
      </c>
      <c r="FN74" s="6" t="s">
        <v>221</v>
      </c>
      <c r="FO74" s="6" t="s">
        <v>221</v>
      </c>
      <c r="FP74" s="6" t="s">
        <v>221</v>
      </c>
      <c r="FQ74" s="6" t="s">
        <v>221</v>
      </c>
      <c r="FR74" s="6" t="s">
        <v>221</v>
      </c>
      <c r="FS74" s="6" t="s">
        <v>221</v>
      </c>
      <c r="FT74" s="6" t="s">
        <v>221</v>
      </c>
      <c r="FU74" s="6" t="s">
        <v>221</v>
      </c>
      <c r="FV74" s="11" t="s">
        <v>221</v>
      </c>
      <c r="FW74" s="285">
        <f t="shared" si="8"/>
        <v>0</v>
      </c>
      <c r="FX74" s="193">
        <f t="shared" si="5"/>
        <v>77</v>
      </c>
    </row>
    <row r="75" spans="1:180" x14ac:dyDescent="0.25">
      <c r="A75" s="4" t="s">
        <v>142</v>
      </c>
      <c r="B75" s="4" t="s">
        <v>143</v>
      </c>
      <c r="C75" s="6" t="s">
        <v>221</v>
      </c>
      <c r="D75" s="6" t="s">
        <v>221</v>
      </c>
      <c r="E75" s="6" t="s">
        <v>221</v>
      </c>
      <c r="F75" s="6" t="s">
        <v>221</v>
      </c>
      <c r="G75" s="6" t="s">
        <v>221</v>
      </c>
      <c r="H75" s="6" t="s">
        <v>221</v>
      </c>
      <c r="I75" s="6" t="s">
        <v>221</v>
      </c>
      <c r="J75" s="6" t="s">
        <v>221</v>
      </c>
      <c r="K75" s="6" t="s">
        <v>221</v>
      </c>
      <c r="L75" s="6" t="s">
        <v>221</v>
      </c>
      <c r="M75" s="6" t="s">
        <v>221</v>
      </c>
      <c r="N75" s="6" t="s">
        <v>221</v>
      </c>
      <c r="O75" s="6" t="s">
        <v>221</v>
      </c>
      <c r="P75" s="6" t="s">
        <v>221</v>
      </c>
      <c r="Q75" s="3">
        <v>92</v>
      </c>
      <c r="R75" s="6" t="s">
        <v>221</v>
      </c>
      <c r="S75" s="6" t="s">
        <v>221</v>
      </c>
      <c r="T75" s="6" t="s">
        <v>221</v>
      </c>
      <c r="U75" s="6" t="s">
        <v>221</v>
      </c>
      <c r="V75" s="6" t="s">
        <v>221</v>
      </c>
      <c r="W75" s="6" t="s">
        <v>221</v>
      </c>
      <c r="X75" s="6" t="s">
        <v>221</v>
      </c>
      <c r="Y75" s="6" t="s">
        <v>221</v>
      </c>
      <c r="Z75" s="6" t="s">
        <v>221</v>
      </c>
      <c r="AA75" s="6" t="s">
        <v>221</v>
      </c>
      <c r="AB75" s="6" t="s">
        <v>221</v>
      </c>
      <c r="AC75" s="6" t="s">
        <v>221</v>
      </c>
      <c r="AD75" s="6" t="s">
        <v>221</v>
      </c>
      <c r="AE75" s="6" t="s">
        <v>221</v>
      </c>
      <c r="AF75" s="6" t="s">
        <v>221</v>
      </c>
      <c r="AG75" s="6" t="s">
        <v>221</v>
      </c>
      <c r="AH75" s="6" t="s">
        <v>221</v>
      </c>
      <c r="AI75" s="6" t="s">
        <v>221</v>
      </c>
      <c r="AJ75" s="6" t="s">
        <v>221</v>
      </c>
      <c r="AK75" s="6" t="s">
        <v>221</v>
      </c>
      <c r="AL75" s="6" t="s">
        <v>221</v>
      </c>
      <c r="AM75" s="6" t="s">
        <v>221</v>
      </c>
      <c r="AN75" s="6" t="s">
        <v>221</v>
      </c>
      <c r="AO75" s="6" t="s">
        <v>221</v>
      </c>
      <c r="AP75" s="6" t="s">
        <v>221</v>
      </c>
      <c r="AQ75" s="6" t="s">
        <v>221</v>
      </c>
      <c r="AR75" s="6" t="s">
        <v>221</v>
      </c>
      <c r="AS75" s="6" t="s">
        <v>221</v>
      </c>
      <c r="AT75" s="6" t="s">
        <v>221</v>
      </c>
      <c r="AU75" s="6" t="s">
        <v>221</v>
      </c>
      <c r="AV75" s="6" t="s">
        <v>221</v>
      </c>
      <c r="AW75" s="6" t="s">
        <v>221</v>
      </c>
      <c r="AX75" s="6" t="s">
        <v>221</v>
      </c>
      <c r="AY75" s="6" t="s">
        <v>221</v>
      </c>
      <c r="AZ75" s="6" t="s">
        <v>221</v>
      </c>
      <c r="BA75" s="6" t="s">
        <v>221</v>
      </c>
      <c r="BB75" s="3">
        <v>230</v>
      </c>
      <c r="BC75" s="3">
        <v>29</v>
      </c>
      <c r="BD75" s="3">
        <v>196</v>
      </c>
      <c r="BE75" s="6" t="s">
        <v>221</v>
      </c>
      <c r="BF75" s="6" t="s">
        <v>221</v>
      </c>
      <c r="BG75" s="6" t="s">
        <v>221</v>
      </c>
      <c r="BH75" s="6" t="s">
        <v>221</v>
      </c>
      <c r="BI75" s="6" t="s">
        <v>221</v>
      </c>
      <c r="BJ75" s="6" t="s">
        <v>221</v>
      </c>
      <c r="BK75" s="6" t="s">
        <v>221</v>
      </c>
      <c r="BL75" s="6" t="s">
        <v>221</v>
      </c>
      <c r="BM75" s="6" t="s">
        <v>221</v>
      </c>
      <c r="BN75" s="6" t="s">
        <v>221</v>
      </c>
      <c r="BO75" s="6" t="s">
        <v>221</v>
      </c>
      <c r="BP75" s="6" t="s">
        <v>221</v>
      </c>
      <c r="BQ75" s="6" t="s">
        <v>221</v>
      </c>
      <c r="BR75" s="6" t="s">
        <v>221</v>
      </c>
      <c r="BS75" s="6" t="s">
        <v>221</v>
      </c>
      <c r="BT75" s="6" t="s">
        <v>221</v>
      </c>
      <c r="BU75" s="6" t="s">
        <v>221</v>
      </c>
      <c r="BV75" s="6" t="s">
        <v>221</v>
      </c>
      <c r="BW75" s="6" t="s">
        <v>221</v>
      </c>
      <c r="BX75" s="6" t="s">
        <v>221</v>
      </c>
      <c r="BY75" s="6" t="s">
        <v>221</v>
      </c>
      <c r="BZ75" s="6" t="s">
        <v>221</v>
      </c>
      <c r="CA75" s="6" t="s">
        <v>221</v>
      </c>
      <c r="CB75" s="6" t="s">
        <v>221</v>
      </c>
      <c r="CC75" s="6" t="s">
        <v>221</v>
      </c>
      <c r="CD75" s="6" t="s">
        <v>221</v>
      </c>
      <c r="CE75" s="3">
        <v>274</v>
      </c>
      <c r="CF75" s="73">
        <f t="shared" si="6"/>
        <v>821</v>
      </c>
      <c r="CG75" s="6" t="s">
        <v>221</v>
      </c>
      <c r="CH75" s="6" t="s">
        <v>221</v>
      </c>
      <c r="CI75" s="6" t="s">
        <v>221</v>
      </c>
      <c r="CJ75" s="6" t="s">
        <v>221</v>
      </c>
      <c r="CK75" s="6" t="s">
        <v>221</v>
      </c>
      <c r="CL75" s="6" t="s">
        <v>221</v>
      </c>
      <c r="CM75" s="6" t="s">
        <v>221</v>
      </c>
      <c r="CN75" s="6" t="s">
        <v>221</v>
      </c>
      <c r="CO75" s="6" t="s">
        <v>221</v>
      </c>
      <c r="CP75" s="6" t="s">
        <v>221</v>
      </c>
      <c r="CQ75" s="6" t="s">
        <v>221</v>
      </c>
      <c r="CR75" s="6" t="s">
        <v>221</v>
      </c>
      <c r="CS75" s="6" t="s">
        <v>221</v>
      </c>
      <c r="CT75" s="6" t="s">
        <v>221</v>
      </c>
      <c r="CU75" s="6" t="s">
        <v>221</v>
      </c>
      <c r="CV75" s="6" t="s">
        <v>221</v>
      </c>
      <c r="CW75" s="6" t="s">
        <v>221</v>
      </c>
      <c r="CX75" s="6" t="s">
        <v>221</v>
      </c>
      <c r="CY75" s="6" t="s">
        <v>221</v>
      </c>
      <c r="CZ75" s="6" t="s">
        <v>221</v>
      </c>
      <c r="DA75" s="73">
        <f t="shared" si="7"/>
        <v>0</v>
      </c>
      <c r="DB75" s="6" t="s">
        <v>221</v>
      </c>
      <c r="DC75" s="3">
        <v>49</v>
      </c>
      <c r="DD75" s="6" t="s">
        <v>221</v>
      </c>
      <c r="DE75" s="6" t="s">
        <v>221</v>
      </c>
      <c r="DF75" s="6" t="s">
        <v>221</v>
      </c>
      <c r="DG75" s="6" t="s">
        <v>221</v>
      </c>
      <c r="DH75" s="6" t="s">
        <v>221</v>
      </c>
      <c r="DI75" s="6" t="s">
        <v>221</v>
      </c>
      <c r="DJ75" s="6" t="s">
        <v>221</v>
      </c>
      <c r="DK75" s="6" t="s">
        <v>221</v>
      </c>
      <c r="DL75" s="6" t="s">
        <v>221</v>
      </c>
      <c r="DM75" s="6" t="s">
        <v>221</v>
      </c>
      <c r="DN75" s="6" t="s">
        <v>221</v>
      </c>
      <c r="DO75" s="6" t="s">
        <v>221</v>
      </c>
      <c r="DP75" s="6" t="s">
        <v>221</v>
      </c>
      <c r="DQ75" s="6" t="s">
        <v>221</v>
      </c>
      <c r="DR75" s="6" t="s">
        <v>221</v>
      </c>
      <c r="DS75" s="6" t="s">
        <v>221</v>
      </c>
      <c r="DT75" s="6" t="s">
        <v>221</v>
      </c>
      <c r="DU75" s="6" t="s">
        <v>221</v>
      </c>
      <c r="DV75" s="6" t="s">
        <v>221</v>
      </c>
      <c r="DW75" s="6" t="s">
        <v>221</v>
      </c>
      <c r="DX75" s="6" t="s">
        <v>221</v>
      </c>
      <c r="DY75" s="6" t="s">
        <v>221</v>
      </c>
      <c r="DZ75" s="6" t="s">
        <v>221</v>
      </c>
      <c r="EA75" s="6" t="s">
        <v>221</v>
      </c>
      <c r="EB75" s="6" t="s">
        <v>221</v>
      </c>
      <c r="EC75" s="6" t="s">
        <v>221</v>
      </c>
      <c r="ED75" s="6" t="s">
        <v>221</v>
      </c>
      <c r="EE75" s="6" t="s">
        <v>221</v>
      </c>
      <c r="EF75" s="6" t="s">
        <v>221</v>
      </c>
      <c r="EG75" s="6" t="s">
        <v>221</v>
      </c>
      <c r="EH75" s="6" t="s">
        <v>221</v>
      </c>
      <c r="EI75" s="3">
        <v>58</v>
      </c>
      <c r="EJ75" s="6" t="s">
        <v>221</v>
      </c>
      <c r="EK75" s="6" t="s">
        <v>221</v>
      </c>
      <c r="EL75" s="6" t="s">
        <v>221</v>
      </c>
      <c r="EM75" s="6" t="s">
        <v>221</v>
      </c>
      <c r="EN75" s="6" t="s">
        <v>221</v>
      </c>
      <c r="EO75" s="6" t="s">
        <v>221</v>
      </c>
      <c r="EP75" s="6" t="s">
        <v>221</v>
      </c>
      <c r="EQ75" s="6" t="s">
        <v>221</v>
      </c>
      <c r="ER75" s="6" t="s">
        <v>221</v>
      </c>
      <c r="ES75" s="6" t="s">
        <v>221</v>
      </c>
      <c r="ET75" s="6" t="s">
        <v>221</v>
      </c>
      <c r="EU75" s="6" t="s">
        <v>221</v>
      </c>
      <c r="EV75" s="6" t="s">
        <v>221</v>
      </c>
      <c r="EW75" s="6" t="s">
        <v>221</v>
      </c>
      <c r="EX75" s="6" t="s">
        <v>221</v>
      </c>
      <c r="EY75" s="6" t="s">
        <v>221</v>
      </c>
      <c r="EZ75" s="6" t="s">
        <v>221</v>
      </c>
      <c r="FA75" s="3">
        <v>32</v>
      </c>
      <c r="FB75" s="6" t="s">
        <v>221</v>
      </c>
      <c r="FC75" s="6" t="s">
        <v>221</v>
      </c>
      <c r="FD75" s="6" t="s">
        <v>221</v>
      </c>
      <c r="FE75" s="6" t="s">
        <v>221</v>
      </c>
      <c r="FF75" s="6" t="s">
        <v>221</v>
      </c>
      <c r="FG75" s="6" t="s">
        <v>221</v>
      </c>
      <c r="FH75" s="6" t="s">
        <v>221</v>
      </c>
      <c r="FI75" s="6" t="s">
        <v>221</v>
      </c>
      <c r="FJ75" s="6" t="s">
        <v>221</v>
      </c>
      <c r="FK75" s="6" t="s">
        <v>221</v>
      </c>
      <c r="FL75" s="6" t="s">
        <v>221</v>
      </c>
      <c r="FM75" s="6" t="s">
        <v>221</v>
      </c>
      <c r="FN75" s="6" t="s">
        <v>221</v>
      </c>
      <c r="FO75" s="6" t="s">
        <v>221</v>
      </c>
      <c r="FP75" s="6" t="s">
        <v>221</v>
      </c>
      <c r="FQ75" s="3">
        <v>87</v>
      </c>
      <c r="FR75" s="6" t="s">
        <v>221</v>
      </c>
      <c r="FS75" s="6" t="s">
        <v>221</v>
      </c>
      <c r="FT75" s="6" t="s">
        <v>221</v>
      </c>
      <c r="FU75" s="6" t="s">
        <v>221</v>
      </c>
      <c r="FV75" s="11" t="s">
        <v>221</v>
      </c>
      <c r="FW75" s="285">
        <f t="shared" si="8"/>
        <v>226</v>
      </c>
      <c r="FX75" s="193">
        <f t="shared" si="5"/>
        <v>1047</v>
      </c>
    </row>
    <row r="76" spans="1:180" x14ac:dyDescent="0.25">
      <c r="A76" s="4" t="s">
        <v>144</v>
      </c>
      <c r="B76" s="4" t="s">
        <v>145</v>
      </c>
      <c r="C76" s="6" t="s">
        <v>221</v>
      </c>
      <c r="D76" s="6" t="s">
        <v>221</v>
      </c>
      <c r="E76" s="6" t="s">
        <v>221</v>
      </c>
      <c r="F76" s="6" t="s">
        <v>221</v>
      </c>
      <c r="G76" s="6" t="s">
        <v>221</v>
      </c>
      <c r="H76" s="6" t="s">
        <v>221</v>
      </c>
      <c r="I76" s="6" t="s">
        <v>221</v>
      </c>
      <c r="J76" s="6" t="s">
        <v>221</v>
      </c>
      <c r="K76" s="6" t="s">
        <v>221</v>
      </c>
      <c r="L76" s="6" t="s">
        <v>221</v>
      </c>
      <c r="M76" s="6" t="s">
        <v>221</v>
      </c>
      <c r="N76" s="6" t="s">
        <v>221</v>
      </c>
      <c r="O76" s="6" t="s">
        <v>221</v>
      </c>
      <c r="P76" s="6" t="s">
        <v>221</v>
      </c>
      <c r="Q76" s="3">
        <v>50</v>
      </c>
      <c r="R76" s="3">
        <v>31</v>
      </c>
      <c r="S76" s="6" t="s">
        <v>221</v>
      </c>
      <c r="T76" s="6" t="s">
        <v>221</v>
      </c>
      <c r="U76" s="3">
        <v>45</v>
      </c>
      <c r="V76" s="6" t="s">
        <v>221</v>
      </c>
      <c r="W76" s="6" t="s">
        <v>221</v>
      </c>
      <c r="X76" s="6" t="s">
        <v>221</v>
      </c>
      <c r="Y76" s="6" t="s">
        <v>221</v>
      </c>
      <c r="Z76" s="6" t="s">
        <v>221</v>
      </c>
      <c r="AA76" s="6" t="s">
        <v>221</v>
      </c>
      <c r="AB76" s="6" t="s">
        <v>221</v>
      </c>
      <c r="AC76" s="6" t="s">
        <v>221</v>
      </c>
      <c r="AD76" s="3">
        <v>81</v>
      </c>
      <c r="AE76" s="6" t="s">
        <v>221</v>
      </c>
      <c r="AF76" s="6" t="s">
        <v>221</v>
      </c>
      <c r="AG76" s="6" t="s">
        <v>221</v>
      </c>
      <c r="AH76" s="6" t="s">
        <v>221</v>
      </c>
      <c r="AI76" s="6" t="s">
        <v>221</v>
      </c>
      <c r="AJ76" s="6" t="s">
        <v>221</v>
      </c>
      <c r="AK76" s="6" t="s">
        <v>221</v>
      </c>
      <c r="AL76" s="6" t="s">
        <v>221</v>
      </c>
      <c r="AM76" s="6" t="s">
        <v>221</v>
      </c>
      <c r="AN76" s="6" t="s">
        <v>221</v>
      </c>
      <c r="AO76" s="6" t="s">
        <v>221</v>
      </c>
      <c r="AP76" s="6" t="s">
        <v>221</v>
      </c>
      <c r="AQ76" s="6" t="s">
        <v>221</v>
      </c>
      <c r="AR76" s="6" t="s">
        <v>221</v>
      </c>
      <c r="AS76" s="6" t="s">
        <v>221</v>
      </c>
      <c r="AT76" s="6" t="s">
        <v>221</v>
      </c>
      <c r="AU76" s="6" t="s">
        <v>221</v>
      </c>
      <c r="AV76" s="6" t="s">
        <v>221</v>
      </c>
      <c r="AW76" s="6" t="s">
        <v>221</v>
      </c>
      <c r="AX76" s="6" t="s">
        <v>221</v>
      </c>
      <c r="AY76" s="6" t="s">
        <v>221</v>
      </c>
      <c r="AZ76" s="6" t="s">
        <v>221</v>
      </c>
      <c r="BA76" s="6" t="s">
        <v>221</v>
      </c>
      <c r="BB76" s="6" t="s">
        <v>221</v>
      </c>
      <c r="BC76" s="6" t="s">
        <v>221</v>
      </c>
      <c r="BD76" s="6" t="s">
        <v>221</v>
      </c>
      <c r="BE76" s="6" t="s">
        <v>221</v>
      </c>
      <c r="BF76" s="6" t="s">
        <v>221</v>
      </c>
      <c r="BG76" s="6" t="s">
        <v>221</v>
      </c>
      <c r="BH76" s="6" t="s">
        <v>221</v>
      </c>
      <c r="BI76" s="6" t="s">
        <v>221</v>
      </c>
      <c r="BJ76" s="6" t="s">
        <v>221</v>
      </c>
      <c r="BK76" s="6" t="s">
        <v>221</v>
      </c>
      <c r="BL76" s="6" t="s">
        <v>221</v>
      </c>
      <c r="BM76" s="6" t="s">
        <v>221</v>
      </c>
      <c r="BN76" s="6" t="s">
        <v>221</v>
      </c>
      <c r="BO76" s="6" t="s">
        <v>221</v>
      </c>
      <c r="BP76" s="6" t="s">
        <v>221</v>
      </c>
      <c r="BQ76" s="6" t="s">
        <v>221</v>
      </c>
      <c r="BR76" s="6" t="s">
        <v>221</v>
      </c>
      <c r="BS76" s="6" t="s">
        <v>221</v>
      </c>
      <c r="BT76" s="6" t="s">
        <v>221</v>
      </c>
      <c r="BU76" s="6" t="s">
        <v>221</v>
      </c>
      <c r="BV76" s="6" t="s">
        <v>221</v>
      </c>
      <c r="BW76" s="6" t="s">
        <v>221</v>
      </c>
      <c r="BX76" s="6" t="s">
        <v>221</v>
      </c>
      <c r="BY76" s="6" t="s">
        <v>221</v>
      </c>
      <c r="BZ76" s="6" t="s">
        <v>221</v>
      </c>
      <c r="CA76" s="6" t="s">
        <v>221</v>
      </c>
      <c r="CB76" s="6" t="s">
        <v>221</v>
      </c>
      <c r="CC76" s="6" t="s">
        <v>221</v>
      </c>
      <c r="CD76" s="6" t="s">
        <v>221</v>
      </c>
      <c r="CE76" s="6" t="s">
        <v>221</v>
      </c>
      <c r="CF76" s="73">
        <f t="shared" si="6"/>
        <v>207</v>
      </c>
      <c r="CG76" s="6" t="s">
        <v>221</v>
      </c>
      <c r="CH76" s="6" t="s">
        <v>221</v>
      </c>
      <c r="CI76" s="6" t="s">
        <v>221</v>
      </c>
      <c r="CJ76" s="6" t="s">
        <v>221</v>
      </c>
      <c r="CK76" s="6" t="s">
        <v>221</v>
      </c>
      <c r="CL76" s="6" t="s">
        <v>221</v>
      </c>
      <c r="CM76" s="6" t="s">
        <v>221</v>
      </c>
      <c r="CN76" s="6" t="s">
        <v>221</v>
      </c>
      <c r="CO76" s="6" t="s">
        <v>221</v>
      </c>
      <c r="CP76" s="6" t="s">
        <v>221</v>
      </c>
      <c r="CQ76" s="6" t="s">
        <v>221</v>
      </c>
      <c r="CR76" s="6" t="s">
        <v>221</v>
      </c>
      <c r="CS76" s="6" t="s">
        <v>221</v>
      </c>
      <c r="CT76" s="6" t="s">
        <v>221</v>
      </c>
      <c r="CU76" s="6" t="s">
        <v>221</v>
      </c>
      <c r="CV76" s="6" t="s">
        <v>221</v>
      </c>
      <c r="CW76" s="6" t="s">
        <v>221</v>
      </c>
      <c r="CX76" s="6" t="s">
        <v>221</v>
      </c>
      <c r="CY76" s="6" t="s">
        <v>221</v>
      </c>
      <c r="CZ76" s="6" t="s">
        <v>221</v>
      </c>
      <c r="DA76" s="73">
        <f t="shared" si="7"/>
        <v>0</v>
      </c>
      <c r="DB76" s="6" t="s">
        <v>221</v>
      </c>
      <c r="DC76" s="6" t="s">
        <v>221</v>
      </c>
      <c r="DD76" s="6" t="s">
        <v>221</v>
      </c>
      <c r="DE76" s="6" t="s">
        <v>221</v>
      </c>
      <c r="DF76" s="6" t="s">
        <v>221</v>
      </c>
      <c r="DG76" s="6" t="s">
        <v>221</v>
      </c>
      <c r="DH76" s="6" t="s">
        <v>221</v>
      </c>
      <c r="DI76" s="6" t="s">
        <v>221</v>
      </c>
      <c r="DJ76" s="6" t="s">
        <v>221</v>
      </c>
      <c r="DK76" s="6" t="s">
        <v>221</v>
      </c>
      <c r="DL76" s="6" t="s">
        <v>221</v>
      </c>
      <c r="DM76" s="6" t="s">
        <v>221</v>
      </c>
      <c r="DN76" s="6" t="s">
        <v>221</v>
      </c>
      <c r="DO76" s="6" t="s">
        <v>221</v>
      </c>
      <c r="DP76" s="6" t="s">
        <v>221</v>
      </c>
      <c r="DQ76" s="6" t="s">
        <v>221</v>
      </c>
      <c r="DR76" s="6" t="s">
        <v>221</v>
      </c>
      <c r="DS76" s="6" t="s">
        <v>221</v>
      </c>
      <c r="DT76" s="6" t="s">
        <v>221</v>
      </c>
      <c r="DU76" s="3">
        <v>21</v>
      </c>
      <c r="DV76" s="6" t="s">
        <v>221</v>
      </c>
      <c r="DW76" s="6" t="s">
        <v>221</v>
      </c>
      <c r="DX76" s="6" t="s">
        <v>221</v>
      </c>
      <c r="DY76" s="6" t="s">
        <v>221</v>
      </c>
      <c r="DZ76" s="6" t="s">
        <v>221</v>
      </c>
      <c r="EA76" s="6" t="s">
        <v>221</v>
      </c>
      <c r="EB76" s="6" t="s">
        <v>221</v>
      </c>
      <c r="EC76" s="6" t="s">
        <v>221</v>
      </c>
      <c r="ED76" s="6" t="s">
        <v>221</v>
      </c>
      <c r="EE76" s="6" t="s">
        <v>221</v>
      </c>
      <c r="EF76" s="6" t="s">
        <v>221</v>
      </c>
      <c r="EG76" s="6" t="s">
        <v>221</v>
      </c>
      <c r="EH76" s="6" t="s">
        <v>221</v>
      </c>
      <c r="EI76" s="6" t="s">
        <v>221</v>
      </c>
      <c r="EJ76" s="6" t="s">
        <v>221</v>
      </c>
      <c r="EK76" s="6" t="s">
        <v>221</v>
      </c>
      <c r="EL76" s="6" t="s">
        <v>221</v>
      </c>
      <c r="EM76" s="3">
        <v>21</v>
      </c>
      <c r="EN76" s="6" t="s">
        <v>221</v>
      </c>
      <c r="EO76" s="6" t="s">
        <v>221</v>
      </c>
      <c r="EP76" s="3">
        <v>30</v>
      </c>
      <c r="EQ76" s="6" t="s">
        <v>221</v>
      </c>
      <c r="ER76" s="6" t="s">
        <v>221</v>
      </c>
      <c r="ES76" s="6" t="s">
        <v>221</v>
      </c>
      <c r="ET76" s="3">
        <v>29</v>
      </c>
      <c r="EU76" s="6" t="s">
        <v>221</v>
      </c>
      <c r="EV76" s="6" t="s">
        <v>221</v>
      </c>
      <c r="EW76" s="6" t="s">
        <v>221</v>
      </c>
      <c r="EX76" s="6" t="s">
        <v>221</v>
      </c>
      <c r="EY76" s="6" t="s">
        <v>221</v>
      </c>
      <c r="EZ76" s="6" t="s">
        <v>221</v>
      </c>
      <c r="FA76" s="3">
        <v>14</v>
      </c>
      <c r="FB76" s="6" t="s">
        <v>221</v>
      </c>
      <c r="FC76" s="6" t="s">
        <v>221</v>
      </c>
      <c r="FD76" s="6" t="s">
        <v>221</v>
      </c>
      <c r="FE76" s="6" t="s">
        <v>221</v>
      </c>
      <c r="FF76" s="6" t="s">
        <v>221</v>
      </c>
      <c r="FG76" s="6" t="s">
        <v>221</v>
      </c>
      <c r="FH76" s="6" t="s">
        <v>221</v>
      </c>
      <c r="FI76" s="6" t="s">
        <v>221</v>
      </c>
      <c r="FJ76" s="6" t="s">
        <v>221</v>
      </c>
      <c r="FK76" s="6" t="s">
        <v>221</v>
      </c>
      <c r="FL76" s="6" t="s">
        <v>221</v>
      </c>
      <c r="FM76" s="6" t="s">
        <v>221</v>
      </c>
      <c r="FN76" s="6" t="s">
        <v>221</v>
      </c>
      <c r="FO76" s="6" t="s">
        <v>221</v>
      </c>
      <c r="FP76" s="6" t="s">
        <v>221</v>
      </c>
      <c r="FQ76" s="6" t="s">
        <v>221</v>
      </c>
      <c r="FR76" s="6" t="s">
        <v>221</v>
      </c>
      <c r="FS76" s="6" t="s">
        <v>221</v>
      </c>
      <c r="FT76" s="6" t="s">
        <v>221</v>
      </c>
      <c r="FU76" s="6" t="s">
        <v>221</v>
      </c>
      <c r="FV76" s="11" t="s">
        <v>221</v>
      </c>
      <c r="FW76" s="285">
        <f t="shared" si="8"/>
        <v>115</v>
      </c>
      <c r="FX76" s="193">
        <f t="shared" si="5"/>
        <v>322</v>
      </c>
    </row>
    <row r="77" spans="1:180" x14ac:dyDescent="0.25">
      <c r="A77" s="4" t="s">
        <v>146</v>
      </c>
      <c r="B77" s="4" t="s">
        <v>147</v>
      </c>
      <c r="C77" s="6" t="s">
        <v>221</v>
      </c>
      <c r="D77" s="6" t="s">
        <v>221</v>
      </c>
      <c r="E77" s="6" t="s">
        <v>221</v>
      </c>
      <c r="F77" s="6" t="s">
        <v>221</v>
      </c>
      <c r="G77" s="6" t="s">
        <v>221</v>
      </c>
      <c r="H77" s="6" t="s">
        <v>221</v>
      </c>
      <c r="I77" s="6" t="s">
        <v>221</v>
      </c>
      <c r="J77" s="6" t="s">
        <v>221</v>
      </c>
      <c r="K77" s="6" t="s">
        <v>221</v>
      </c>
      <c r="L77" s="6" t="s">
        <v>221</v>
      </c>
      <c r="M77" s="6" t="s">
        <v>221</v>
      </c>
      <c r="N77" s="6" t="s">
        <v>221</v>
      </c>
      <c r="O77" s="6" t="s">
        <v>221</v>
      </c>
      <c r="P77" s="3">
        <v>269</v>
      </c>
      <c r="Q77" s="6" t="s">
        <v>221</v>
      </c>
      <c r="R77" s="6" t="s">
        <v>221</v>
      </c>
      <c r="S77" s="6" t="s">
        <v>221</v>
      </c>
      <c r="T77" s="6" t="s">
        <v>221</v>
      </c>
      <c r="U77" s="6" t="s">
        <v>221</v>
      </c>
      <c r="V77" s="6" t="s">
        <v>221</v>
      </c>
      <c r="W77" s="3">
        <v>353</v>
      </c>
      <c r="X77" s="6" t="s">
        <v>221</v>
      </c>
      <c r="Y77" s="6" t="s">
        <v>221</v>
      </c>
      <c r="Z77" s="6" t="s">
        <v>221</v>
      </c>
      <c r="AA77" s="6" t="s">
        <v>221</v>
      </c>
      <c r="AB77" s="6" t="s">
        <v>221</v>
      </c>
      <c r="AC77" s="6" t="s">
        <v>221</v>
      </c>
      <c r="AD77" s="6" t="s">
        <v>221</v>
      </c>
      <c r="AE77" s="6" t="s">
        <v>221</v>
      </c>
      <c r="AF77" s="6" t="s">
        <v>221</v>
      </c>
      <c r="AG77" s="6" t="s">
        <v>221</v>
      </c>
      <c r="AH77" s="6" t="s">
        <v>221</v>
      </c>
      <c r="AI77" s="6" t="s">
        <v>221</v>
      </c>
      <c r="AJ77" s="6" t="s">
        <v>221</v>
      </c>
      <c r="AK77" s="6" t="s">
        <v>221</v>
      </c>
      <c r="AL77" s="6" t="s">
        <v>221</v>
      </c>
      <c r="AM77" s="6" t="s">
        <v>221</v>
      </c>
      <c r="AN77" s="3">
        <v>140</v>
      </c>
      <c r="AO77" s="6" t="s">
        <v>221</v>
      </c>
      <c r="AP77" s="6" t="s">
        <v>221</v>
      </c>
      <c r="AQ77" s="6" t="s">
        <v>221</v>
      </c>
      <c r="AR77" s="6" t="s">
        <v>221</v>
      </c>
      <c r="AS77" s="6" t="s">
        <v>221</v>
      </c>
      <c r="AT77" s="3">
        <v>131</v>
      </c>
      <c r="AU77" s="6" t="s">
        <v>221</v>
      </c>
      <c r="AV77" s="6" t="s">
        <v>221</v>
      </c>
      <c r="AW77" s="6" t="s">
        <v>221</v>
      </c>
      <c r="AX77" s="6" t="s">
        <v>221</v>
      </c>
      <c r="AY77" s="6" t="s">
        <v>221</v>
      </c>
      <c r="AZ77" s="6" t="s">
        <v>221</v>
      </c>
      <c r="BA77" s="6" t="s">
        <v>221</v>
      </c>
      <c r="BB77" s="3">
        <v>378</v>
      </c>
      <c r="BC77" s="3">
        <v>94</v>
      </c>
      <c r="BD77" s="6" t="s">
        <v>221</v>
      </c>
      <c r="BE77" s="6" t="s">
        <v>221</v>
      </c>
      <c r="BF77" s="6" t="s">
        <v>221</v>
      </c>
      <c r="BG77" s="6" t="s">
        <v>221</v>
      </c>
      <c r="BH77" s="6" t="s">
        <v>221</v>
      </c>
      <c r="BI77" s="6" t="s">
        <v>221</v>
      </c>
      <c r="BJ77" s="6" t="s">
        <v>221</v>
      </c>
      <c r="BK77" s="6" t="s">
        <v>221</v>
      </c>
      <c r="BL77" s="6" t="s">
        <v>221</v>
      </c>
      <c r="BM77" s="6" t="s">
        <v>221</v>
      </c>
      <c r="BN77" s="6" t="s">
        <v>221</v>
      </c>
      <c r="BO77" s="6" t="s">
        <v>221</v>
      </c>
      <c r="BP77" s="3">
        <v>151</v>
      </c>
      <c r="BQ77" s="6" t="s">
        <v>221</v>
      </c>
      <c r="BR77" s="6" t="s">
        <v>221</v>
      </c>
      <c r="BS77" s="6" t="s">
        <v>221</v>
      </c>
      <c r="BT77" s="6" t="s">
        <v>221</v>
      </c>
      <c r="BU77" s="6" t="s">
        <v>221</v>
      </c>
      <c r="BV77" s="6" t="s">
        <v>221</v>
      </c>
      <c r="BW77" s="6" t="s">
        <v>221</v>
      </c>
      <c r="BX77" s="6" t="s">
        <v>221</v>
      </c>
      <c r="BY77" s="6" t="s">
        <v>221</v>
      </c>
      <c r="BZ77" s="6" t="s">
        <v>221</v>
      </c>
      <c r="CA77" s="6" t="s">
        <v>221</v>
      </c>
      <c r="CB77" s="6" t="s">
        <v>221</v>
      </c>
      <c r="CC77" s="6" t="s">
        <v>221</v>
      </c>
      <c r="CD77" s="6" t="s">
        <v>221</v>
      </c>
      <c r="CE77" s="6" t="s">
        <v>221</v>
      </c>
      <c r="CF77" s="73">
        <f t="shared" si="6"/>
        <v>1516</v>
      </c>
      <c r="CG77" s="6" t="s">
        <v>221</v>
      </c>
      <c r="CH77" s="6" t="s">
        <v>221</v>
      </c>
      <c r="CI77" s="6" t="s">
        <v>221</v>
      </c>
      <c r="CJ77" s="6" t="s">
        <v>221</v>
      </c>
      <c r="CK77" s="6" t="s">
        <v>221</v>
      </c>
      <c r="CL77" s="6" t="s">
        <v>221</v>
      </c>
      <c r="CM77" s="6" t="s">
        <v>221</v>
      </c>
      <c r="CN77" s="6" t="s">
        <v>221</v>
      </c>
      <c r="CO77" s="6" t="s">
        <v>221</v>
      </c>
      <c r="CP77" s="6" t="s">
        <v>221</v>
      </c>
      <c r="CQ77" s="6" t="s">
        <v>221</v>
      </c>
      <c r="CR77" s="6" t="s">
        <v>221</v>
      </c>
      <c r="CS77" s="6" t="s">
        <v>221</v>
      </c>
      <c r="CT77" s="6" t="s">
        <v>221</v>
      </c>
      <c r="CU77" s="6" t="s">
        <v>221</v>
      </c>
      <c r="CV77" s="6" t="s">
        <v>221</v>
      </c>
      <c r="CW77" s="6" t="s">
        <v>221</v>
      </c>
      <c r="CX77" s="6" t="s">
        <v>221</v>
      </c>
      <c r="CY77" s="6" t="s">
        <v>221</v>
      </c>
      <c r="CZ77" s="6" t="s">
        <v>221</v>
      </c>
      <c r="DA77" s="73">
        <f t="shared" si="7"/>
        <v>0</v>
      </c>
      <c r="DB77" s="3">
        <v>68</v>
      </c>
      <c r="DC77" s="3">
        <v>158</v>
      </c>
      <c r="DD77" s="6" t="s">
        <v>221</v>
      </c>
      <c r="DE77" s="6" t="s">
        <v>221</v>
      </c>
      <c r="DF77" s="6" t="s">
        <v>221</v>
      </c>
      <c r="DG77" s="6" t="s">
        <v>221</v>
      </c>
      <c r="DH77" s="6" t="s">
        <v>221</v>
      </c>
      <c r="DI77" s="6" t="s">
        <v>221</v>
      </c>
      <c r="DJ77" s="6" t="s">
        <v>221</v>
      </c>
      <c r="DK77" s="6" t="s">
        <v>221</v>
      </c>
      <c r="DL77" s="6" t="s">
        <v>221</v>
      </c>
      <c r="DM77" s="6" t="s">
        <v>221</v>
      </c>
      <c r="DN77" s="6" t="s">
        <v>221</v>
      </c>
      <c r="DO77" s="6" t="s">
        <v>221</v>
      </c>
      <c r="DP77" s="6" t="s">
        <v>221</v>
      </c>
      <c r="DQ77" s="6" t="s">
        <v>221</v>
      </c>
      <c r="DR77" s="6" t="s">
        <v>221</v>
      </c>
      <c r="DS77" s="6" t="s">
        <v>221</v>
      </c>
      <c r="DT77" s="6" t="s">
        <v>221</v>
      </c>
      <c r="DU77" s="6" t="s">
        <v>221</v>
      </c>
      <c r="DV77" s="6" t="s">
        <v>221</v>
      </c>
      <c r="DW77" s="6" t="s">
        <v>221</v>
      </c>
      <c r="DX77" s="6" t="s">
        <v>221</v>
      </c>
      <c r="DY77" s="6" t="s">
        <v>221</v>
      </c>
      <c r="DZ77" s="6" t="s">
        <v>221</v>
      </c>
      <c r="EA77" s="6" t="s">
        <v>221</v>
      </c>
      <c r="EB77" s="6" t="s">
        <v>221</v>
      </c>
      <c r="EC77" s="6" t="s">
        <v>221</v>
      </c>
      <c r="ED77" s="6" t="s">
        <v>221</v>
      </c>
      <c r="EE77" s="6" t="s">
        <v>221</v>
      </c>
      <c r="EF77" s="6" t="s">
        <v>221</v>
      </c>
      <c r="EG77" s="6" t="s">
        <v>221</v>
      </c>
      <c r="EH77" s="6" t="s">
        <v>221</v>
      </c>
      <c r="EI77" s="6" t="s">
        <v>221</v>
      </c>
      <c r="EJ77" s="6" t="s">
        <v>221</v>
      </c>
      <c r="EK77" s="6" t="s">
        <v>221</v>
      </c>
      <c r="EL77" s="6" t="s">
        <v>221</v>
      </c>
      <c r="EM77" s="3">
        <v>75</v>
      </c>
      <c r="EN77" s="6" t="s">
        <v>221</v>
      </c>
      <c r="EO77" s="6" t="s">
        <v>221</v>
      </c>
      <c r="EP77" s="6" t="s">
        <v>221</v>
      </c>
      <c r="EQ77" s="6" t="s">
        <v>221</v>
      </c>
      <c r="ER77" s="6" t="s">
        <v>221</v>
      </c>
      <c r="ES77" s="3">
        <v>57</v>
      </c>
      <c r="ET77" s="6" t="s">
        <v>221</v>
      </c>
      <c r="EU77" s="6" t="s">
        <v>221</v>
      </c>
      <c r="EV77" s="6" t="s">
        <v>221</v>
      </c>
      <c r="EW77" s="6" t="s">
        <v>221</v>
      </c>
      <c r="EX77" s="6" t="s">
        <v>221</v>
      </c>
      <c r="EY77" s="6" t="s">
        <v>221</v>
      </c>
      <c r="EZ77" s="6" t="s">
        <v>221</v>
      </c>
      <c r="FA77" s="6" t="s">
        <v>221</v>
      </c>
      <c r="FB77" s="6" t="s">
        <v>221</v>
      </c>
      <c r="FC77" s="6" t="s">
        <v>221</v>
      </c>
      <c r="FD77" s="6" t="s">
        <v>221</v>
      </c>
      <c r="FE77" s="6" t="s">
        <v>221</v>
      </c>
      <c r="FF77" s="6" t="s">
        <v>221</v>
      </c>
      <c r="FG77" s="3">
        <v>31</v>
      </c>
      <c r="FH77" s="6" t="s">
        <v>221</v>
      </c>
      <c r="FI77" s="6" t="s">
        <v>221</v>
      </c>
      <c r="FJ77" s="6" t="s">
        <v>221</v>
      </c>
      <c r="FK77" s="6" t="s">
        <v>221</v>
      </c>
      <c r="FL77" s="6" t="s">
        <v>221</v>
      </c>
      <c r="FM77" s="6" t="s">
        <v>221</v>
      </c>
      <c r="FN77" s="3">
        <v>39</v>
      </c>
      <c r="FO77" s="6" t="s">
        <v>221</v>
      </c>
      <c r="FP77" s="6" t="s">
        <v>221</v>
      </c>
      <c r="FQ77" s="3">
        <v>216</v>
      </c>
      <c r="FR77" s="6" t="s">
        <v>221</v>
      </c>
      <c r="FS77" s="6" t="s">
        <v>221</v>
      </c>
      <c r="FT77" s="6" t="s">
        <v>221</v>
      </c>
      <c r="FU77" s="6" t="s">
        <v>221</v>
      </c>
      <c r="FV77" s="11" t="s">
        <v>221</v>
      </c>
      <c r="FW77" s="285">
        <f t="shared" si="8"/>
        <v>644</v>
      </c>
      <c r="FX77" s="193">
        <f t="shared" si="5"/>
        <v>2160</v>
      </c>
    </row>
    <row r="78" spans="1:180" x14ac:dyDescent="0.25">
      <c r="A78" s="190">
        <v>74</v>
      </c>
      <c r="B78" s="4" t="s">
        <v>149</v>
      </c>
      <c r="C78" s="6" t="s">
        <v>221</v>
      </c>
      <c r="D78" s="3">
        <v>146</v>
      </c>
      <c r="E78" s="6" t="s">
        <v>221</v>
      </c>
      <c r="F78" s="6" t="s">
        <v>221</v>
      </c>
      <c r="G78" s="6" t="s">
        <v>221</v>
      </c>
      <c r="H78" s="6" t="s">
        <v>221</v>
      </c>
      <c r="I78" s="6" t="s">
        <v>221</v>
      </c>
      <c r="J78" s="6" t="s">
        <v>221</v>
      </c>
      <c r="K78" s="6" t="s">
        <v>221</v>
      </c>
      <c r="L78" s="6" t="s">
        <v>221</v>
      </c>
      <c r="M78" s="6" t="s">
        <v>221</v>
      </c>
      <c r="N78" s="6" t="s">
        <v>221</v>
      </c>
      <c r="O78" s="6" t="s">
        <v>221</v>
      </c>
      <c r="P78" s="3">
        <v>198</v>
      </c>
      <c r="Q78" s="6" t="s">
        <v>221</v>
      </c>
      <c r="R78" s="6" t="s">
        <v>221</v>
      </c>
      <c r="S78" s="6" t="s">
        <v>221</v>
      </c>
      <c r="T78" s="6" t="s">
        <v>221</v>
      </c>
      <c r="U78" s="3">
        <v>29</v>
      </c>
      <c r="V78" s="6" t="s">
        <v>221</v>
      </c>
      <c r="W78" s="6" t="s">
        <v>221</v>
      </c>
      <c r="X78" s="6" t="s">
        <v>221</v>
      </c>
      <c r="Y78" s="6" t="s">
        <v>221</v>
      </c>
      <c r="Z78" s="6" t="s">
        <v>221</v>
      </c>
      <c r="AA78" s="6" t="s">
        <v>221</v>
      </c>
      <c r="AB78" s="6" t="s">
        <v>221</v>
      </c>
      <c r="AC78" s="6" t="s">
        <v>221</v>
      </c>
      <c r="AD78" s="6" t="s">
        <v>221</v>
      </c>
      <c r="AE78" s="6" t="s">
        <v>221</v>
      </c>
      <c r="AF78" s="6" t="s">
        <v>221</v>
      </c>
      <c r="AG78" s="6" t="s">
        <v>221</v>
      </c>
      <c r="AH78" s="6" t="s">
        <v>221</v>
      </c>
      <c r="AI78" s="6" t="s">
        <v>221</v>
      </c>
      <c r="AJ78" s="6" t="s">
        <v>221</v>
      </c>
      <c r="AK78" s="6" t="s">
        <v>221</v>
      </c>
      <c r="AL78" s="6" t="s">
        <v>221</v>
      </c>
      <c r="AM78" s="6" t="s">
        <v>221</v>
      </c>
      <c r="AN78" s="6" t="s">
        <v>221</v>
      </c>
      <c r="AO78" s="6" t="s">
        <v>221</v>
      </c>
      <c r="AP78" s="6" t="s">
        <v>221</v>
      </c>
      <c r="AQ78" s="6" t="s">
        <v>221</v>
      </c>
      <c r="AR78" s="6" t="s">
        <v>221</v>
      </c>
      <c r="AS78" s="6" t="s">
        <v>221</v>
      </c>
      <c r="AT78" s="3">
        <v>35</v>
      </c>
      <c r="AU78" s="6" t="s">
        <v>221</v>
      </c>
      <c r="AV78" s="6" t="s">
        <v>221</v>
      </c>
      <c r="AW78" s="6" t="s">
        <v>221</v>
      </c>
      <c r="AX78" s="6" t="s">
        <v>221</v>
      </c>
      <c r="AY78" s="6" t="s">
        <v>221</v>
      </c>
      <c r="AZ78" s="6" t="s">
        <v>221</v>
      </c>
      <c r="BA78" s="6" t="s">
        <v>221</v>
      </c>
      <c r="BB78" s="6" t="s">
        <v>221</v>
      </c>
      <c r="BC78" s="6" t="s">
        <v>221</v>
      </c>
      <c r="BD78" s="6" t="s">
        <v>221</v>
      </c>
      <c r="BE78" s="6" t="s">
        <v>221</v>
      </c>
      <c r="BF78" s="6" t="s">
        <v>221</v>
      </c>
      <c r="BG78" s="6" t="s">
        <v>221</v>
      </c>
      <c r="BH78" s="6" t="s">
        <v>221</v>
      </c>
      <c r="BI78" s="6" t="s">
        <v>221</v>
      </c>
      <c r="BJ78" s="6" t="s">
        <v>221</v>
      </c>
      <c r="BK78" s="6" t="s">
        <v>221</v>
      </c>
      <c r="BL78" s="6" t="s">
        <v>221</v>
      </c>
      <c r="BM78" s="6" t="s">
        <v>221</v>
      </c>
      <c r="BN78" s="6" t="s">
        <v>221</v>
      </c>
      <c r="BO78" s="6" t="s">
        <v>221</v>
      </c>
      <c r="BP78" s="3">
        <v>63</v>
      </c>
      <c r="BQ78" s="6" t="s">
        <v>221</v>
      </c>
      <c r="BR78" s="6" t="s">
        <v>221</v>
      </c>
      <c r="BS78" s="6" t="s">
        <v>221</v>
      </c>
      <c r="BT78" s="6" t="s">
        <v>221</v>
      </c>
      <c r="BU78" s="6" t="s">
        <v>221</v>
      </c>
      <c r="BV78" s="6" t="s">
        <v>221</v>
      </c>
      <c r="BW78" s="6" t="s">
        <v>221</v>
      </c>
      <c r="BX78" s="6" t="s">
        <v>221</v>
      </c>
      <c r="BY78" s="6" t="s">
        <v>221</v>
      </c>
      <c r="BZ78" s="6" t="s">
        <v>221</v>
      </c>
      <c r="CA78" s="3">
        <v>234</v>
      </c>
      <c r="CB78" s="6" t="s">
        <v>221</v>
      </c>
      <c r="CC78" s="6" t="s">
        <v>221</v>
      </c>
      <c r="CD78" s="6" t="s">
        <v>221</v>
      </c>
      <c r="CE78" s="6" t="s">
        <v>221</v>
      </c>
      <c r="CF78" s="73">
        <f t="shared" si="6"/>
        <v>705</v>
      </c>
      <c r="CG78" s="6" t="s">
        <v>221</v>
      </c>
      <c r="CH78" s="6" t="s">
        <v>221</v>
      </c>
      <c r="CI78" s="6" t="s">
        <v>221</v>
      </c>
      <c r="CJ78" s="6" t="s">
        <v>221</v>
      </c>
      <c r="CK78" s="6" t="s">
        <v>221</v>
      </c>
      <c r="CL78" s="6" t="s">
        <v>221</v>
      </c>
      <c r="CM78" s="6" t="s">
        <v>221</v>
      </c>
      <c r="CN78" s="6" t="s">
        <v>221</v>
      </c>
      <c r="CO78" s="6" t="s">
        <v>221</v>
      </c>
      <c r="CP78" s="6" t="s">
        <v>221</v>
      </c>
      <c r="CQ78" s="6" t="s">
        <v>221</v>
      </c>
      <c r="CR78" s="6" t="s">
        <v>221</v>
      </c>
      <c r="CS78" s="6" t="s">
        <v>221</v>
      </c>
      <c r="CT78" s="6" t="s">
        <v>221</v>
      </c>
      <c r="CU78" s="6" t="s">
        <v>221</v>
      </c>
      <c r="CV78" s="6" t="s">
        <v>221</v>
      </c>
      <c r="CW78" s="6" t="s">
        <v>221</v>
      </c>
      <c r="CX78" s="6" t="s">
        <v>221</v>
      </c>
      <c r="CY78" s="6" t="s">
        <v>221</v>
      </c>
      <c r="CZ78" s="6" t="s">
        <v>221</v>
      </c>
      <c r="DA78" s="73">
        <f t="shared" si="7"/>
        <v>0</v>
      </c>
      <c r="DB78" s="6" t="s">
        <v>221</v>
      </c>
      <c r="DC78" s="3">
        <v>124</v>
      </c>
      <c r="DD78" s="6" t="s">
        <v>221</v>
      </c>
      <c r="DE78" s="6" t="s">
        <v>221</v>
      </c>
      <c r="DF78" s="6" t="s">
        <v>221</v>
      </c>
      <c r="DG78" s="6" t="s">
        <v>221</v>
      </c>
      <c r="DH78" s="6" t="s">
        <v>221</v>
      </c>
      <c r="DI78" s="6" t="s">
        <v>221</v>
      </c>
      <c r="DJ78" s="6" t="s">
        <v>221</v>
      </c>
      <c r="DK78" s="6" t="s">
        <v>221</v>
      </c>
      <c r="DL78" s="6" t="s">
        <v>221</v>
      </c>
      <c r="DM78" s="6" t="s">
        <v>221</v>
      </c>
      <c r="DN78" s="6" t="s">
        <v>221</v>
      </c>
      <c r="DO78" s="6" t="s">
        <v>221</v>
      </c>
      <c r="DP78" s="6" t="s">
        <v>221</v>
      </c>
      <c r="DQ78" s="6" t="s">
        <v>221</v>
      </c>
      <c r="DR78" s="6" t="s">
        <v>221</v>
      </c>
      <c r="DS78" s="6" t="s">
        <v>221</v>
      </c>
      <c r="DT78" s="6" t="s">
        <v>221</v>
      </c>
      <c r="DU78" s="6" t="s">
        <v>221</v>
      </c>
      <c r="DV78" s="6" t="s">
        <v>221</v>
      </c>
      <c r="DW78" s="6" t="s">
        <v>221</v>
      </c>
      <c r="DX78" s="6" t="s">
        <v>221</v>
      </c>
      <c r="DY78" s="6" t="s">
        <v>221</v>
      </c>
      <c r="DZ78" s="6" t="s">
        <v>221</v>
      </c>
      <c r="EA78" s="3">
        <v>68</v>
      </c>
      <c r="EB78" s="6" t="s">
        <v>221</v>
      </c>
      <c r="EC78" s="6" t="s">
        <v>221</v>
      </c>
      <c r="ED78" s="3">
        <v>49</v>
      </c>
      <c r="EE78" s="6" t="s">
        <v>221</v>
      </c>
      <c r="EF78" s="6" t="s">
        <v>221</v>
      </c>
      <c r="EG78" s="6" t="s">
        <v>221</v>
      </c>
      <c r="EH78" s="6" t="s">
        <v>221</v>
      </c>
      <c r="EI78" s="6" t="s">
        <v>221</v>
      </c>
      <c r="EJ78" s="6" t="s">
        <v>221</v>
      </c>
      <c r="EK78" s="6" t="s">
        <v>221</v>
      </c>
      <c r="EL78" s="6" t="s">
        <v>221</v>
      </c>
      <c r="EM78" s="6" t="s">
        <v>221</v>
      </c>
      <c r="EN78" s="6" t="s">
        <v>221</v>
      </c>
      <c r="EO78" s="6" t="s">
        <v>221</v>
      </c>
      <c r="EP78" s="6" t="s">
        <v>221</v>
      </c>
      <c r="EQ78" s="6" t="s">
        <v>221</v>
      </c>
      <c r="ER78" s="6" t="s">
        <v>221</v>
      </c>
      <c r="ES78" s="6" t="s">
        <v>221</v>
      </c>
      <c r="ET78" s="6" t="s">
        <v>221</v>
      </c>
      <c r="EU78" s="6" t="s">
        <v>221</v>
      </c>
      <c r="EV78" s="6" t="s">
        <v>221</v>
      </c>
      <c r="EW78" s="6" t="s">
        <v>221</v>
      </c>
      <c r="EX78" s="6" t="s">
        <v>221</v>
      </c>
      <c r="EY78" s="6" t="s">
        <v>221</v>
      </c>
      <c r="EZ78" s="6" t="s">
        <v>221</v>
      </c>
      <c r="FA78" s="6" t="s">
        <v>221</v>
      </c>
      <c r="FB78" s="6" t="s">
        <v>221</v>
      </c>
      <c r="FC78" s="6" t="s">
        <v>221</v>
      </c>
      <c r="FD78" s="6" t="s">
        <v>221</v>
      </c>
      <c r="FE78" s="6" t="s">
        <v>221</v>
      </c>
      <c r="FF78" s="6" t="s">
        <v>221</v>
      </c>
      <c r="FG78" s="3">
        <v>69</v>
      </c>
      <c r="FH78" s="6" t="s">
        <v>221</v>
      </c>
      <c r="FI78" s="6" t="s">
        <v>221</v>
      </c>
      <c r="FJ78" s="6" t="s">
        <v>221</v>
      </c>
      <c r="FK78" s="6" t="s">
        <v>221</v>
      </c>
      <c r="FL78" s="6" t="s">
        <v>221</v>
      </c>
      <c r="FM78" s="6" t="s">
        <v>221</v>
      </c>
      <c r="FN78" s="6" t="s">
        <v>221</v>
      </c>
      <c r="FO78" s="6" t="s">
        <v>221</v>
      </c>
      <c r="FP78" s="6" t="s">
        <v>221</v>
      </c>
      <c r="FQ78" s="6" t="s">
        <v>221</v>
      </c>
      <c r="FR78" s="6" t="s">
        <v>221</v>
      </c>
      <c r="FS78" s="6" t="s">
        <v>221</v>
      </c>
      <c r="FT78" s="6" t="s">
        <v>221</v>
      </c>
      <c r="FU78" s="6" t="s">
        <v>221</v>
      </c>
      <c r="FV78" s="11" t="s">
        <v>221</v>
      </c>
      <c r="FW78" s="285">
        <f t="shared" si="8"/>
        <v>310</v>
      </c>
      <c r="FX78" s="193">
        <f t="shared" si="5"/>
        <v>1015</v>
      </c>
    </row>
    <row r="79" spans="1:180" x14ac:dyDescent="0.25">
      <c r="A79" s="190">
        <v>75</v>
      </c>
      <c r="B79" s="4" t="s">
        <v>151</v>
      </c>
      <c r="C79" s="6" t="s">
        <v>221</v>
      </c>
      <c r="D79" s="6" t="s">
        <v>221</v>
      </c>
      <c r="E79" s="6" t="s">
        <v>221</v>
      </c>
      <c r="F79" s="6" t="s">
        <v>221</v>
      </c>
      <c r="G79" s="6" t="s">
        <v>221</v>
      </c>
      <c r="H79" s="3">
        <v>145</v>
      </c>
      <c r="I79" s="6" t="s">
        <v>221</v>
      </c>
      <c r="J79" s="6" t="s">
        <v>221</v>
      </c>
      <c r="K79" s="6" t="s">
        <v>221</v>
      </c>
      <c r="L79" s="6" t="s">
        <v>221</v>
      </c>
      <c r="M79" s="6" t="s">
        <v>221</v>
      </c>
      <c r="N79" s="6" t="s">
        <v>221</v>
      </c>
      <c r="O79" s="6" t="s">
        <v>221</v>
      </c>
      <c r="P79" s="6" t="s">
        <v>221</v>
      </c>
      <c r="Q79" s="6" t="s">
        <v>221</v>
      </c>
      <c r="R79" s="6" t="s">
        <v>221</v>
      </c>
      <c r="S79" s="6" t="s">
        <v>221</v>
      </c>
      <c r="T79" s="6" t="s">
        <v>221</v>
      </c>
      <c r="U79" s="3">
        <v>136</v>
      </c>
      <c r="V79" s="6" t="s">
        <v>221</v>
      </c>
      <c r="W79" s="6" t="s">
        <v>221</v>
      </c>
      <c r="X79" s="6" t="s">
        <v>221</v>
      </c>
      <c r="Y79" s="6" t="s">
        <v>221</v>
      </c>
      <c r="Z79" s="6" t="s">
        <v>221</v>
      </c>
      <c r="AA79" s="6" t="s">
        <v>221</v>
      </c>
      <c r="AB79" s="6" t="s">
        <v>221</v>
      </c>
      <c r="AC79" s="6" t="s">
        <v>221</v>
      </c>
      <c r="AD79" s="6" t="s">
        <v>221</v>
      </c>
      <c r="AE79" s="6" t="s">
        <v>221</v>
      </c>
      <c r="AF79" s="6" t="s">
        <v>221</v>
      </c>
      <c r="AG79" s="6" t="s">
        <v>221</v>
      </c>
      <c r="AH79" s="6" t="s">
        <v>221</v>
      </c>
      <c r="AI79" s="6" t="s">
        <v>221</v>
      </c>
      <c r="AJ79" s="6" t="s">
        <v>221</v>
      </c>
      <c r="AK79" s="6" t="s">
        <v>221</v>
      </c>
      <c r="AL79" s="6" t="s">
        <v>221</v>
      </c>
      <c r="AM79" s="6" t="s">
        <v>221</v>
      </c>
      <c r="AN79" s="6" t="s">
        <v>221</v>
      </c>
      <c r="AO79" s="6" t="s">
        <v>221</v>
      </c>
      <c r="AP79" s="6" t="s">
        <v>221</v>
      </c>
      <c r="AQ79" s="6" t="s">
        <v>221</v>
      </c>
      <c r="AR79" s="6" t="s">
        <v>221</v>
      </c>
      <c r="AS79" s="6" t="s">
        <v>221</v>
      </c>
      <c r="AT79" s="3">
        <v>76</v>
      </c>
      <c r="AU79" s="6" t="s">
        <v>221</v>
      </c>
      <c r="AV79" s="6" t="s">
        <v>221</v>
      </c>
      <c r="AW79" s="6" t="s">
        <v>221</v>
      </c>
      <c r="AX79" s="6" t="s">
        <v>221</v>
      </c>
      <c r="AY79" s="6" t="s">
        <v>221</v>
      </c>
      <c r="AZ79" s="6" t="s">
        <v>221</v>
      </c>
      <c r="BA79" s="6" t="s">
        <v>221</v>
      </c>
      <c r="BB79" s="6" t="s">
        <v>221</v>
      </c>
      <c r="BC79" s="6" t="s">
        <v>221</v>
      </c>
      <c r="BD79" s="6" t="s">
        <v>221</v>
      </c>
      <c r="BE79" s="6" t="s">
        <v>221</v>
      </c>
      <c r="BF79" s="6" t="s">
        <v>221</v>
      </c>
      <c r="BG79" s="6" t="s">
        <v>221</v>
      </c>
      <c r="BH79" s="6" t="s">
        <v>221</v>
      </c>
      <c r="BI79" s="6" t="s">
        <v>221</v>
      </c>
      <c r="BJ79" s="6" t="s">
        <v>221</v>
      </c>
      <c r="BK79" s="6" t="s">
        <v>221</v>
      </c>
      <c r="BL79" s="6" t="s">
        <v>221</v>
      </c>
      <c r="BM79" s="6" t="s">
        <v>221</v>
      </c>
      <c r="BN79" s="6" t="s">
        <v>221</v>
      </c>
      <c r="BO79" s="6" t="s">
        <v>221</v>
      </c>
      <c r="BP79" s="3">
        <v>65</v>
      </c>
      <c r="BQ79" s="6" t="s">
        <v>221</v>
      </c>
      <c r="BR79" s="6" t="s">
        <v>221</v>
      </c>
      <c r="BS79" s="6" t="s">
        <v>221</v>
      </c>
      <c r="BT79" s="6" t="s">
        <v>221</v>
      </c>
      <c r="BU79" s="6" t="s">
        <v>221</v>
      </c>
      <c r="BV79" s="6" t="s">
        <v>221</v>
      </c>
      <c r="BW79" s="6" t="s">
        <v>221</v>
      </c>
      <c r="BX79" s="6" t="s">
        <v>221</v>
      </c>
      <c r="BY79" s="6" t="s">
        <v>221</v>
      </c>
      <c r="BZ79" s="6" t="s">
        <v>221</v>
      </c>
      <c r="CA79" s="6" t="s">
        <v>221</v>
      </c>
      <c r="CB79" s="6" t="s">
        <v>221</v>
      </c>
      <c r="CC79" s="6" t="s">
        <v>221</v>
      </c>
      <c r="CD79" s="6" t="s">
        <v>221</v>
      </c>
      <c r="CE79" s="6" t="s">
        <v>221</v>
      </c>
      <c r="CF79" s="73">
        <f t="shared" si="6"/>
        <v>422</v>
      </c>
      <c r="CG79" s="6" t="s">
        <v>221</v>
      </c>
      <c r="CH79" s="6" t="s">
        <v>221</v>
      </c>
      <c r="CI79" s="6" t="s">
        <v>221</v>
      </c>
      <c r="CJ79" s="6" t="s">
        <v>221</v>
      </c>
      <c r="CK79" s="6" t="s">
        <v>221</v>
      </c>
      <c r="CL79" s="6" t="s">
        <v>221</v>
      </c>
      <c r="CM79" s="6" t="s">
        <v>221</v>
      </c>
      <c r="CN79" s="6" t="s">
        <v>221</v>
      </c>
      <c r="CO79" s="6" t="s">
        <v>221</v>
      </c>
      <c r="CP79" s="6" t="s">
        <v>221</v>
      </c>
      <c r="CQ79" s="6" t="s">
        <v>221</v>
      </c>
      <c r="CR79" s="6" t="s">
        <v>221</v>
      </c>
      <c r="CS79" s="6" t="s">
        <v>221</v>
      </c>
      <c r="CT79" s="6" t="s">
        <v>221</v>
      </c>
      <c r="CU79" s="6" t="s">
        <v>221</v>
      </c>
      <c r="CV79" s="6" t="s">
        <v>221</v>
      </c>
      <c r="CW79" s="6" t="s">
        <v>221</v>
      </c>
      <c r="CX79" s="6" t="s">
        <v>221</v>
      </c>
      <c r="CY79" s="6" t="s">
        <v>221</v>
      </c>
      <c r="CZ79" s="6" t="s">
        <v>221</v>
      </c>
      <c r="DA79" s="73">
        <f t="shared" si="7"/>
        <v>0</v>
      </c>
      <c r="DB79" s="6" t="s">
        <v>221</v>
      </c>
      <c r="DC79" s="6" t="s">
        <v>221</v>
      </c>
      <c r="DD79" s="6" t="s">
        <v>221</v>
      </c>
      <c r="DE79" s="6" t="s">
        <v>221</v>
      </c>
      <c r="DF79" s="6" t="s">
        <v>221</v>
      </c>
      <c r="DG79" s="6" t="s">
        <v>221</v>
      </c>
      <c r="DH79" s="6" t="s">
        <v>221</v>
      </c>
      <c r="DI79" s="6" t="s">
        <v>221</v>
      </c>
      <c r="DJ79" s="6" t="s">
        <v>221</v>
      </c>
      <c r="DK79" s="6" t="s">
        <v>221</v>
      </c>
      <c r="DL79" s="6" t="s">
        <v>221</v>
      </c>
      <c r="DM79" s="6" t="s">
        <v>221</v>
      </c>
      <c r="DN79" s="6" t="s">
        <v>221</v>
      </c>
      <c r="DO79" s="6" t="s">
        <v>221</v>
      </c>
      <c r="DP79" s="6" t="s">
        <v>221</v>
      </c>
      <c r="DQ79" s="6" t="s">
        <v>221</v>
      </c>
      <c r="DR79" s="6" t="s">
        <v>221</v>
      </c>
      <c r="DS79" s="6" t="s">
        <v>221</v>
      </c>
      <c r="DT79" s="6" t="s">
        <v>221</v>
      </c>
      <c r="DU79" s="6" t="s">
        <v>221</v>
      </c>
      <c r="DV79" s="6" t="s">
        <v>221</v>
      </c>
      <c r="DW79" s="6" t="s">
        <v>221</v>
      </c>
      <c r="DX79" s="6" t="s">
        <v>221</v>
      </c>
      <c r="DY79" s="6" t="s">
        <v>221</v>
      </c>
      <c r="DZ79" s="6" t="s">
        <v>221</v>
      </c>
      <c r="EA79" s="6" t="s">
        <v>221</v>
      </c>
      <c r="EB79" s="6" t="s">
        <v>221</v>
      </c>
      <c r="EC79" s="6" t="s">
        <v>221</v>
      </c>
      <c r="ED79" s="6" t="s">
        <v>221</v>
      </c>
      <c r="EE79" s="6" t="s">
        <v>221</v>
      </c>
      <c r="EF79" s="6" t="s">
        <v>221</v>
      </c>
      <c r="EG79" s="6" t="s">
        <v>221</v>
      </c>
      <c r="EH79" s="6" t="s">
        <v>221</v>
      </c>
      <c r="EI79" s="6" t="s">
        <v>221</v>
      </c>
      <c r="EJ79" s="6" t="s">
        <v>221</v>
      </c>
      <c r="EK79" s="6" t="s">
        <v>221</v>
      </c>
      <c r="EL79" s="6" t="s">
        <v>221</v>
      </c>
      <c r="EM79" s="6" t="s">
        <v>221</v>
      </c>
      <c r="EN79" s="6" t="s">
        <v>221</v>
      </c>
      <c r="EO79" s="6" t="s">
        <v>221</v>
      </c>
      <c r="EP79" s="6" t="s">
        <v>221</v>
      </c>
      <c r="EQ79" s="6" t="s">
        <v>221</v>
      </c>
      <c r="ER79" s="6" t="s">
        <v>221</v>
      </c>
      <c r="ES79" s="6" t="s">
        <v>221</v>
      </c>
      <c r="ET79" s="6" t="s">
        <v>221</v>
      </c>
      <c r="EU79" s="6" t="s">
        <v>221</v>
      </c>
      <c r="EV79" s="6" t="s">
        <v>221</v>
      </c>
      <c r="EW79" s="6" t="s">
        <v>221</v>
      </c>
      <c r="EX79" s="6" t="s">
        <v>221</v>
      </c>
      <c r="EY79" s="6" t="s">
        <v>221</v>
      </c>
      <c r="EZ79" s="6" t="s">
        <v>221</v>
      </c>
      <c r="FA79" s="6" t="s">
        <v>221</v>
      </c>
      <c r="FB79" s="6" t="s">
        <v>221</v>
      </c>
      <c r="FC79" s="6" t="s">
        <v>221</v>
      </c>
      <c r="FD79" s="6" t="s">
        <v>221</v>
      </c>
      <c r="FE79" s="6" t="s">
        <v>221</v>
      </c>
      <c r="FF79" s="6" t="s">
        <v>221</v>
      </c>
      <c r="FG79" s="6" t="s">
        <v>221</v>
      </c>
      <c r="FH79" s="6" t="s">
        <v>221</v>
      </c>
      <c r="FI79" s="6" t="s">
        <v>221</v>
      </c>
      <c r="FJ79" s="6" t="s">
        <v>221</v>
      </c>
      <c r="FK79" s="6" t="s">
        <v>221</v>
      </c>
      <c r="FL79" s="6" t="s">
        <v>221</v>
      </c>
      <c r="FM79" s="6" t="s">
        <v>221</v>
      </c>
      <c r="FN79" s="6" t="s">
        <v>221</v>
      </c>
      <c r="FO79" s="6" t="s">
        <v>221</v>
      </c>
      <c r="FP79" s="6" t="s">
        <v>221</v>
      </c>
      <c r="FQ79" s="6" t="s">
        <v>221</v>
      </c>
      <c r="FR79" s="6" t="s">
        <v>221</v>
      </c>
      <c r="FS79" s="6" t="s">
        <v>221</v>
      </c>
      <c r="FT79" s="6" t="s">
        <v>221</v>
      </c>
      <c r="FU79" s="6" t="s">
        <v>221</v>
      </c>
      <c r="FV79" s="11" t="s">
        <v>221</v>
      </c>
      <c r="FW79" s="285">
        <f t="shared" si="8"/>
        <v>0</v>
      </c>
      <c r="FX79" s="193">
        <f t="shared" si="5"/>
        <v>422</v>
      </c>
    </row>
    <row r="80" spans="1:180" x14ac:dyDescent="0.25">
      <c r="A80" s="190">
        <v>76</v>
      </c>
      <c r="B80" s="4" t="s">
        <v>153</v>
      </c>
      <c r="C80" s="6" t="s">
        <v>221</v>
      </c>
      <c r="D80" s="6" t="s">
        <v>221</v>
      </c>
      <c r="E80" s="6" t="s">
        <v>221</v>
      </c>
      <c r="F80" s="6" t="s">
        <v>221</v>
      </c>
      <c r="G80" s="6" t="s">
        <v>221</v>
      </c>
      <c r="H80" s="6" t="s">
        <v>221</v>
      </c>
      <c r="I80" s="6" t="s">
        <v>221</v>
      </c>
      <c r="J80" s="6" t="s">
        <v>221</v>
      </c>
      <c r="K80" s="6" t="s">
        <v>221</v>
      </c>
      <c r="L80" s="6" t="s">
        <v>221</v>
      </c>
      <c r="M80" s="6" t="s">
        <v>221</v>
      </c>
      <c r="N80" s="6" t="s">
        <v>221</v>
      </c>
      <c r="O80" s="6" t="s">
        <v>221</v>
      </c>
      <c r="P80" s="6" t="s">
        <v>221</v>
      </c>
      <c r="Q80" s="6" t="s">
        <v>221</v>
      </c>
      <c r="R80" s="6" t="s">
        <v>221</v>
      </c>
      <c r="S80" s="6" t="s">
        <v>221</v>
      </c>
      <c r="T80" s="6" t="s">
        <v>221</v>
      </c>
      <c r="U80" s="6" t="s">
        <v>221</v>
      </c>
      <c r="V80" s="6" t="s">
        <v>221</v>
      </c>
      <c r="W80" s="6" t="s">
        <v>221</v>
      </c>
      <c r="X80" s="6" t="s">
        <v>221</v>
      </c>
      <c r="Y80" s="6" t="s">
        <v>221</v>
      </c>
      <c r="Z80" s="6" t="s">
        <v>221</v>
      </c>
      <c r="AA80" s="6" t="s">
        <v>221</v>
      </c>
      <c r="AB80" s="6" t="s">
        <v>221</v>
      </c>
      <c r="AC80" s="6" t="s">
        <v>221</v>
      </c>
      <c r="AD80" s="6" t="s">
        <v>221</v>
      </c>
      <c r="AE80" s="6" t="s">
        <v>221</v>
      </c>
      <c r="AF80" s="6" t="s">
        <v>221</v>
      </c>
      <c r="AG80" s="6" t="s">
        <v>221</v>
      </c>
      <c r="AH80" s="6" t="s">
        <v>221</v>
      </c>
      <c r="AI80" s="6" t="s">
        <v>221</v>
      </c>
      <c r="AJ80" s="6" t="s">
        <v>221</v>
      </c>
      <c r="AK80" s="6" t="s">
        <v>221</v>
      </c>
      <c r="AL80" s="6" t="s">
        <v>221</v>
      </c>
      <c r="AM80" s="6" t="s">
        <v>221</v>
      </c>
      <c r="AN80" s="6" t="s">
        <v>221</v>
      </c>
      <c r="AO80" s="6" t="s">
        <v>221</v>
      </c>
      <c r="AP80" s="6" t="s">
        <v>221</v>
      </c>
      <c r="AQ80" s="6" t="s">
        <v>221</v>
      </c>
      <c r="AR80" s="6" t="s">
        <v>221</v>
      </c>
      <c r="AS80" s="6" t="s">
        <v>221</v>
      </c>
      <c r="AT80" s="3">
        <v>38</v>
      </c>
      <c r="AU80" s="6" t="s">
        <v>221</v>
      </c>
      <c r="AV80" s="6" t="s">
        <v>221</v>
      </c>
      <c r="AW80" s="3">
        <v>49</v>
      </c>
      <c r="AX80" s="6" t="s">
        <v>221</v>
      </c>
      <c r="AY80" s="6" t="s">
        <v>221</v>
      </c>
      <c r="AZ80" s="6" t="s">
        <v>221</v>
      </c>
      <c r="BA80" s="6" t="s">
        <v>221</v>
      </c>
      <c r="BB80" s="6" t="s">
        <v>221</v>
      </c>
      <c r="BC80" s="6" t="s">
        <v>221</v>
      </c>
      <c r="BD80" s="6" t="s">
        <v>221</v>
      </c>
      <c r="BE80" s="6" t="s">
        <v>221</v>
      </c>
      <c r="BF80" s="6" t="s">
        <v>221</v>
      </c>
      <c r="BG80" s="6" t="s">
        <v>221</v>
      </c>
      <c r="BH80" s="6" t="s">
        <v>221</v>
      </c>
      <c r="BI80" s="6" t="s">
        <v>221</v>
      </c>
      <c r="BJ80" s="6" t="s">
        <v>221</v>
      </c>
      <c r="BK80" s="6" t="s">
        <v>221</v>
      </c>
      <c r="BL80" s="6" t="s">
        <v>221</v>
      </c>
      <c r="BM80" s="6" t="s">
        <v>221</v>
      </c>
      <c r="BN80" s="6" t="s">
        <v>221</v>
      </c>
      <c r="BO80" s="6" t="s">
        <v>221</v>
      </c>
      <c r="BP80" s="6" t="s">
        <v>221</v>
      </c>
      <c r="BQ80" s="6" t="s">
        <v>221</v>
      </c>
      <c r="BR80" s="6" t="s">
        <v>221</v>
      </c>
      <c r="BS80" s="6" t="s">
        <v>221</v>
      </c>
      <c r="BT80" s="6" t="s">
        <v>221</v>
      </c>
      <c r="BU80" s="6" t="s">
        <v>221</v>
      </c>
      <c r="BV80" s="6" t="s">
        <v>221</v>
      </c>
      <c r="BW80" s="6" t="s">
        <v>221</v>
      </c>
      <c r="BX80" s="6" t="s">
        <v>221</v>
      </c>
      <c r="BY80" s="6" t="s">
        <v>221</v>
      </c>
      <c r="BZ80" s="6" t="s">
        <v>221</v>
      </c>
      <c r="CA80" s="6" t="s">
        <v>221</v>
      </c>
      <c r="CB80" s="3">
        <v>47</v>
      </c>
      <c r="CC80" s="6" t="s">
        <v>221</v>
      </c>
      <c r="CD80" s="6" t="s">
        <v>221</v>
      </c>
      <c r="CE80" s="6" t="s">
        <v>221</v>
      </c>
      <c r="CF80" s="73">
        <f t="shared" si="6"/>
        <v>134</v>
      </c>
      <c r="CG80" s="6" t="s">
        <v>221</v>
      </c>
      <c r="CH80" s="6" t="s">
        <v>221</v>
      </c>
      <c r="CI80" s="6" t="s">
        <v>221</v>
      </c>
      <c r="CJ80" s="6" t="s">
        <v>221</v>
      </c>
      <c r="CK80" s="6" t="s">
        <v>221</v>
      </c>
      <c r="CL80" s="6" t="s">
        <v>221</v>
      </c>
      <c r="CM80" s="6" t="s">
        <v>221</v>
      </c>
      <c r="CN80" s="6" t="s">
        <v>221</v>
      </c>
      <c r="CO80" s="6" t="s">
        <v>221</v>
      </c>
      <c r="CP80" s="6" t="s">
        <v>221</v>
      </c>
      <c r="CQ80" s="6" t="s">
        <v>221</v>
      </c>
      <c r="CR80" s="6" t="s">
        <v>221</v>
      </c>
      <c r="CS80" s="6" t="s">
        <v>221</v>
      </c>
      <c r="CT80" s="6" t="s">
        <v>221</v>
      </c>
      <c r="CU80" s="6" t="s">
        <v>221</v>
      </c>
      <c r="CV80" s="6" t="s">
        <v>221</v>
      </c>
      <c r="CW80" s="6" t="s">
        <v>221</v>
      </c>
      <c r="CX80" s="6" t="s">
        <v>221</v>
      </c>
      <c r="CY80" s="6" t="s">
        <v>221</v>
      </c>
      <c r="CZ80" s="6" t="s">
        <v>221</v>
      </c>
      <c r="DA80" s="73">
        <f t="shared" si="7"/>
        <v>0</v>
      </c>
      <c r="DB80" s="6" t="s">
        <v>221</v>
      </c>
      <c r="DC80" s="6" t="s">
        <v>221</v>
      </c>
      <c r="DD80" s="6" t="s">
        <v>221</v>
      </c>
      <c r="DE80" s="6" t="s">
        <v>221</v>
      </c>
      <c r="DF80" s="6" t="s">
        <v>221</v>
      </c>
      <c r="DG80" s="6" t="s">
        <v>221</v>
      </c>
      <c r="DH80" s="6" t="s">
        <v>221</v>
      </c>
      <c r="DI80" s="6" t="s">
        <v>221</v>
      </c>
      <c r="DJ80" s="6" t="s">
        <v>221</v>
      </c>
      <c r="DK80" s="6" t="s">
        <v>221</v>
      </c>
      <c r="DL80" s="3">
        <v>26</v>
      </c>
      <c r="DM80" s="6" t="s">
        <v>221</v>
      </c>
      <c r="DN80" s="6" t="s">
        <v>221</v>
      </c>
      <c r="DO80" s="6" t="s">
        <v>221</v>
      </c>
      <c r="DP80" s="6" t="s">
        <v>221</v>
      </c>
      <c r="DQ80" s="6" t="s">
        <v>221</v>
      </c>
      <c r="DR80" s="6" t="s">
        <v>221</v>
      </c>
      <c r="DS80" s="6" t="s">
        <v>221</v>
      </c>
      <c r="DT80" s="6" t="s">
        <v>221</v>
      </c>
      <c r="DU80" s="6" t="s">
        <v>221</v>
      </c>
      <c r="DV80" s="6" t="s">
        <v>221</v>
      </c>
      <c r="DW80" s="6" t="s">
        <v>221</v>
      </c>
      <c r="DX80" s="6" t="s">
        <v>221</v>
      </c>
      <c r="DY80" s="6" t="s">
        <v>221</v>
      </c>
      <c r="DZ80" s="6" t="s">
        <v>221</v>
      </c>
      <c r="EA80" s="6" t="s">
        <v>221</v>
      </c>
      <c r="EB80" s="6" t="s">
        <v>221</v>
      </c>
      <c r="EC80" s="6" t="s">
        <v>221</v>
      </c>
      <c r="ED80" s="6" t="s">
        <v>221</v>
      </c>
      <c r="EE80" s="6" t="s">
        <v>221</v>
      </c>
      <c r="EF80" s="6" t="s">
        <v>221</v>
      </c>
      <c r="EG80" s="6" t="s">
        <v>221</v>
      </c>
      <c r="EH80" s="6" t="s">
        <v>221</v>
      </c>
      <c r="EI80" s="6" t="s">
        <v>221</v>
      </c>
      <c r="EJ80" s="6" t="s">
        <v>221</v>
      </c>
      <c r="EK80" s="6" t="s">
        <v>221</v>
      </c>
      <c r="EL80" s="6" t="s">
        <v>221</v>
      </c>
      <c r="EM80" s="6" t="s">
        <v>221</v>
      </c>
      <c r="EN80" s="6" t="s">
        <v>221</v>
      </c>
      <c r="EO80" s="6" t="s">
        <v>221</v>
      </c>
      <c r="EP80" s="6" t="s">
        <v>221</v>
      </c>
      <c r="EQ80" s="6" t="s">
        <v>221</v>
      </c>
      <c r="ER80" s="6" t="s">
        <v>221</v>
      </c>
      <c r="ES80" s="6" t="s">
        <v>221</v>
      </c>
      <c r="ET80" s="3">
        <v>38</v>
      </c>
      <c r="EU80" s="6" t="s">
        <v>221</v>
      </c>
      <c r="EV80" s="6" t="s">
        <v>221</v>
      </c>
      <c r="EW80" s="6" t="s">
        <v>221</v>
      </c>
      <c r="EX80" s="6" t="s">
        <v>221</v>
      </c>
      <c r="EY80" s="6" t="s">
        <v>221</v>
      </c>
      <c r="EZ80" s="6" t="s">
        <v>221</v>
      </c>
      <c r="FA80" s="6" t="s">
        <v>221</v>
      </c>
      <c r="FB80" s="6" t="s">
        <v>221</v>
      </c>
      <c r="FC80" s="6" t="s">
        <v>221</v>
      </c>
      <c r="FD80" s="6" t="s">
        <v>221</v>
      </c>
      <c r="FE80" s="6" t="s">
        <v>221</v>
      </c>
      <c r="FF80" s="6" t="s">
        <v>221</v>
      </c>
      <c r="FG80" s="6" t="s">
        <v>221</v>
      </c>
      <c r="FH80" s="6" t="s">
        <v>221</v>
      </c>
      <c r="FI80" s="6" t="s">
        <v>221</v>
      </c>
      <c r="FJ80" s="6" t="s">
        <v>221</v>
      </c>
      <c r="FK80" s="6" t="s">
        <v>221</v>
      </c>
      <c r="FL80" s="6" t="s">
        <v>221</v>
      </c>
      <c r="FM80" s="6" t="s">
        <v>221</v>
      </c>
      <c r="FN80" s="6" t="s">
        <v>221</v>
      </c>
      <c r="FO80" s="6" t="s">
        <v>221</v>
      </c>
      <c r="FP80" s="6" t="s">
        <v>221</v>
      </c>
      <c r="FQ80" s="6" t="s">
        <v>221</v>
      </c>
      <c r="FR80" s="6" t="s">
        <v>221</v>
      </c>
      <c r="FS80" s="6" t="s">
        <v>221</v>
      </c>
      <c r="FT80" s="6" t="s">
        <v>221</v>
      </c>
      <c r="FU80" s="6" t="s">
        <v>221</v>
      </c>
      <c r="FV80" s="11" t="s">
        <v>221</v>
      </c>
      <c r="FW80" s="285">
        <f t="shared" si="8"/>
        <v>64</v>
      </c>
      <c r="FX80" s="193">
        <f t="shared" si="5"/>
        <v>198</v>
      </c>
    </row>
    <row r="81" spans="1:180" x14ac:dyDescent="0.25">
      <c r="A81" s="4" t="s">
        <v>154</v>
      </c>
      <c r="B81" s="4" t="s">
        <v>155</v>
      </c>
      <c r="C81" s="6" t="s">
        <v>221</v>
      </c>
      <c r="D81" s="6" t="s">
        <v>221</v>
      </c>
      <c r="E81" s="6" t="s">
        <v>221</v>
      </c>
      <c r="F81" s="6" t="s">
        <v>221</v>
      </c>
      <c r="G81" s="6" t="s">
        <v>221</v>
      </c>
      <c r="H81" s="3">
        <v>64</v>
      </c>
      <c r="I81" s="6" t="s">
        <v>221</v>
      </c>
      <c r="J81" s="6" t="s">
        <v>221</v>
      </c>
      <c r="K81" s="6" t="s">
        <v>221</v>
      </c>
      <c r="L81" s="6" t="s">
        <v>221</v>
      </c>
      <c r="M81" s="6" t="s">
        <v>221</v>
      </c>
      <c r="N81" s="6" t="s">
        <v>221</v>
      </c>
      <c r="O81" s="6" t="s">
        <v>221</v>
      </c>
      <c r="P81" s="3">
        <v>76</v>
      </c>
      <c r="Q81" s="6" t="s">
        <v>221</v>
      </c>
      <c r="R81" s="6" t="s">
        <v>221</v>
      </c>
      <c r="S81" s="6" t="s">
        <v>221</v>
      </c>
      <c r="T81" s="6" t="s">
        <v>221</v>
      </c>
      <c r="U81" s="6" t="s">
        <v>221</v>
      </c>
      <c r="V81" s="6" t="s">
        <v>221</v>
      </c>
      <c r="W81" s="6" t="s">
        <v>221</v>
      </c>
      <c r="X81" s="6" t="s">
        <v>221</v>
      </c>
      <c r="Y81" s="6" t="s">
        <v>221</v>
      </c>
      <c r="Z81" s="6" t="s">
        <v>221</v>
      </c>
      <c r="AA81" s="6" t="s">
        <v>221</v>
      </c>
      <c r="AB81" s="6" t="s">
        <v>221</v>
      </c>
      <c r="AC81" s="6" t="s">
        <v>221</v>
      </c>
      <c r="AD81" s="6" t="s">
        <v>221</v>
      </c>
      <c r="AE81" s="6" t="s">
        <v>221</v>
      </c>
      <c r="AF81" s="6" t="s">
        <v>221</v>
      </c>
      <c r="AG81" s="6" t="s">
        <v>221</v>
      </c>
      <c r="AH81" s="6" t="s">
        <v>221</v>
      </c>
      <c r="AI81" s="6" t="s">
        <v>221</v>
      </c>
      <c r="AJ81" s="6" t="s">
        <v>221</v>
      </c>
      <c r="AK81" s="6" t="s">
        <v>221</v>
      </c>
      <c r="AL81" s="6" t="s">
        <v>221</v>
      </c>
      <c r="AM81" s="6" t="s">
        <v>221</v>
      </c>
      <c r="AN81" s="6" t="s">
        <v>221</v>
      </c>
      <c r="AO81" s="6" t="s">
        <v>221</v>
      </c>
      <c r="AP81" s="6" t="s">
        <v>221</v>
      </c>
      <c r="AQ81" s="6" t="s">
        <v>221</v>
      </c>
      <c r="AR81" s="6" t="s">
        <v>221</v>
      </c>
      <c r="AS81" s="6" t="s">
        <v>221</v>
      </c>
      <c r="AT81" s="3">
        <v>37</v>
      </c>
      <c r="AU81" s="6" t="s">
        <v>221</v>
      </c>
      <c r="AV81" s="6" t="s">
        <v>221</v>
      </c>
      <c r="AW81" s="6" t="s">
        <v>221</v>
      </c>
      <c r="AX81" s="6" t="s">
        <v>221</v>
      </c>
      <c r="AY81" s="6" t="s">
        <v>221</v>
      </c>
      <c r="AZ81" s="6" t="s">
        <v>221</v>
      </c>
      <c r="BA81" s="6" t="s">
        <v>221</v>
      </c>
      <c r="BB81" s="6" t="s">
        <v>221</v>
      </c>
      <c r="BC81" s="6" t="s">
        <v>221</v>
      </c>
      <c r="BD81" s="6" t="s">
        <v>221</v>
      </c>
      <c r="BE81" s="6" t="s">
        <v>221</v>
      </c>
      <c r="BF81" s="6" t="s">
        <v>221</v>
      </c>
      <c r="BG81" s="6" t="s">
        <v>221</v>
      </c>
      <c r="BH81" s="6" t="s">
        <v>221</v>
      </c>
      <c r="BI81" s="6" t="s">
        <v>221</v>
      </c>
      <c r="BJ81" s="6" t="s">
        <v>221</v>
      </c>
      <c r="BK81" s="6" t="s">
        <v>221</v>
      </c>
      <c r="BL81" s="6" t="s">
        <v>221</v>
      </c>
      <c r="BM81" s="6" t="s">
        <v>221</v>
      </c>
      <c r="BN81" s="6" t="s">
        <v>221</v>
      </c>
      <c r="BO81" s="6" t="s">
        <v>221</v>
      </c>
      <c r="BP81" s="6" t="s">
        <v>221</v>
      </c>
      <c r="BQ81" s="6" t="s">
        <v>221</v>
      </c>
      <c r="BR81" s="6" t="s">
        <v>221</v>
      </c>
      <c r="BS81" s="6" t="s">
        <v>221</v>
      </c>
      <c r="BT81" s="6" t="s">
        <v>221</v>
      </c>
      <c r="BU81" s="6" t="s">
        <v>221</v>
      </c>
      <c r="BV81" s="6" t="s">
        <v>221</v>
      </c>
      <c r="BW81" s="6" t="s">
        <v>221</v>
      </c>
      <c r="BX81" s="6" t="s">
        <v>221</v>
      </c>
      <c r="BY81" s="6" t="s">
        <v>221</v>
      </c>
      <c r="BZ81" s="6" t="s">
        <v>221</v>
      </c>
      <c r="CA81" s="3">
        <v>96</v>
      </c>
      <c r="CB81" s="6" t="s">
        <v>221</v>
      </c>
      <c r="CC81" s="3">
        <v>84</v>
      </c>
      <c r="CD81" s="6" t="s">
        <v>221</v>
      </c>
      <c r="CE81" s="6" t="s">
        <v>221</v>
      </c>
      <c r="CF81" s="73">
        <f t="shared" si="6"/>
        <v>357</v>
      </c>
      <c r="CG81" s="6" t="s">
        <v>221</v>
      </c>
      <c r="CH81" s="6" t="s">
        <v>221</v>
      </c>
      <c r="CI81" s="6" t="s">
        <v>221</v>
      </c>
      <c r="CJ81" s="6" t="s">
        <v>221</v>
      </c>
      <c r="CK81" s="6" t="s">
        <v>221</v>
      </c>
      <c r="CL81" s="6" t="s">
        <v>221</v>
      </c>
      <c r="CM81" s="6" t="s">
        <v>221</v>
      </c>
      <c r="CN81" s="6" t="s">
        <v>221</v>
      </c>
      <c r="CO81" s="6" t="s">
        <v>221</v>
      </c>
      <c r="CP81" s="6" t="s">
        <v>221</v>
      </c>
      <c r="CQ81" s="6" t="s">
        <v>221</v>
      </c>
      <c r="CR81" s="6" t="s">
        <v>221</v>
      </c>
      <c r="CS81" s="6" t="s">
        <v>221</v>
      </c>
      <c r="CT81" s="6" t="s">
        <v>221</v>
      </c>
      <c r="CU81" s="6" t="s">
        <v>221</v>
      </c>
      <c r="CV81" s="6" t="s">
        <v>221</v>
      </c>
      <c r="CW81" s="6" t="s">
        <v>221</v>
      </c>
      <c r="CX81" s="6" t="s">
        <v>221</v>
      </c>
      <c r="CY81" s="6" t="s">
        <v>221</v>
      </c>
      <c r="CZ81" s="6" t="s">
        <v>221</v>
      </c>
      <c r="DA81" s="73">
        <f t="shared" si="7"/>
        <v>0</v>
      </c>
      <c r="DB81" s="6" t="s">
        <v>221</v>
      </c>
      <c r="DC81" s="6" t="s">
        <v>221</v>
      </c>
      <c r="DD81" s="6" t="s">
        <v>221</v>
      </c>
      <c r="DE81" s="6" t="s">
        <v>221</v>
      </c>
      <c r="DF81" s="6" t="s">
        <v>221</v>
      </c>
      <c r="DG81" s="6" t="s">
        <v>221</v>
      </c>
      <c r="DH81" s="6" t="s">
        <v>221</v>
      </c>
      <c r="DI81" s="6" t="s">
        <v>221</v>
      </c>
      <c r="DJ81" s="6" t="s">
        <v>221</v>
      </c>
      <c r="DK81" s="6" t="s">
        <v>221</v>
      </c>
      <c r="DL81" s="6" t="s">
        <v>221</v>
      </c>
      <c r="DM81" s="6" t="s">
        <v>221</v>
      </c>
      <c r="DN81" s="6" t="s">
        <v>221</v>
      </c>
      <c r="DO81" s="6" t="s">
        <v>221</v>
      </c>
      <c r="DP81" s="6" t="s">
        <v>221</v>
      </c>
      <c r="DQ81" s="6" t="s">
        <v>221</v>
      </c>
      <c r="DR81" s="6" t="s">
        <v>221</v>
      </c>
      <c r="DS81" s="6" t="s">
        <v>221</v>
      </c>
      <c r="DT81" s="6" t="s">
        <v>221</v>
      </c>
      <c r="DU81" s="6" t="s">
        <v>221</v>
      </c>
      <c r="DV81" s="6" t="s">
        <v>221</v>
      </c>
      <c r="DW81" s="6" t="s">
        <v>221</v>
      </c>
      <c r="DX81" s="6" t="s">
        <v>221</v>
      </c>
      <c r="DY81" s="6" t="s">
        <v>221</v>
      </c>
      <c r="DZ81" s="6" t="s">
        <v>221</v>
      </c>
      <c r="EA81" s="6" t="s">
        <v>221</v>
      </c>
      <c r="EB81" s="6" t="s">
        <v>221</v>
      </c>
      <c r="EC81" s="6" t="s">
        <v>221</v>
      </c>
      <c r="ED81" s="6" t="s">
        <v>221</v>
      </c>
      <c r="EE81" s="6" t="s">
        <v>221</v>
      </c>
      <c r="EF81" s="6" t="s">
        <v>221</v>
      </c>
      <c r="EG81" s="6" t="s">
        <v>221</v>
      </c>
      <c r="EH81" s="6" t="s">
        <v>221</v>
      </c>
      <c r="EI81" s="6" t="s">
        <v>221</v>
      </c>
      <c r="EJ81" s="6" t="s">
        <v>221</v>
      </c>
      <c r="EK81" s="6" t="s">
        <v>221</v>
      </c>
      <c r="EL81" s="6" t="s">
        <v>221</v>
      </c>
      <c r="EM81" s="6" t="s">
        <v>221</v>
      </c>
      <c r="EN81" s="6" t="s">
        <v>221</v>
      </c>
      <c r="EO81" s="6" t="s">
        <v>221</v>
      </c>
      <c r="EP81" s="6" t="s">
        <v>221</v>
      </c>
      <c r="EQ81" s="6" t="s">
        <v>221</v>
      </c>
      <c r="ER81" s="6" t="s">
        <v>221</v>
      </c>
      <c r="ES81" s="6" t="s">
        <v>221</v>
      </c>
      <c r="ET81" s="6" t="s">
        <v>221</v>
      </c>
      <c r="EU81" s="6" t="s">
        <v>221</v>
      </c>
      <c r="EV81" s="6" t="s">
        <v>221</v>
      </c>
      <c r="EW81" s="6" t="s">
        <v>221</v>
      </c>
      <c r="EX81" s="6" t="s">
        <v>221</v>
      </c>
      <c r="EY81" s="6" t="s">
        <v>221</v>
      </c>
      <c r="EZ81" s="6" t="s">
        <v>221</v>
      </c>
      <c r="FA81" s="6" t="s">
        <v>221</v>
      </c>
      <c r="FB81" s="6" t="s">
        <v>221</v>
      </c>
      <c r="FC81" s="6" t="s">
        <v>221</v>
      </c>
      <c r="FD81" s="6" t="s">
        <v>221</v>
      </c>
      <c r="FE81" s="6" t="s">
        <v>221</v>
      </c>
      <c r="FF81" s="6" t="s">
        <v>221</v>
      </c>
      <c r="FG81" s="6" t="s">
        <v>221</v>
      </c>
      <c r="FH81" s="6" t="s">
        <v>221</v>
      </c>
      <c r="FI81" s="6" t="s">
        <v>221</v>
      </c>
      <c r="FJ81" s="6" t="s">
        <v>221</v>
      </c>
      <c r="FK81" s="6" t="s">
        <v>221</v>
      </c>
      <c r="FL81" s="6" t="s">
        <v>221</v>
      </c>
      <c r="FM81" s="6" t="s">
        <v>221</v>
      </c>
      <c r="FN81" s="6" t="s">
        <v>221</v>
      </c>
      <c r="FO81" s="6" t="s">
        <v>221</v>
      </c>
      <c r="FP81" s="6" t="s">
        <v>221</v>
      </c>
      <c r="FQ81" s="6" t="s">
        <v>221</v>
      </c>
      <c r="FR81" s="6" t="s">
        <v>221</v>
      </c>
      <c r="FS81" s="6" t="s">
        <v>221</v>
      </c>
      <c r="FT81" s="6" t="s">
        <v>221</v>
      </c>
      <c r="FU81" s="6" t="s">
        <v>221</v>
      </c>
      <c r="FV81" s="11" t="s">
        <v>221</v>
      </c>
      <c r="FW81" s="285">
        <f t="shared" si="8"/>
        <v>0</v>
      </c>
      <c r="FX81" s="193">
        <f t="shared" si="5"/>
        <v>357</v>
      </c>
    </row>
    <row r="82" spans="1:180" x14ac:dyDescent="0.25">
      <c r="A82" s="4" t="s">
        <v>156</v>
      </c>
      <c r="B82" s="4" t="s">
        <v>157</v>
      </c>
      <c r="C82" s="6" t="s">
        <v>221</v>
      </c>
      <c r="D82" s="6" t="s">
        <v>221</v>
      </c>
      <c r="E82" s="6" t="s">
        <v>221</v>
      </c>
      <c r="F82" s="6" t="s">
        <v>221</v>
      </c>
      <c r="G82" s="6" t="s">
        <v>221</v>
      </c>
      <c r="H82" s="6" t="s">
        <v>221</v>
      </c>
      <c r="I82" s="6" t="s">
        <v>221</v>
      </c>
      <c r="J82" s="6" t="s">
        <v>221</v>
      </c>
      <c r="K82" s="6" t="s">
        <v>221</v>
      </c>
      <c r="L82" s="6" t="s">
        <v>221</v>
      </c>
      <c r="M82" s="6" t="s">
        <v>221</v>
      </c>
      <c r="N82" s="6" t="s">
        <v>221</v>
      </c>
      <c r="O82" s="6" t="s">
        <v>221</v>
      </c>
      <c r="P82" s="3">
        <v>106</v>
      </c>
      <c r="Q82" s="6" t="s">
        <v>221</v>
      </c>
      <c r="R82" s="6" t="s">
        <v>221</v>
      </c>
      <c r="S82" s="6" t="s">
        <v>221</v>
      </c>
      <c r="T82" s="6" t="s">
        <v>221</v>
      </c>
      <c r="U82" s="6" t="s">
        <v>221</v>
      </c>
      <c r="V82" s="6" t="s">
        <v>221</v>
      </c>
      <c r="W82" s="6" t="s">
        <v>221</v>
      </c>
      <c r="X82" s="6" t="s">
        <v>221</v>
      </c>
      <c r="Y82" s="6" t="s">
        <v>221</v>
      </c>
      <c r="Z82" s="6" t="s">
        <v>221</v>
      </c>
      <c r="AA82" s="6" t="s">
        <v>221</v>
      </c>
      <c r="AB82" s="6" t="s">
        <v>221</v>
      </c>
      <c r="AC82" s="6" t="s">
        <v>221</v>
      </c>
      <c r="AD82" s="6" t="s">
        <v>221</v>
      </c>
      <c r="AE82" s="6" t="s">
        <v>221</v>
      </c>
      <c r="AF82" s="6" t="s">
        <v>221</v>
      </c>
      <c r="AG82" s="6" t="s">
        <v>221</v>
      </c>
      <c r="AH82" s="6" t="s">
        <v>221</v>
      </c>
      <c r="AI82" s="6" t="s">
        <v>221</v>
      </c>
      <c r="AJ82" s="6" t="s">
        <v>221</v>
      </c>
      <c r="AK82" s="6" t="s">
        <v>221</v>
      </c>
      <c r="AL82" s="6" t="s">
        <v>221</v>
      </c>
      <c r="AM82" s="6" t="s">
        <v>221</v>
      </c>
      <c r="AN82" s="6" t="s">
        <v>221</v>
      </c>
      <c r="AO82" s="6" t="s">
        <v>221</v>
      </c>
      <c r="AP82" s="6" t="s">
        <v>221</v>
      </c>
      <c r="AQ82" s="6" t="s">
        <v>221</v>
      </c>
      <c r="AR82" s="6" t="s">
        <v>221</v>
      </c>
      <c r="AS82" s="6" t="s">
        <v>221</v>
      </c>
      <c r="AT82" s="3">
        <v>88</v>
      </c>
      <c r="AU82" s="6" t="s">
        <v>221</v>
      </c>
      <c r="AV82" s="6" t="s">
        <v>221</v>
      </c>
      <c r="AW82" s="6" t="s">
        <v>221</v>
      </c>
      <c r="AX82" s="6" t="s">
        <v>221</v>
      </c>
      <c r="AY82" s="6" t="s">
        <v>221</v>
      </c>
      <c r="AZ82" s="6" t="s">
        <v>221</v>
      </c>
      <c r="BA82" s="6" t="s">
        <v>221</v>
      </c>
      <c r="BB82" s="6" t="s">
        <v>221</v>
      </c>
      <c r="BC82" s="6" t="s">
        <v>221</v>
      </c>
      <c r="BD82" s="6" t="s">
        <v>221</v>
      </c>
      <c r="BE82" s="3">
        <v>46</v>
      </c>
      <c r="BF82" s="6" t="s">
        <v>221</v>
      </c>
      <c r="BG82" s="6" t="s">
        <v>221</v>
      </c>
      <c r="BH82" s="6" t="s">
        <v>221</v>
      </c>
      <c r="BI82" s="6" t="s">
        <v>221</v>
      </c>
      <c r="BJ82" s="6" t="s">
        <v>221</v>
      </c>
      <c r="BK82" s="3">
        <v>39</v>
      </c>
      <c r="BL82" s="6" t="s">
        <v>221</v>
      </c>
      <c r="BM82" s="6" t="s">
        <v>221</v>
      </c>
      <c r="BN82" s="6" t="s">
        <v>221</v>
      </c>
      <c r="BO82" s="6" t="s">
        <v>221</v>
      </c>
      <c r="BP82" s="3">
        <v>63</v>
      </c>
      <c r="BQ82" s="6" t="s">
        <v>221</v>
      </c>
      <c r="BR82" s="6" t="s">
        <v>221</v>
      </c>
      <c r="BS82" s="6" t="s">
        <v>221</v>
      </c>
      <c r="BT82" s="6" t="s">
        <v>221</v>
      </c>
      <c r="BU82" s="6" t="s">
        <v>221</v>
      </c>
      <c r="BV82" s="6" t="s">
        <v>221</v>
      </c>
      <c r="BW82" s="6" t="s">
        <v>221</v>
      </c>
      <c r="BX82" s="6" t="s">
        <v>221</v>
      </c>
      <c r="BY82" s="6" t="s">
        <v>221</v>
      </c>
      <c r="BZ82" s="6" t="s">
        <v>221</v>
      </c>
      <c r="CA82" s="6" t="s">
        <v>221</v>
      </c>
      <c r="CB82" s="6" t="s">
        <v>221</v>
      </c>
      <c r="CC82" s="6" t="s">
        <v>221</v>
      </c>
      <c r="CD82" s="6" t="s">
        <v>221</v>
      </c>
      <c r="CE82" s="3">
        <v>130</v>
      </c>
      <c r="CF82" s="73">
        <f t="shared" si="6"/>
        <v>472</v>
      </c>
      <c r="CG82" s="6" t="s">
        <v>221</v>
      </c>
      <c r="CH82" s="6" t="s">
        <v>221</v>
      </c>
      <c r="CI82" s="6" t="s">
        <v>221</v>
      </c>
      <c r="CJ82" s="6" t="s">
        <v>221</v>
      </c>
      <c r="CK82" s="6" t="s">
        <v>221</v>
      </c>
      <c r="CL82" s="6" t="s">
        <v>221</v>
      </c>
      <c r="CM82" s="6" t="s">
        <v>221</v>
      </c>
      <c r="CN82" s="6" t="s">
        <v>221</v>
      </c>
      <c r="CO82" s="6" t="s">
        <v>221</v>
      </c>
      <c r="CP82" s="6" t="s">
        <v>221</v>
      </c>
      <c r="CQ82" s="6" t="s">
        <v>221</v>
      </c>
      <c r="CR82" s="6" t="s">
        <v>221</v>
      </c>
      <c r="CS82" s="6" t="s">
        <v>221</v>
      </c>
      <c r="CT82" s="6" t="s">
        <v>221</v>
      </c>
      <c r="CU82" s="6" t="s">
        <v>221</v>
      </c>
      <c r="CV82" s="6" t="s">
        <v>221</v>
      </c>
      <c r="CW82" s="6" t="s">
        <v>221</v>
      </c>
      <c r="CX82" s="6" t="s">
        <v>221</v>
      </c>
      <c r="CY82" s="6" t="s">
        <v>221</v>
      </c>
      <c r="CZ82" s="6" t="s">
        <v>221</v>
      </c>
      <c r="DA82" s="73">
        <f t="shared" si="7"/>
        <v>0</v>
      </c>
      <c r="DB82" s="3">
        <v>33</v>
      </c>
      <c r="DC82" s="6" t="s">
        <v>221</v>
      </c>
      <c r="DD82" s="6" t="s">
        <v>221</v>
      </c>
      <c r="DE82" s="6" t="s">
        <v>221</v>
      </c>
      <c r="DF82" s="6" t="s">
        <v>221</v>
      </c>
      <c r="DG82" s="6" t="s">
        <v>221</v>
      </c>
      <c r="DH82" s="6" t="s">
        <v>221</v>
      </c>
      <c r="DI82" s="6" t="s">
        <v>221</v>
      </c>
      <c r="DJ82" s="6" t="s">
        <v>221</v>
      </c>
      <c r="DK82" s="6" t="s">
        <v>221</v>
      </c>
      <c r="DL82" s="6" t="s">
        <v>221</v>
      </c>
      <c r="DM82" s="6" t="s">
        <v>221</v>
      </c>
      <c r="DN82" s="6" t="s">
        <v>221</v>
      </c>
      <c r="DO82" s="6" t="s">
        <v>221</v>
      </c>
      <c r="DP82" s="6" t="s">
        <v>221</v>
      </c>
      <c r="DQ82" s="6" t="s">
        <v>221</v>
      </c>
      <c r="DR82" s="6" t="s">
        <v>221</v>
      </c>
      <c r="DS82" s="6" t="s">
        <v>221</v>
      </c>
      <c r="DT82" s="6" t="s">
        <v>221</v>
      </c>
      <c r="DU82" s="6" t="s">
        <v>221</v>
      </c>
      <c r="DV82" s="6" t="s">
        <v>221</v>
      </c>
      <c r="DW82" s="6" t="s">
        <v>221</v>
      </c>
      <c r="DX82" s="6" t="s">
        <v>221</v>
      </c>
      <c r="DY82" s="6" t="s">
        <v>221</v>
      </c>
      <c r="DZ82" s="6" t="s">
        <v>221</v>
      </c>
      <c r="EA82" s="6" t="s">
        <v>221</v>
      </c>
      <c r="EB82" s="6" t="s">
        <v>221</v>
      </c>
      <c r="EC82" s="6" t="s">
        <v>221</v>
      </c>
      <c r="ED82" s="6" t="s">
        <v>221</v>
      </c>
      <c r="EE82" s="6" t="s">
        <v>221</v>
      </c>
      <c r="EF82" s="6" t="s">
        <v>221</v>
      </c>
      <c r="EG82" s="6" t="s">
        <v>221</v>
      </c>
      <c r="EH82" s="6" t="s">
        <v>221</v>
      </c>
      <c r="EI82" s="6" t="s">
        <v>221</v>
      </c>
      <c r="EJ82" s="6" t="s">
        <v>221</v>
      </c>
      <c r="EK82" s="6" t="s">
        <v>221</v>
      </c>
      <c r="EL82" s="6" t="s">
        <v>221</v>
      </c>
      <c r="EM82" s="6" t="s">
        <v>221</v>
      </c>
      <c r="EN82" s="6" t="s">
        <v>221</v>
      </c>
      <c r="EO82" s="6" t="s">
        <v>221</v>
      </c>
      <c r="EP82" s="6" t="s">
        <v>221</v>
      </c>
      <c r="EQ82" s="6" t="s">
        <v>221</v>
      </c>
      <c r="ER82" s="6" t="s">
        <v>221</v>
      </c>
      <c r="ES82" s="6" t="s">
        <v>221</v>
      </c>
      <c r="ET82" s="6" t="s">
        <v>221</v>
      </c>
      <c r="EU82" s="6" t="s">
        <v>221</v>
      </c>
      <c r="EV82" s="6" t="s">
        <v>221</v>
      </c>
      <c r="EW82" s="6" t="s">
        <v>221</v>
      </c>
      <c r="EX82" s="6" t="s">
        <v>221</v>
      </c>
      <c r="EY82" s="6" t="s">
        <v>221</v>
      </c>
      <c r="EZ82" s="6" t="s">
        <v>221</v>
      </c>
      <c r="FA82" s="6" t="s">
        <v>221</v>
      </c>
      <c r="FB82" s="6" t="s">
        <v>221</v>
      </c>
      <c r="FC82" s="6" t="s">
        <v>221</v>
      </c>
      <c r="FD82" s="6" t="s">
        <v>221</v>
      </c>
      <c r="FE82" s="6" t="s">
        <v>221</v>
      </c>
      <c r="FF82" s="6" t="s">
        <v>221</v>
      </c>
      <c r="FG82" s="6" t="s">
        <v>221</v>
      </c>
      <c r="FH82" s="6" t="s">
        <v>221</v>
      </c>
      <c r="FI82" s="6" t="s">
        <v>221</v>
      </c>
      <c r="FJ82" s="6" t="s">
        <v>221</v>
      </c>
      <c r="FK82" s="6" t="s">
        <v>221</v>
      </c>
      <c r="FL82" s="6" t="s">
        <v>221</v>
      </c>
      <c r="FM82" s="6" t="s">
        <v>221</v>
      </c>
      <c r="FN82" s="6" t="s">
        <v>221</v>
      </c>
      <c r="FO82" s="6" t="s">
        <v>221</v>
      </c>
      <c r="FP82" s="6" t="s">
        <v>221</v>
      </c>
      <c r="FQ82" s="3">
        <v>26</v>
      </c>
      <c r="FR82" s="6" t="s">
        <v>221</v>
      </c>
      <c r="FS82" s="6" t="s">
        <v>221</v>
      </c>
      <c r="FT82" s="6" t="s">
        <v>221</v>
      </c>
      <c r="FU82" s="6" t="s">
        <v>221</v>
      </c>
      <c r="FV82" s="11" t="s">
        <v>221</v>
      </c>
      <c r="FW82" s="285">
        <f t="shared" si="8"/>
        <v>59</v>
      </c>
      <c r="FX82" s="193">
        <f t="shared" si="5"/>
        <v>531</v>
      </c>
    </row>
    <row r="83" spans="1:180" x14ac:dyDescent="0.25">
      <c r="A83" s="4" t="s">
        <v>158</v>
      </c>
      <c r="B83" s="4" t="s">
        <v>159</v>
      </c>
      <c r="C83" s="6" t="s">
        <v>221</v>
      </c>
      <c r="D83" s="6" t="s">
        <v>221</v>
      </c>
      <c r="E83" s="6" t="s">
        <v>221</v>
      </c>
      <c r="F83" s="6" t="s">
        <v>221</v>
      </c>
      <c r="G83" s="6" t="s">
        <v>221</v>
      </c>
      <c r="H83" s="6" t="s">
        <v>221</v>
      </c>
      <c r="I83" s="6" t="s">
        <v>221</v>
      </c>
      <c r="J83" s="6" t="s">
        <v>221</v>
      </c>
      <c r="K83" s="6" t="s">
        <v>221</v>
      </c>
      <c r="L83" s="6" t="s">
        <v>221</v>
      </c>
      <c r="M83" s="6" t="s">
        <v>221</v>
      </c>
      <c r="N83" s="6" t="s">
        <v>221</v>
      </c>
      <c r="O83" s="6" t="s">
        <v>221</v>
      </c>
      <c r="P83" s="3">
        <v>56</v>
      </c>
      <c r="Q83" s="6" t="s">
        <v>221</v>
      </c>
      <c r="R83" s="3">
        <v>53</v>
      </c>
      <c r="S83" s="6" t="s">
        <v>221</v>
      </c>
      <c r="T83" s="6" t="s">
        <v>221</v>
      </c>
      <c r="U83" s="6" t="s">
        <v>221</v>
      </c>
      <c r="V83" s="6" t="s">
        <v>221</v>
      </c>
      <c r="W83" s="6" t="s">
        <v>221</v>
      </c>
      <c r="X83" s="6" t="s">
        <v>221</v>
      </c>
      <c r="Y83" s="6" t="s">
        <v>221</v>
      </c>
      <c r="Z83" s="6" t="s">
        <v>221</v>
      </c>
      <c r="AA83" s="6" t="s">
        <v>221</v>
      </c>
      <c r="AB83" s="6" t="s">
        <v>221</v>
      </c>
      <c r="AC83" s="6" t="s">
        <v>221</v>
      </c>
      <c r="AD83" s="6" t="s">
        <v>221</v>
      </c>
      <c r="AE83" s="6" t="s">
        <v>221</v>
      </c>
      <c r="AF83" s="6" t="s">
        <v>221</v>
      </c>
      <c r="AG83" s="6" t="s">
        <v>221</v>
      </c>
      <c r="AH83" s="6" t="s">
        <v>221</v>
      </c>
      <c r="AI83" s="6" t="s">
        <v>221</v>
      </c>
      <c r="AJ83" s="6" t="s">
        <v>221</v>
      </c>
      <c r="AK83" s="6" t="s">
        <v>221</v>
      </c>
      <c r="AL83" s="6" t="s">
        <v>221</v>
      </c>
      <c r="AM83" s="6" t="s">
        <v>221</v>
      </c>
      <c r="AN83" s="6" t="s">
        <v>221</v>
      </c>
      <c r="AO83" s="6" t="s">
        <v>221</v>
      </c>
      <c r="AP83" s="6" t="s">
        <v>221</v>
      </c>
      <c r="AQ83" s="6" t="s">
        <v>221</v>
      </c>
      <c r="AR83" s="6" t="s">
        <v>221</v>
      </c>
      <c r="AS83" s="6" t="s">
        <v>221</v>
      </c>
      <c r="AT83" s="6" t="s">
        <v>221</v>
      </c>
      <c r="AU83" s="6" t="s">
        <v>221</v>
      </c>
      <c r="AV83" s="6" t="s">
        <v>221</v>
      </c>
      <c r="AW83" s="6" t="s">
        <v>221</v>
      </c>
      <c r="AX83" s="6" t="s">
        <v>221</v>
      </c>
      <c r="AY83" s="6" t="s">
        <v>221</v>
      </c>
      <c r="AZ83" s="6" t="s">
        <v>221</v>
      </c>
      <c r="BA83" s="6" t="s">
        <v>221</v>
      </c>
      <c r="BB83" s="6" t="s">
        <v>221</v>
      </c>
      <c r="BC83" s="6" t="s">
        <v>221</v>
      </c>
      <c r="BD83" s="6" t="s">
        <v>221</v>
      </c>
      <c r="BE83" s="6" t="s">
        <v>221</v>
      </c>
      <c r="BF83" s="6" t="s">
        <v>221</v>
      </c>
      <c r="BG83" s="6" t="s">
        <v>221</v>
      </c>
      <c r="BH83" s="6" t="s">
        <v>221</v>
      </c>
      <c r="BI83" s="6" t="s">
        <v>221</v>
      </c>
      <c r="BJ83" s="6" t="s">
        <v>221</v>
      </c>
      <c r="BK83" s="3">
        <v>91</v>
      </c>
      <c r="BL83" s="6" t="s">
        <v>221</v>
      </c>
      <c r="BM83" s="6" t="s">
        <v>221</v>
      </c>
      <c r="BN83" s="6" t="s">
        <v>221</v>
      </c>
      <c r="BO83" s="6" t="s">
        <v>221</v>
      </c>
      <c r="BP83" s="3">
        <v>55</v>
      </c>
      <c r="BQ83" s="6" t="s">
        <v>221</v>
      </c>
      <c r="BR83" s="6" t="s">
        <v>221</v>
      </c>
      <c r="BS83" s="6" t="s">
        <v>221</v>
      </c>
      <c r="BT83" s="6" t="s">
        <v>221</v>
      </c>
      <c r="BU83" s="6" t="s">
        <v>221</v>
      </c>
      <c r="BV83" s="6" t="s">
        <v>221</v>
      </c>
      <c r="BW83" s="6" t="s">
        <v>221</v>
      </c>
      <c r="BX83" s="6" t="s">
        <v>221</v>
      </c>
      <c r="BY83" s="6" t="s">
        <v>221</v>
      </c>
      <c r="BZ83" s="6" t="s">
        <v>221</v>
      </c>
      <c r="CA83" s="6" t="s">
        <v>221</v>
      </c>
      <c r="CB83" s="6" t="s">
        <v>221</v>
      </c>
      <c r="CC83" s="6" t="s">
        <v>221</v>
      </c>
      <c r="CD83" s="6" t="s">
        <v>221</v>
      </c>
      <c r="CE83" s="6" t="s">
        <v>221</v>
      </c>
      <c r="CF83" s="73">
        <f t="shared" si="6"/>
        <v>255</v>
      </c>
      <c r="CG83" s="6" t="s">
        <v>221</v>
      </c>
      <c r="CH83" s="6" t="s">
        <v>221</v>
      </c>
      <c r="CI83" s="6" t="s">
        <v>221</v>
      </c>
      <c r="CJ83" s="6" t="s">
        <v>221</v>
      </c>
      <c r="CK83" s="6" t="s">
        <v>221</v>
      </c>
      <c r="CL83" s="6" t="s">
        <v>221</v>
      </c>
      <c r="CM83" s="6" t="s">
        <v>221</v>
      </c>
      <c r="CN83" s="6" t="s">
        <v>221</v>
      </c>
      <c r="CO83" s="6" t="s">
        <v>221</v>
      </c>
      <c r="CP83" s="6" t="s">
        <v>221</v>
      </c>
      <c r="CQ83" s="6" t="s">
        <v>221</v>
      </c>
      <c r="CR83" s="6" t="s">
        <v>221</v>
      </c>
      <c r="CS83" s="6" t="s">
        <v>221</v>
      </c>
      <c r="CT83" s="6" t="s">
        <v>221</v>
      </c>
      <c r="CU83" s="6" t="s">
        <v>221</v>
      </c>
      <c r="CV83" s="6" t="s">
        <v>221</v>
      </c>
      <c r="CW83" s="6" t="s">
        <v>221</v>
      </c>
      <c r="CX83" s="6" t="s">
        <v>221</v>
      </c>
      <c r="CY83" s="6" t="s">
        <v>221</v>
      </c>
      <c r="CZ83" s="6" t="s">
        <v>221</v>
      </c>
      <c r="DA83" s="73">
        <f t="shared" si="7"/>
        <v>0</v>
      </c>
      <c r="DB83" s="6" t="s">
        <v>221</v>
      </c>
      <c r="DC83" s="6" t="s">
        <v>221</v>
      </c>
      <c r="DD83" s="6" t="s">
        <v>221</v>
      </c>
      <c r="DE83" s="6" t="s">
        <v>221</v>
      </c>
      <c r="DF83" s="6" t="s">
        <v>221</v>
      </c>
      <c r="DG83" s="6" t="s">
        <v>221</v>
      </c>
      <c r="DH83" s="6" t="s">
        <v>221</v>
      </c>
      <c r="DI83" s="6" t="s">
        <v>221</v>
      </c>
      <c r="DJ83" s="6" t="s">
        <v>221</v>
      </c>
      <c r="DK83" s="6" t="s">
        <v>221</v>
      </c>
      <c r="DL83" s="6" t="s">
        <v>221</v>
      </c>
      <c r="DM83" s="6" t="s">
        <v>221</v>
      </c>
      <c r="DN83" s="6" t="s">
        <v>221</v>
      </c>
      <c r="DO83" s="6" t="s">
        <v>221</v>
      </c>
      <c r="DP83" s="6" t="s">
        <v>221</v>
      </c>
      <c r="DQ83" s="6" t="s">
        <v>221</v>
      </c>
      <c r="DR83" s="6" t="s">
        <v>221</v>
      </c>
      <c r="DS83" s="6" t="s">
        <v>221</v>
      </c>
      <c r="DT83" s="6" t="s">
        <v>221</v>
      </c>
      <c r="DU83" s="6" t="s">
        <v>221</v>
      </c>
      <c r="DV83" s="6" t="s">
        <v>221</v>
      </c>
      <c r="DW83" s="6" t="s">
        <v>221</v>
      </c>
      <c r="DX83" s="6" t="s">
        <v>221</v>
      </c>
      <c r="DY83" s="6" t="s">
        <v>221</v>
      </c>
      <c r="DZ83" s="6" t="s">
        <v>221</v>
      </c>
      <c r="EA83" s="6" t="s">
        <v>221</v>
      </c>
      <c r="EB83" s="6" t="s">
        <v>221</v>
      </c>
      <c r="EC83" s="6" t="s">
        <v>221</v>
      </c>
      <c r="ED83" s="6" t="s">
        <v>221</v>
      </c>
      <c r="EE83" s="6" t="s">
        <v>221</v>
      </c>
      <c r="EF83" s="6" t="s">
        <v>221</v>
      </c>
      <c r="EG83" s="6" t="s">
        <v>221</v>
      </c>
      <c r="EH83" s="6" t="s">
        <v>221</v>
      </c>
      <c r="EI83" s="6" t="s">
        <v>221</v>
      </c>
      <c r="EJ83" s="6" t="s">
        <v>221</v>
      </c>
      <c r="EK83" s="6" t="s">
        <v>221</v>
      </c>
      <c r="EL83" s="6" t="s">
        <v>221</v>
      </c>
      <c r="EM83" s="6" t="s">
        <v>221</v>
      </c>
      <c r="EN83" s="6" t="s">
        <v>221</v>
      </c>
      <c r="EO83" s="6" t="s">
        <v>221</v>
      </c>
      <c r="EP83" s="6" t="s">
        <v>221</v>
      </c>
      <c r="EQ83" s="6" t="s">
        <v>221</v>
      </c>
      <c r="ER83" s="6" t="s">
        <v>221</v>
      </c>
      <c r="ES83" s="6" t="s">
        <v>221</v>
      </c>
      <c r="ET83" s="6" t="s">
        <v>221</v>
      </c>
      <c r="EU83" s="6" t="s">
        <v>221</v>
      </c>
      <c r="EV83" s="6" t="s">
        <v>221</v>
      </c>
      <c r="EW83" s="6" t="s">
        <v>221</v>
      </c>
      <c r="EX83" s="6" t="s">
        <v>221</v>
      </c>
      <c r="EY83" s="6" t="s">
        <v>221</v>
      </c>
      <c r="EZ83" s="6" t="s">
        <v>221</v>
      </c>
      <c r="FA83" s="6" t="s">
        <v>221</v>
      </c>
      <c r="FB83" s="6" t="s">
        <v>221</v>
      </c>
      <c r="FC83" s="6" t="s">
        <v>221</v>
      </c>
      <c r="FD83" s="6" t="s">
        <v>221</v>
      </c>
      <c r="FE83" s="6" t="s">
        <v>221</v>
      </c>
      <c r="FF83" s="6" t="s">
        <v>221</v>
      </c>
      <c r="FG83" s="6" t="s">
        <v>221</v>
      </c>
      <c r="FH83" s="6" t="s">
        <v>221</v>
      </c>
      <c r="FI83" s="6" t="s">
        <v>221</v>
      </c>
      <c r="FJ83" s="6" t="s">
        <v>221</v>
      </c>
      <c r="FK83" s="6" t="s">
        <v>221</v>
      </c>
      <c r="FL83" s="6" t="s">
        <v>221</v>
      </c>
      <c r="FM83" s="6" t="s">
        <v>221</v>
      </c>
      <c r="FN83" s="6" t="s">
        <v>221</v>
      </c>
      <c r="FO83" s="6" t="s">
        <v>221</v>
      </c>
      <c r="FP83" s="6" t="s">
        <v>221</v>
      </c>
      <c r="FQ83" s="6" t="s">
        <v>221</v>
      </c>
      <c r="FR83" s="6" t="s">
        <v>221</v>
      </c>
      <c r="FS83" s="6" t="s">
        <v>221</v>
      </c>
      <c r="FT83" s="6" t="s">
        <v>221</v>
      </c>
      <c r="FU83" s="6" t="s">
        <v>221</v>
      </c>
      <c r="FV83" s="11" t="s">
        <v>221</v>
      </c>
      <c r="FW83" s="285">
        <f t="shared" si="8"/>
        <v>0</v>
      </c>
      <c r="FX83" s="193">
        <f t="shared" si="5"/>
        <v>255</v>
      </c>
    </row>
    <row r="84" spans="1:180" x14ac:dyDescent="0.25">
      <c r="A84" s="4" t="s">
        <v>160</v>
      </c>
      <c r="B84" s="4" t="s">
        <v>161</v>
      </c>
      <c r="C84" s="6" t="s">
        <v>221</v>
      </c>
      <c r="D84" s="6" t="s">
        <v>221</v>
      </c>
      <c r="E84" s="6" t="s">
        <v>221</v>
      </c>
      <c r="F84" s="6" t="s">
        <v>221</v>
      </c>
      <c r="G84" s="6" t="s">
        <v>221</v>
      </c>
      <c r="H84" s="6" t="s">
        <v>221</v>
      </c>
      <c r="I84" s="6" t="s">
        <v>221</v>
      </c>
      <c r="J84" s="6" t="s">
        <v>221</v>
      </c>
      <c r="K84" s="6" t="s">
        <v>221</v>
      </c>
      <c r="L84" s="6" t="s">
        <v>221</v>
      </c>
      <c r="M84" s="6" t="s">
        <v>221</v>
      </c>
      <c r="N84" s="6" t="s">
        <v>221</v>
      </c>
      <c r="O84" s="6" t="s">
        <v>221</v>
      </c>
      <c r="P84" s="3">
        <v>60</v>
      </c>
      <c r="Q84" s="6" t="s">
        <v>221</v>
      </c>
      <c r="R84" s="6" t="s">
        <v>221</v>
      </c>
      <c r="S84" s="6" t="s">
        <v>221</v>
      </c>
      <c r="T84" s="6" t="s">
        <v>221</v>
      </c>
      <c r="U84" s="6" t="s">
        <v>221</v>
      </c>
      <c r="V84" s="6" t="s">
        <v>221</v>
      </c>
      <c r="W84" s="3">
        <v>49</v>
      </c>
      <c r="X84" s="6" t="s">
        <v>221</v>
      </c>
      <c r="Y84" s="6" t="s">
        <v>221</v>
      </c>
      <c r="Z84" s="6" t="s">
        <v>221</v>
      </c>
      <c r="AA84" s="6" t="s">
        <v>221</v>
      </c>
      <c r="AB84" s="6" t="s">
        <v>221</v>
      </c>
      <c r="AC84" s="6" t="s">
        <v>221</v>
      </c>
      <c r="AD84" s="6" t="s">
        <v>221</v>
      </c>
      <c r="AE84" s="6" t="s">
        <v>221</v>
      </c>
      <c r="AF84" s="6" t="s">
        <v>221</v>
      </c>
      <c r="AG84" s="6" t="s">
        <v>221</v>
      </c>
      <c r="AH84" s="6" t="s">
        <v>221</v>
      </c>
      <c r="AI84" s="6" t="s">
        <v>221</v>
      </c>
      <c r="AJ84" s="6" t="s">
        <v>221</v>
      </c>
      <c r="AK84" s="6" t="s">
        <v>221</v>
      </c>
      <c r="AL84" s="6" t="s">
        <v>221</v>
      </c>
      <c r="AM84" s="6" t="s">
        <v>221</v>
      </c>
      <c r="AN84" s="6" t="s">
        <v>221</v>
      </c>
      <c r="AO84" s="6" t="s">
        <v>221</v>
      </c>
      <c r="AP84" s="6" t="s">
        <v>221</v>
      </c>
      <c r="AQ84" s="6" t="s">
        <v>221</v>
      </c>
      <c r="AR84" s="6" t="s">
        <v>221</v>
      </c>
      <c r="AS84" s="6" t="s">
        <v>221</v>
      </c>
      <c r="AT84" s="3">
        <v>37</v>
      </c>
      <c r="AU84" s="6" t="s">
        <v>221</v>
      </c>
      <c r="AV84" s="6" t="s">
        <v>221</v>
      </c>
      <c r="AW84" s="6" t="s">
        <v>221</v>
      </c>
      <c r="AX84" s="6" t="s">
        <v>221</v>
      </c>
      <c r="AY84" s="6" t="s">
        <v>221</v>
      </c>
      <c r="AZ84" s="6" t="s">
        <v>221</v>
      </c>
      <c r="BA84" s="6" t="s">
        <v>221</v>
      </c>
      <c r="BB84" s="6" t="s">
        <v>221</v>
      </c>
      <c r="BC84" s="6" t="s">
        <v>221</v>
      </c>
      <c r="BD84" s="3">
        <v>94</v>
      </c>
      <c r="BE84" s="6" t="s">
        <v>221</v>
      </c>
      <c r="BF84" s="6" t="s">
        <v>221</v>
      </c>
      <c r="BG84" s="6" t="s">
        <v>221</v>
      </c>
      <c r="BH84" s="6" t="s">
        <v>221</v>
      </c>
      <c r="BI84" s="6" t="s">
        <v>221</v>
      </c>
      <c r="BJ84" s="6" t="s">
        <v>221</v>
      </c>
      <c r="BK84" s="6" t="s">
        <v>221</v>
      </c>
      <c r="BL84" s="6" t="s">
        <v>221</v>
      </c>
      <c r="BM84" s="6" t="s">
        <v>221</v>
      </c>
      <c r="BN84" s="6" t="s">
        <v>221</v>
      </c>
      <c r="BO84" s="6" t="s">
        <v>221</v>
      </c>
      <c r="BP84" s="6" t="s">
        <v>221</v>
      </c>
      <c r="BQ84" s="6" t="s">
        <v>221</v>
      </c>
      <c r="BR84" s="6" t="s">
        <v>221</v>
      </c>
      <c r="BS84" s="6" t="s">
        <v>221</v>
      </c>
      <c r="BT84" s="6" t="s">
        <v>221</v>
      </c>
      <c r="BU84" s="6" t="s">
        <v>221</v>
      </c>
      <c r="BV84" s="6" t="s">
        <v>221</v>
      </c>
      <c r="BW84" s="6" t="s">
        <v>221</v>
      </c>
      <c r="BX84" s="3">
        <v>38</v>
      </c>
      <c r="BY84" s="6" t="s">
        <v>221</v>
      </c>
      <c r="BZ84" s="6" t="s">
        <v>221</v>
      </c>
      <c r="CA84" s="6" t="s">
        <v>221</v>
      </c>
      <c r="CB84" s="6" t="s">
        <v>221</v>
      </c>
      <c r="CC84" s="6" t="s">
        <v>221</v>
      </c>
      <c r="CD84" s="6" t="s">
        <v>221</v>
      </c>
      <c r="CE84" s="3">
        <v>75</v>
      </c>
      <c r="CF84" s="73">
        <f t="shared" si="6"/>
        <v>353</v>
      </c>
      <c r="CG84" s="6" t="s">
        <v>221</v>
      </c>
      <c r="CH84" s="6" t="s">
        <v>221</v>
      </c>
      <c r="CI84" s="6" t="s">
        <v>221</v>
      </c>
      <c r="CJ84" s="6" t="s">
        <v>221</v>
      </c>
      <c r="CK84" s="6" t="s">
        <v>221</v>
      </c>
      <c r="CL84" s="6" t="s">
        <v>221</v>
      </c>
      <c r="CM84" s="6" t="s">
        <v>221</v>
      </c>
      <c r="CN84" s="6" t="s">
        <v>221</v>
      </c>
      <c r="CO84" s="6" t="s">
        <v>221</v>
      </c>
      <c r="CP84" s="6" t="s">
        <v>221</v>
      </c>
      <c r="CQ84" s="6" t="s">
        <v>221</v>
      </c>
      <c r="CR84" s="6" t="s">
        <v>221</v>
      </c>
      <c r="CS84" s="6" t="s">
        <v>221</v>
      </c>
      <c r="CT84" s="6" t="s">
        <v>221</v>
      </c>
      <c r="CU84" s="6" t="s">
        <v>221</v>
      </c>
      <c r="CV84" s="6" t="s">
        <v>221</v>
      </c>
      <c r="CW84" s="6" t="s">
        <v>221</v>
      </c>
      <c r="CX84" s="6" t="s">
        <v>221</v>
      </c>
      <c r="CY84" s="6" t="s">
        <v>221</v>
      </c>
      <c r="CZ84" s="6" t="s">
        <v>221</v>
      </c>
      <c r="DA84" s="73">
        <f t="shared" si="7"/>
        <v>0</v>
      </c>
      <c r="DB84" s="3">
        <v>16</v>
      </c>
      <c r="DC84" s="6" t="s">
        <v>221</v>
      </c>
      <c r="DD84" s="6" t="s">
        <v>221</v>
      </c>
      <c r="DE84" s="6" t="s">
        <v>221</v>
      </c>
      <c r="DF84" s="6" t="s">
        <v>221</v>
      </c>
      <c r="DG84" s="6" t="s">
        <v>221</v>
      </c>
      <c r="DH84" s="6" t="s">
        <v>221</v>
      </c>
      <c r="DI84" s="6" t="s">
        <v>221</v>
      </c>
      <c r="DJ84" s="6" t="s">
        <v>221</v>
      </c>
      <c r="DK84" s="6" t="s">
        <v>221</v>
      </c>
      <c r="DL84" s="6" t="s">
        <v>221</v>
      </c>
      <c r="DM84" s="6" t="s">
        <v>221</v>
      </c>
      <c r="DN84" s="6" t="s">
        <v>221</v>
      </c>
      <c r="DO84" s="6" t="s">
        <v>221</v>
      </c>
      <c r="DP84" s="6" t="s">
        <v>221</v>
      </c>
      <c r="DQ84" s="6" t="s">
        <v>221</v>
      </c>
      <c r="DR84" s="6" t="s">
        <v>221</v>
      </c>
      <c r="DS84" s="6" t="s">
        <v>221</v>
      </c>
      <c r="DT84" s="6" t="s">
        <v>221</v>
      </c>
      <c r="DU84" s="6" t="s">
        <v>221</v>
      </c>
      <c r="DV84" s="6" t="s">
        <v>221</v>
      </c>
      <c r="DW84" s="6" t="s">
        <v>221</v>
      </c>
      <c r="DX84" s="6" t="s">
        <v>221</v>
      </c>
      <c r="DY84" s="6" t="s">
        <v>221</v>
      </c>
      <c r="DZ84" s="6" t="s">
        <v>221</v>
      </c>
      <c r="EA84" s="6" t="s">
        <v>221</v>
      </c>
      <c r="EB84" s="6" t="s">
        <v>221</v>
      </c>
      <c r="EC84" s="6" t="s">
        <v>221</v>
      </c>
      <c r="ED84" s="6" t="s">
        <v>221</v>
      </c>
      <c r="EE84" s="6" t="s">
        <v>221</v>
      </c>
      <c r="EF84" s="6" t="s">
        <v>221</v>
      </c>
      <c r="EG84" s="6" t="s">
        <v>221</v>
      </c>
      <c r="EH84" s="6" t="s">
        <v>221</v>
      </c>
      <c r="EI84" s="6" t="s">
        <v>221</v>
      </c>
      <c r="EJ84" s="6" t="s">
        <v>221</v>
      </c>
      <c r="EK84" s="6" t="s">
        <v>221</v>
      </c>
      <c r="EL84" s="6" t="s">
        <v>221</v>
      </c>
      <c r="EM84" s="6" t="s">
        <v>221</v>
      </c>
      <c r="EN84" s="6" t="s">
        <v>221</v>
      </c>
      <c r="EO84" s="6" t="s">
        <v>221</v>
      </c>
      <c r="EP84" s="6" t="s">
        <v>221</v>
      </c>
      <c r="EQ84" s="6" t="s">
        <v>221</v>
      </c>
      <c r="ER84" s="6" t="s">
        <v>221</v>
      </c>
      <c r="ES84" s="6" t="s">
        <v>221</v>
      </c>
      <c r="ET84" s="6" t="s">
        <v>221</v>
      </c>
      <c r="EU84" s="6" t="s">
        <v>221</v>
      </c>
      <c r="EV84" s="6" t="s">
        <v>221</v>
      </c>
      <c r="EW84" s="6" t="s">
        <v>221</v>
      </c>
      <c r="EX84" s="6" t="s">
        <v>221</v>
      </c>
      <c r="EY84" s="6" t="s">
        <v>221</v>
      </c>
      <c r="EZ84" s="6" t="s">
        <v>221</v>
      </c>
      <c r="FA84" s="6" t="s">
        <v>221</v>
      </c>
      <c r="FB84" s="6" t="s">
        <v>221</v>
      </c>
      <c r="FC84" s="6" t="s">
        <v>221</v>
      </c>
      <c r="FD84" s="6" t="s">
        <v>221</v>
      </c>
      <c r="FE84" s="6" t="s">
        <v>221</v>
      </c>
      <c r="FF84" s="6" t="s">
        <v>221</v>
      </c>
      <c r="FG84" s="6" t="s">
        <v>221</v>
      </c>
      <c r="FH84" s="6" t="s">
        <v>221</v>
      </c>
      <c r="FI84" s="6" t="s">
        <v>221</v>
      </c>
      <c r="FJ84" s="6" t="s">
        <v>221</v>
      </c>
      <c r="FK84" s="6" t="s">
        <v>221</v>
      </c>
      <c r="FL84" s="6" t="s">
        <v>221</v>
      </c>
      <c r="FM84" s="6" t="s">
        <v>221</v>
      </c>
      <c r="FN84" s="6" t="s">
        <v>221</v>
      </c>
      <c r="FO84" s="6" t="s">
        <v>221</v>
      </c>
      <c r="FP84" s="6" t="s">
        <v>221</v>
      </c>
      <c r="FQ84" s="6" t="s">
        <v>221</v>
      </c>
      <c r="FR84" s="6" t="s">
        <v>221</v>
      </c>
      <c r="FS84" s="6" t="s">
        <v>221</v>
      </c>
      <c r="FT84" s="6" t="s">
        <v>221</v>
      </c>
      <c r="FU84" s="6" t="s">
        <v>221</v>
      </c>
      <c r="FV84" s="11" t="s">
        <v>221</v>
      </c>
      <c r="FW84" s="285">
        <f t="shared" si="8"/>
        <v>16</v>
      </c>
      <c r="FX84" s="193">
        <f t="shared" si="5"/>
        <v>369</v>
      </c>
    </row>
    <row r="85" spans="1:180" x14ac:dyDescent="0.25">
      <c r="A85" s="4" t="s">
        <v>162</v>
      </c>
      <c r="B85" s="4" t="s">
        <v>163</v>
      </c>
      <c r="C85" s="6" t="s">
        <v>221</v>
      </c>
      <c r="D85" s="6" t="s">
        <v>221</v>
      </c>
      <c r="E85" s="6" t="s">
        <v>221</v>
      </c>
      <c r="F85" s="6" t="s">
        <v>221</v>
      </c>
      <c r="G85" s="6" t="s">
        <v>221</v>
      </c>
      <c r="H85" s="3">
        <v>47</v>
      </c>
      <c r="I85" s="6" t="s">
        <v>221</v>
      </c>
      <c r="J85" s="6" t="s">
        <v>221</v>
      </c>
      <c r="K85" s="6" t="s">
        <v>221</v>
      </c>
      <c r="L85" s="6" t="s">
        <v>221</v>
      </c>
      <c r="M85" s="6" t="s">
        <v>221</v>
      </c>
      <c r="N85" s="6" t="s">
        <v>221</v>
      </c>
      <c r="O85" s="6" t="s">
        <v>221</v>
      </c>
      <c r="P85" s="6" t="s">
        <v>221</v>
      </c>
      <c r="Q85" s="6" t="s">
        <v>221</v>
      </c>
      <c r="R85" s="6" t="s">
        <v>221</v>
      </c>
      <c r="S85" s="6" t="s">
        <v>221</v>
      </c>
      <c r="T85" s="6" t="s">
        <v>221</v>
      </c>
      <c r="U85" s="3">
        <v>28</v>
      </c>
      <c r="V85" s="6" t="s">
        <v>221</v>
      </c>
      <c r="W85" s="6" t="s">
        <v>221</v>
      </c>
      <c r="X85" s="6" t="s">
        <v>221</v>
      </c>
      <c r="Y85" s="6" t="s">
        <v>221</v>
      </c>
      <c r="Z85" s="6" t="s">
        <v>221</v>
      </c>
      <c r="AA85" s="6" t="s">
        <v>221</v>
      </c>
      <c r="AB85" s="6" t="s">
        <v>221</v>
      </c>
      <c r="AC85" s="6" t="s">
        <v>221</v>
      </c>
      <c r="AD85" s="6" t="s">
        <v>221</v>
      </c>
      <c r="AE85" s="6" t="s">
        <v>221</v>
      </c>
      <c r="AF85" s="6" t="s">
        <v>221</v>
      </c>
      <c r="AG85" s="6" t="s">
        <v>221</v>
      </c>
      <c r="AH85" s="6" t="s">
        <v>221</v>
      </c>
      <c r="AI85" s="6" t="s">
        <v>221</v>
      </c>
      <c r="AJ85" s="6" t="s">
        <v>221</v>
      </c>
      <c r="AK85" s="6" t="s">
        <v>221</v>
      </c>
      <c r="AL85" s="6" t="s">
        <v>221</v>
      </c>
      <c r="AM85" s="6" t="s">
        <v>221</v>
      </c>
      <c r="AN85" s="6" t="s">
        <v>221</v>
      </c>
      <c r="AO85" s="6" t="s">
        <v>221</v>
      </c>
      <c r="AP85" s="6" t="s">
        <v>221</v>
      </c>
      <c r="AQ85" s="6" t="s">
        <v>221</v>
      </c>
      <c r="AR85" s="6" t="s">
        <v>221</v>
      </c>
      <c r="AS85" s="6" t="s">
        <v>221</v>
      </c>
      <c r="AT85" s="3">
        <v>87</v>
      </c>
      <c r="AU85" s="6" t="s">
        <v>221</v>
      </c>
      <c r="AV85" s="6" t="s">
        <v>221</v>
      </c>
      <c r="AW85" s="6" t="s">
        <v>221</v>
      </c>
      <c r="AX85" s="6" t="s">
        <v>221</v>
      </c>
      <c r="AY85" s="6" t="s">
        <v>221</v>
      </c>
      <c r="AZ85" s="6" t="s">
        <v>221</v>
      </c>
      <c r="BA85" s="6" t="s">
        <v>221</v>
      </c>
      <c r="BB85" s="6" t="s">
        <v>221</v>
      </c>
      <c r="BC85" s="6" t="s">
        <v>221</v>
      </c>
      <c r="BD85" s="6" t="s">
        <v>221</v>
      </c>
      <c r="BE85" s="6" t="s">
        <v>221</v>
      </c>
      <c r="BF85" s="6" t="s">
        <v>221</v>
      </c>
      <c r="BG85" s="6" t="s">
        <v>221</v>
      </c>
      <c r="BH85" s="6" t="s">
        <v>221</v>
      </c>
      <c r="BI85" s="6" t="s">
        <v>221</v>
      </c>
      <c r="BJ85" s="6" t="s">
        <v>221</v>
      </c>
      <c r="BK85" s="6" t="s">
        <v>221</v>
      </c>
      <c r="BL85" s="6" t="s">
        <v>221</v>
      </c>
      <c r="BM85" s="6" t="s">
        <v>221</v>
      </c>
      <c r="BN85" s="6" t="s">
        <v>221</v>
      </c>
      <c r="BO85" s="6" t="s">
        <v>221</v>
      </c>
      <c r="BP85" s="6" t="s">
        <v>221</v>
      </c>
      <c r="BQ85" s="6" t="s">
        <v>221</v>
      </c>
      <c r="BR85" s="6" t="s">
        <v>221</v>
      </c>
      <c r="BS85" s="6" t="s">
        <v>221</v>
      </c>
      <c r="BT85" s="6" t="s">
        <v>221</v>
      </c>
      <c r="BU85" s="6" t="s">
        <v>221</v>
      </c>
      <c r="BV85" s="6" t="s">
        <v>221</v>
      </c>
      <c r="BW85" s="6" t="s">
        <v>221</v>
      </c>
      <c r="BX85" s="6" t="s">
        <v>221</v>
      </c>
      <c r="BY85" s="6" t="s">
        <v>221</v>
      </c>
      <c r="BZ85" s="6" t="s">
        <v>221</v>
      </c>
      <c r="CA85" s="6" t="s">
        <v>221</v>
      </c>
      <c r="CB85" s="6" t="s">
        <v>221</v>
      </c>
      <c r="CC85" s="6" t="s">
        <v>221</v>
      </c>
      <c r="CD85" s="6" t="s">
        <v>221</v>
      </c>
      <c r="CE85" s="6" t="s">
        <v>221</v>
      </c>
      <c r="CF85" s="73">
        <f t="shared" si="6"/>
        <v>162</v>
      </c>
      <c r="CG85" s="6" t="s">
        <v>221</v>
      </c>
      <c r="CH85" s="6" t="s">
        <v>221</v>
      </c>
      <c r="CI85" s="6" t="s">
        <v>221</v>
      </c>
      <c r="CJ85" s="6" t="s">
        <v>221</v>
      </c>
      <c r="CK85" s="6" t="s">
        <v>221</v>
      </c>
      <c r="CL85" s="6" t="s">
        <v>221</v>
      </c>
      <c r="CM85" s="6" t="s">
        <v>221</v>
      </c>
      <c r="CN85" s="6" t="s">
        <v>221</v>
      </c>
      <c r="CO85" s="6" t="s">
        <v>221</v>
      </c>
      <c r="CP85" s="6" t="s">
        <v>221</v>
      </c>
      <c r="CQ85" s="6" t="s">
        <v>221</v>
      </c>
      <c r="CR85" s="6" t="s">
        <v>221</v>
      </c>
      <c r="CS85" s="6" t="s">
        <v>221</v>
      </c>
      <c r="CT85" s="6" t="s">
        <v>221</v>
      </c>
      <c r="CU85" s="6" t="s">
        <v>221</v>
      </c>
      <c r="CV85" s="6" t="s">
        <v>221</v>
      </c>
      <c r="CW85" s="6" t="s">
        <v>221</v>
      </c>
      <c r="CX85" s="6" t="s">
        <v>221</v>
      </c>
      <c r="CY85" s="6" t="s">
        <v>221</v>
      </c>
      <c r="CZ85" s="6" t="s">
        <v>221</v>
      </c>
      <c r="DA85" s="73">
        <f t="shared" si="7"/>
        <v>0</v>
      </c>
      <c r="DB85" s="6" t="s">
        <v>221</v>
      </c>
      <c r="DC85" s="6" t="s">
        <v>221</v>
      </c>
      <c r="DD85" s="6" t="s">
        <v>221</v>
      </c>
      <c r="DE85" s="6" t="s">
        <v>221</v>
      </c>
      <c r="DF85" s="6" t="s">
        <v>221</v>
      </c>
      <c r="DG85" s="6" t="s">
        <v>221</v>
      </c>
      <c r="DH85" s="6" t="s">
        <v>221</v>
      </c>
      <c r="DI85" s="6" t="s">
        <v>221</v>
      </c>
      <c r="DJ85" s="6" t="s">
        <v>221</v>
      </c>
      <c r="DK85" s="6" t="s">
        <v>221</v>
      </c>
      <c r="DL85" s="6" t="s">
        <v>221</v>
      </c>
      <c r="DM85" s="6" t="s">
        <v>221</v>
      </c>
      <c r="DN85" s="6" t="s">
        <v>221</v>
      </c>
      <c r="DO85" s="6" t="s">
        <v>221</v>
      </c>
      <c r="DP85" s="6" t="s">
        <v>221</v>
      </c>
      <c r="DQ85" s="6" t="s">
        <v>221</v>
      </c>
      <c r="DR85" s="6" t="s">
        <v>221</v>
      </c>
      <c r="DS85" s="6" t="s">
        <v>221</v>
      </c>
      <c r="DT85" s="6" t="s">
        <v>221</v>
      </c>
      <c r="DU85" s="6" t="s">
        <v>221</v>
      </c>
      <c r="DV85" s="6" t="s">
        <v>221</v>
      </c>
      <c r="DW85" s="6" t="s">
        <v>221</v>
      </c>
      <c r="DX85" s="6" t="s">
        <v>221</v>
      </c>
      <c r="DY85" s="6" t="s">
        <v>221</v>
      </c>
      <c r="DZ85" s="6" t="s">
        <v>221</v>
      </c>
      <c r="EA85" s="6" t="s">
        <v>221</v>
      </c>
      <c r="EB85" s="6" t="s">
        <v>221</v>
      </c>
      <c r="EC85" s="6" t="s">
        <v>221</v>
      </c>
      <c r="ED85" s="6" t="s">
        <v>221</v>
      </c>
      <c r="EE85" s="6" t="s">
        <v>221</v>
      </c>
      <c r="EF85" s="6" t="s">
        <v>221</v>
      </c>
      <c r="EG85" s="6" t="s">
        <v>221</v>
      </c>
      <c r="EH85" s="6" t="s">
        <v>221</v>
      </c>
      <c r="EI85" s="6" t="s">
        <v>221</v>
      </c>
      <c r="EJ85" s="6" t="s">
        <v>221</v>
      </c>
      <c r="EK85" s="6" t="s">
        <v>221</v>
      </c>
      <c r="EL85" s="6" t="s">
        <v>221</v>
      </c>
      <c r="EM85" s="6" t="s">
        <v>221</v>
      </c>
      <c r="EN85" s="6" t="s">
        <v>221</v>
      </c>
      <c r="EO85" s="6" t="s">
        <v>221</v>
      </c>
      <c r="EP85" s="6" t="s">
        <v>221</v>
      </c>
      <c r="EQ85" s="6" t="s">
        <v>221</v>
      </c>
      <c r="ER85" s="6" t="s">
        <v>221</v>
      </c>
      <c r="ES85" s="6" t="s">
        <v>221</v>
      </c>
      <c r="ET85" s="6" t="s">
        <v>221</v>
      </c>
      <c r="EU85" s="6" t="s">
        <v>221</v>
      </c>
      <c r="EV85" s="6" t="s">
        <v>221</v>
      </c>
      <c r="EW85" s="6" t="s">
        <v>221</v>
      </c>
      <c r="EX85" s="6" t="s">
        <v>221</v>
      </c>
      <c r="EY85" s="6" t="s">
        <v>221</v>
      </c>
      <c r="EZ85" s="6" t="s">
        <v>221</v>
      </c>
      <c r="FA85" s="6" t="s">
        <v>221</v>
      </c>
      <c r="FB85" s="6" t="s">
        <v>221</v>
      </c>
      <c r="FC85" s="6" t="s">
        <v>221</v>
      </c>
      <c r="FD85" s="6" t="s">
        <v>221</v>
      </c>
      <c r="FE85" s="6" t="s">
        <v>221</v>
      </c>
      <c r="FF85" s="6" t="s">
        <v>221</v>
      </c>
      <c r="FG85" s="6" t="s">
        <v>221</v>
      </c>
      <c r="FH85" s="6" t="s">
        <v>221</v>
      </c>
      <c r="FI85" s="6" t="s">
        <v>221</v>
      </c>
      <c r="FJ85" s="6" t="s">
        <v>221</v>
      </c>
      <c r="FK85" s="6" t="s">
        <v>221</v>
      </c>
      <c r="FL85" s="6" t="s">
        <v>221</v>
      </c>
      <c r="FM85" s="6" t="s">
        <v>221</v>
      </c>
      <c r="FN85" s="6" t="s">
        <v>221</v>
      </c>
      <c r="FO85" s="6" t="s">
        <v>221</v>
      </c>
      <c r="FP85" s="6" t="s">
        <v>221</v>
      </c>
      <c r="FQ85" s="6" t="s">
        <v>221</v>
      </c>
      <c r="FR85" s="6" t="s">
        <v>221</v>
      </c>
      <c r="FS85" s="6" t="s">
        <v>221</v>
      </c>
      <c r="FT85" s="6" t="s">
        <v>221</v>
      </c>
      <c r="FU85" s="6" t="s">
        <v>221</v>
      </c>
      <c r="FV85" s="11" t="s">
        <v>221</v>
      </c>
      <c r="FW85" s="285">
        <f t="shared" si="8"/>
        <v>0</v>
      </c>
      <c r="FX85" s="193">
        <f t="shared" si="5"/>
        <v>162</v>
      </c>
    </row>
    <row r="86" spans="1:180" x14ac:dyDescent="0.25">
      <c r="A86" s="4" t="s">
        <v>164</v>
      </c>
      <c r="B86" s="4" t="s">
        <v>165</v>
      </c>
      <c r="C86" s="6" t="s">
        <v>221</v>
      </c>
      <c r="D86" s="6" t="s">
        <v>221</v>
      </c>
      <c r="E86" s="3">
        <v>53</v>
      </c>
      <c r="F86" s="6" t="s">
        <v>221</v>
      </c>
      <c r="G86" s="6" t="s">
        <v>221</v>
      </c>
      <c r="H86" s="6" t="s">
        <v>221</v>
      </c>
      <c r="I86" s="6" t="s">
        <v>221</v>
      </c>
      <c r="J86" s="6" t="s">
        <v>221</v>
      </c>
      <c r="K86" s="6" t="s">
        <v>221</v>
      </c>
      <c r="L86" s="6" t="s">
        <v>221</v>
      </c>
      <c r="M86" s="6" t="s">
        <v>221</v>
      </c>
      <c r="N86" s="6" t="s">
        <v>221</v>
      </c>
      <c r="O86" s="6" t="s">
        <v>221</v>
      </c>
      <c r="P86" s="6" t="s">
        <v>221</v>
      </c>
      <c r="Q86" s="6" t="s">
        <v>221</v>
      </c>
      <c r="R86" s="6" t="s">
        <v>221</v>
      </c>
      <c r="S86" s="6" t="s">
        <v>221</v>
      </c>
      <c r="T86" s="6" t="s">
        <v>221</v>
      </c>
      <c r="U86" s="3">
        <v>48</v>
      </c>
      <c r="V86" s="6" t="s">
        <v>221</v>
      </c>
      <c r="W86" s="6" t="s">
        <v>221</v>
      </c>
      <c r="X86" s="6" t="s">
        <v>221</v>
      </c>
      <c r="Y86" s="6" t="s">
        <v>221</v>
      </c>
      <c r="Z86" s="6" t="s">
        <v>221</v>
      </c>
      <c r="AA86" s="6" t="s">
        <v>221</v>
      </c>
      <c r="AB86" s="6" t="s">
        <v>221</v>
      </c>
      <c r="AC86" s="6" t="s">
        <v>221</v>
      </c>
      <c r="AD86" s="6" t="s">
        <v>221</v>
      </c>
      <c r="AE86" s="6" t="s">
        <v>221</v>
      </c>
      <c r="AF86" s="6" t="s">
        <v>221</v>
      </c>
      <c r="AG86" s="6" t="s">
        <v>221</v>
      </c>
      <c r="AH86" s="6" t="s">
        <v>221</v>
      </c>
      <c r="AI86" s="6" t="s">
        <v>221</v>
      </c>
      <c r="AJ86" s="6" t="s">
        <v>221</v>
      </c>
      <c r="AK86" s="6" t="s">
        <v>221</v>
      </c>
      <c r="AL86" s="6" t="s">
        <v>221</v>
      </c>
      <c r="AM86" s="6" t="s">
        <v>221</v>
      </c>
      <c r="AN86" s="6" t="s">
        <v>221</v>
      </c>
      <c r="AO86" s="6" t="s">
        <v>221</v>
      </c>
      <c r="AP86" s="6" t="s">
        <v>221</v>
      </c>
      <c r="AQ86" s="6" t="s">
        <v>221</v>
      </c>
      <c r="AR86" s="3">
        <v>61</v>
      </c>
      <c r="AS86" s="6" t="s">
        <v>221</v>
      </c>
      <c r="AT86" s="6" t="s">
        <v>221</v>
      </c>
      <c r="AU86" s="6" t="s">
        <v>221</v>
      </c>
      <c r="AV86" s="6" t="s">
        <v>221</v>
      </c>
      <c r="AW86" s="6" t="s">
        <v>221</v>
      </c>
      <c r="AX86" s="6" t="s">
        <v>221</v>
      </c>
      <c r="AY86" s="6" t="s">
        <v>221</v>
      </c>
      <c r="AZ86" s="6" t="s">
        <v>221</v>
      </c>
      <c r="BA86" s="6" t="s">
        <v>221</v>
      </c>
      <c r="BB86" s="6" t="s">
        <v>221</v>
      </c>
      <c r="BC86" s="6" t="s">
        <v>221</v>
      </c>
      <c r="BD86" s="6" t="s">
        <v>221</v>
      </c>
      <c r="BE86" s="6" t="s">
        <v>221</v>
      </c>
      <c r="BF86" s="6" t="s">
        <v>221</v>
      </c>
      <c r="BG86" s="6" t="s">
        <v>221</v>
      </c>
      <c r="BH86" s="6" t="s">
        <v>221</v>
      </c>
      <c r="BI86" s="6" t="s">
        <v>221</v>
      </c>
      <c r="BJ86" s="6" t="s">
        <v>221</v>
      </c>
      <c r="BK86" s="6" t="s">
        <v>221</v>
      </c>
      <c r="BL86" s="6" t="s">
        <v>221</v>
      </c>
      <c r="BM86" s="6" t="s">
        <v>221</v>
      </c>
      <c r="BN86" s="6" t="s">
        <v>221</v>
      </c>
      <c r="BO86" s="6" t="s">
        <v>221</v>
      </c>
      <c r="BP86" s="6" t="s">
        <v>221</v>
      </c>
      <c r="BQ86" s="6" t="s">
        <v>221</v>
      </c>
      <c r="BR86" s="6" t="s">
        <v>221</v>
      </c>
      <c r="BS86" s="6" t="s">
        <v>221</v>
      </c>
      <c r="BT86" s="6" t="s">
        <v>221</v>
      </c>
      <c r="BU86" s="3">
        <v>236</v>
      </c>
      <c r="BV86" s="6" t="s">
        <v>221</v>
      </c>
      <c r="BW86" s="6" t="s">
        <v>221</v>
      </c>
      <c r="BX86" s="3">
        <v>81</v>
      </c>
      <c r="BY86" s="6" t="s">
        <v>221</v>
      </c>
      <c r="BZ86" s="6" t="s">
        <v>221</v>
      </c>
      <c r="CA86" s="6" t="s">
        <v>221</v>
      </c>
      <c r="CB86" s="6" t="s">
        <v>221</v>
      </c>
      <c r="CC86" s="6" t="s">
        <v>221</v>
      </c>
      <c r="CD86" s="6" t="s">
        <v>221</v>
      </c>
      <c r="CE86" s="6" t="s">
        <v>221</v>
      </c>
      <c r="CF86" s="73">
        <f t="shared" si="6"/>
        <v>479</v>
      </c>
      <c r="CG86" s="6" t="s">
        <v>221</v>
      </c>
      <c r="CH86" s="6" t="s">
        <v>221</v>
      </c>
      <c r="CI86" s="6" t="s">
        <v>221</v>
      </c>
      <c r="CJ86" s="6" t="s">
        <v>221</v>
      </c>
      <c r="CK86" s="6" t="s">
        <v>221</v>
      </c>
      <c r="CL86" s="6" t="s">
        <v>221</v>
      </c>
      <c r="CM86" s="6" t="s">
        <v>221</v>
      </c>
      <c r="CN86" s="6" t="s">
        <v>221</v>
      </c>
      <c r="CO86" s="6" t="s">
        <v>221</v>
      </c>
      <c r="CP86" s="6" t="s">
        <v>221</v>
      </c>
      <c r="CQ86" s="6" t="s">
        <v>221</v>
      </c>
      <c r="CR86" s="6" t="s">
        <v>221</v>
      </c>
      <c r="CS86" s="6" t="s">
        <v>221</v>
      </c>
      <c r="CT86" s="6" t="s">
        <v>221</v>
      </c>
      <c r="CU86" s="6" t="s">
        <v>221</v>
      </c>
      <c r="CV86" s="6" t="s">
        <v>221</v>
      </c>
      <c r="CW86" s="6" t="s">
        <v>221</v>
      </c>
      <c r="CX86" s="6" t="s">
        <v>221</v>
      </c>
      <c r="CY86" s="6" t="s">
        <v>221</v>
      </c>
      <c r="CZ86" s="6" t="s">
        <v>221</v>
      </c>
      <c r="DA86" s="73">
        <f t="shared" si="7"/>
        <v>0</v>
      </c>
      <c r="DB86" s="6" t="s">
        <v>221</v>
      </c>
      <c r="DC86" s="6" t="s">
        <v>221</v>
      </c>
      <c r="DD86" s="6" t="s">
        <v>221</v>
      </c>
      <c r="DE86" s="6" t="s">
        <v>221</v>
      </c>
      <c r="DF86" s="6" t="s">
        <v>221</v>
      </c>
      <c r="DG86" s="6" t="s">
        <v>221</v>
      </c>
      <c r="DH86" s="6" t="s">
        <v>221</v>
      </c>
      <c r="DI86" s="6" t="s">
        <v>221</v>
      </c>
      <c r="DJ86" s="6" t="s">
        <v>221</v>
      </c>
      <c r="DK86" s="6" t="s">
        <v>221</v>
      </c>
      <c r="DL86" s="6" t="s">
        <v>221</v>
      </c>
      <c r="DM86" s="6" t="s">
        <v>221</v>
      </c>
      <c r="DN86" s="6" t="s">
        <v>221</v>
      </c>
      <c r="DO86" s="6" t="s">
        <v>221</v>
      </c>
      <c r="DP86" s="6" t="s">
        <v>221</v>
      </c>
      <c r="DQ86" s="6" t="s">
        <v>221</v>
      </c>
      <c r="DR86" s="3">
        <v>18</v>
      </c>
      <c r="DS86" s="6" t="s">
        <v>221</v>
      </c>
      <c r="DT86" s="6" t="s">
        <v>221</v>
      </c>
      <c r="DU86" s="6" t="s">
        <v>221</v>
      </c>
      <c r="DV86" s="6" t="s">
        <v>221</v>
      </c>
      <c r="DW86" s="6" t="s">
        <v>221</v>
      </c>
      <c r="DX86" s="6" t="s">
        <v>221</v>
      </c>
      <c r="DY86" s="6" t="s">
        <v>221</v>
      </c>
      <c r="DZ86" s="6" t="s">
        <v>221</v>
      </c>
      <c r="EA86" s="6" t="s">
        <v>221</v>
      </c>
      <c r="EB86" s="6" t="s">
        <v>221</v>
      </c>
      <c r="EC86" s="6" t="s">
        <v>221</v>
      </c>
      <c r="ED86" s="6" t="s">
        <v>221</v>
      </c>
      <c r="EE86" s="6" t="s">
        <v>221</v>
      </c>
      <c r="EF86" s="6" t="s">
        <v>221</v>
      </c>
      <c r="EG86" s="6" t="s">
        <v>221</v>
      </c>
      <c r="EH86" s="3">
        <v>0</v>
      </c>
      <c r="EI86" s="3">
        <v>20</v>
      </c>
      <c r="EJ86" s="6" t="s">
        <v>221</v>
      </c>
      <c r="EK86" s="6" t="s">
        <v>221</v>
      </c>
      <c r="EL86" s="6" t="s">
        <v>221</v>
      </c>
      <c r="EM86" s="6" t="s">
        <v>221</v>
      </c>
      <c r="EN86" s="6" t="s">
        <v>221</v>
      </c>
      <c r="EO86" s="6" t="s">
        <v>221</v>
      </c>
      <c r="EP86" s="6" t="s">
        <v>221</v>
      </c>
      <c r="EQ86" s="6" t="s">
        <v>221</v>
      </c>
      <c r="ER86" s="6" t="s">
        <v>221</v>
      </c>
      <c r="ES86" s="6" t="s">
        <v>221</v>
      </c>
      <c r="ET86" s="6" t="s">
        <v>221</v>
      </c>
      <c r="EU86" s="6" t="s">
        <v>221</v>
      </c>
      <c r="EV86" s="6" t="s">
        <v>221</v>
      </c>
      <c r="EW86" s="6" t="s">
        <v>221</v>
      </c>
      <c r="EX86" s="6" t="s">
        <v>221</v>
      </c>
      <c r="EY86" s="6" t="s">
        <v>221</v>
      </c>
      <c r="EZ86" s="6" t="s">
        <v>221</v>
      </c>
      <c r="FA86" s="6" t="s">
        <v>221</v>
      </c>
      <c r="FB86" s="6" t="s">
        <v>221</v>
      </c>
      <c r="FC86" s="6" t="s">
        <v>221</v>
      </c>
      <c r="FD86" s="6" t="s">
        <v>221</v>
      </c>
      <c r="FE86" s="6" t="s">
        <v>221</v>
      </c>
      <c r="FF86" s="6" t="s">
        <v>221</v>
      </c>
      <c r="FG86" s="6" t="s">
        <v>221</v>
      </c>
      <c r="FH86" s="6" t="s">
        <v>221</v>
      </c>
      <c r="FI86" s="6" t="s">
        <v>221</v>
      </c>
      <c r="FJ86" s="6" t="s">
        <v>221</v>
      </c>
      <c r="FK86" s="6" t="s">
        <v>221</v>
      </c>
      <c r="FL86" s="6" t="s">
        <v>221</v>
      </c>
      <c r="FM86" s="6" t="s">
        <v>221</v>
      </c>
      <c r="FN86" s="6" t="s">
        <v>221</v>
      </c>
      <c r="FO86" s="6" t="s">
        <v>221</v>
      </c>
      <c r="FP86" s="6" t="s">
        <v>221</v>
      </c>
      <c r="FQ86" s="6" t="s">
        <v>221</v>
      </c>
      <c r="FR86" s="6" t="s">
        <v>221</v>
      </c>
      <c r="FS86" s="6" t="s">
        <v>221</v>
      </c>
      <c r="FT86" s="6" t="s">
        <v>221</v>
      </c>
      <c r="FU86" s="6" t="s">
        <v>221</v>
      </c>
      <c r="FV86" s="11" t="s">
        <v>221</v>
      </c>
      <c r="FW86" s="285">
        <f t="shared" si="8"/>
        <v>38</v>
      </c>
      <c r="FX86" s="193">
        <f t="shared" si="5"/>
        <v>517</v>
      </c>
    </row>
    <row r="87" spans="1:180" x14ac:dyDescent="0.25">
      <c r="A87" s="4" t="s">
        <v>166</v>
      </c>
      <c r="B87" s="4" t="s">
        <v>167</v>
      </c>
      <c r="C87" s="6" t="s">
        <v>221</v>
      </c>
      <c r="D87" s="6" t="s">
        <v>221</v>
      </c>
      <c r="E87" s="6" t="s">
        <v>221</v>
      </c>
      <c r="F87" s="6" t="s">
        <v>221</v>
      </c>
      <c r="G87" s="6" t="s">
        <v>221</v>
      </c>
      <c r="H87" s="6" t="s">
        <v>221</v>
      </c>
      <c r="I87" s="6" t="s">
        <v>221</v>
      </c>
      <c r="J87" s="6" t="s">
        <v>221</v>
      </c>
      <c r="K87" s="6" t="s">
        <v>221</v>
      </c>
      <c r="L87" s="6" t="s">
        <v>221</v>
      </c>
      <c r="M87" s="6" t="s">
        <v>221</v>
      </c>
      <c r="N87" s="6" t="s">
        <v>221</v>
      </c>
      <c r="O87" s="6" t="s">
        <v>221</v>
      </c>
      <c r="P87" s="3">
        <v>58</v>
      </c>
      <c r="Q87" s="6" t="s">
        <v>221</v>
      </c>
      <c r="R87" s="6" t="s">
        <v>221</v>
      </c>
      <c r="S87" s="6" t="s">
        <v>221</v>
      </c>
      <c r="T87" s="6" t="s">
        <v>221</v>
      </c>
      <c r="U87" s="3">
        <v>24</v>
      </c>
      <c r="V87" s="6" t="s">
        <v>221</v>
      </c>
      <c r="W87" s="6" t="s">
        <v>221</v>
      </c>
      <c r="X87" s="6" t="s">
        <v>221</v>
      </c>
      <c r="Y87" s="6" t="s">
        <v>221</v>
      </c>
      <c r="Z87" s="6" t="s">
        <v>221</v>
      </c>
      <c r="AA87" s="6" t="s">
        <v>221</v>
      </c>
      <c r="AB87" s="6" t="s">
        <v>221</v>
      </c>
      <c r="AC87" s="6" t="s">
        <v>221</v>
      </c>
      <c r="AD87" s="6" t="s">
        <v>221</v>
      </c>
      <c r="AE87" s="6" t="s">
        <v>221</v>
      </c>
      <c r="AF87" s="6" t="s">
        <v>221</v>
      </c>
      <c r="AG87" s="6" t="s">
        <v>221</v>
      </c>
      <c r="AH87" s="6" t="s">
        <v>221</v>
      </c>
      <c r="AI87" s="6" t="s">
        <v>221</v>
      </c>
      <c r="AJ87" s="6" t="s">
        <v>221</v>
      </c>
      <c r="AK87" s="6" t="s">
        <v>221</v>
      </c>
      <c r="AL87" s="6" t="s">
        <v>221</v>
      </c>
      <c r="AM87" s="6" t="s">
        <v>221</v>
      </c>
      <c r="AN87" s="6" t="s">
        <v>221</v>
      </c>
      <c r="AO87" s="6" t="s">
        <v>221</v>
      </c>
      <c r="AP87" s="6" t="s">
        <v>221</v>
      </c>
      <c r="AQ87" s="6" t="s">
        <v>221</v>
      </c>
      <c r="AR87" s="6" t="s">
        <v>221</v>
      </c>
      <c r="AS87" s="6" t="s">
        <v>221</v>
      </c>
      <c r="AT87" s="6" t="s">
        <v>221</v>
      </c>
      <c r="AU87" s="6" t="s">
        <v>221</v>
      </c>
      <c r="AV87" s="6" t="s">
        <v>221</v>
      </c>
      <c r="AW87" s="6" t="s">
        <v>221</v>
      </c>
      <c r="AX87" s="6" t="s">
        <v>221</v>
      </c>
      <c r="AY87" s="6" t="s">
        <v>221</v>
      </c>
      <c r="AZ87" s="6" t="s">
        <v>221</v>
      </c>
      <c r="BA87" s="6" t="s">
        <v>221</v>
      </c>
      <c r="BB87" s="6" t="s">
        <v>221</v>
      </c>
      <c r="BC87" s="6" t="s">
        <v>221</v>
      </c>
      <c r="BD87" s="6" t="s">
        <v>221</v>
      </c>
      <c r="BE87" s="6" t="s">
        <v>221</v>
      </c>
      <c r="BF87" s="6" t="s">
        <v>221</v>
      </c>
      <c r="BG87" s="6" t="s">
        <v>221</v>
      </c>
      <c r="BH87" s="6" t="s">
        <v>221</v>
      </c>
      <c r="BI87" s="6" t="s">
        <v>221</v>
      </c>
      <c r="BJ87" s="6" t="s">
        <v>221</v>
      </c>
      <c r="BK87" s="6" t="s">
        <v>221</v>
      </c>
      <c r="BL87" s="6" t="s">
        <v>221</v>
      </c>
      <c r="BM87" s="6" t="s">
        <v>221</v>
      </c>
      <c r="BN87" s="6" t="s">
        <v>221</v>
      </c>
      <c r="BO87" s="6" t="s">
        <v>221</v>
      </c>
      <c r="BP87" s="6" t="s">
        <v>221</v>
      </c>
      <c r="BQ87" s="6" t="s">
        <v>221</v>
      </c>
      <c r="BR87" s="6" t="s">
        <v>221</v>
      </c>
      <c r="BS87" s="6" t="s">
        <v>221</v>
      </c>
      <c r="BT87" s="6" t="s">
        <v>221</v>
      </c>
      <c r="BU87" s="3">
        <v>93</v>
      </c>
      <c r="BV87" s="6" t="s">
        <v>221</v>
      </c>
      <c r="BW87" s="6" t="s">
        <v>221</v>
      </c>
      <c r="BX87" s="6" t="s">
        <v>221</v>
      </c>
      <c r="BY87" s="6" t="s">
        <v>221</v>
      </c>
      <c r="BZ87" s="6" t="s">
        <v>221</v>
      </c>
      <c r="CA87" s="6" t="s">
        <v>221</v>
      </c>
      <c r="CB87" s="6" t="s">
        <v>221</v>
      </c>
      <c r="CC87" s="6" t="s">
        <v>221</v>
      </c>
      <c r="CD87" s="6" t="s">
        <v>221</v>
      </c>
      <c r="CE87" s="6" t="s">
        <v>221</v>
      </c>
      <c r="CF87" s="73">
        <f t="shared" si="6"/>
        <v>175</v>
      </c>
      <c r="CG87" s="6" t="s">
        <v>221</v>
      </c>
      <c r="CH87" s="6" t="s">
        <v>221</v>
      </c>
      <c r="CI87" s="6" t="s">
        <v>221</v>
      </c>
      <c r="CJ87" s="6" t="s">
        <v>221</v>
      </c>
      <c r="CK87" s="6" t="s">
        <v>221</v>
      </c>
      <c r="CL87" s="6" t="s">
        <v>221</v>
      </c>
      <c r="CM87" s="6" t="s">
        <v>221</v>
      </c>
      <c r="CN87" s="6" t="s">
        <v>221</v>
      </c>
      <c r="CO87" s="6" t="s">
        <v>221</v>
      </c>
      <c r="CP87" s="6" t="s">
        <v>221</v>
      </c>
      <c r="CQ87" s="6" t="s">
        <v>221</v>
      </c>
      <c r="CR87" s="6" t="s">
        <v>221</v>
      </c>
      <c r="CS87" s="6" t="s">
        <v>221</v>
      </c>
      <c r="CT87" s="6" t="s">
        <v>221</v>
      </c>
      <c r="CU87" s="6" t="s">
        <v>221</v>
      </c>
      <c r="CV87" s="6" t="s">
        <v>221</v>
      </c>
      <c r="CW87" s="6" t="s">
        <v>221</v>
      </c>
      <c r="CX87" s="6" t="s">
        <v>221</v>
      </c>
      <c r="CY87" s="6" t="s">
        <v>221</v>
      </c>
      <c r="CZ87" s="6" t="s">
        <v>221</v>
      </c>
      <c r="DA87" s="73">
        <f t="shared" si="7"/>
        <v>0</v>
      </c>
      <c r="DB87" s="6" t="s">
        <v>221</v>
      </c>
      <c r="DC87" s="6" t="s">
        <v>221</v>
      </c>
      <c r="DD87" s="6" t="s">
        <v>221</v>
      </c>
      <c r="DE87" s="6" t="s">
        <v>221</v>
      </c>
      <c r="DF87" s="6" t="s">
        <v>221</v>
      </c>
      <c r="DG87" s="6" t="s">
        <v>221</v>
      </c>
      <c r="DH87" s="6" t="s">
        <v>221</v>
      </c>
      <c r="DI87" s="6" t="s">
        <v>221</v>
      </c>
      <c r="DJ87" s="6" t="s">
        <v>221</v>
      </c>
      <c r="DK87" s="6" t="s">
        <v>221</v>
      </c>
      <c r="DL87" s="6" t="s">
        <v>221</v>
      </c>
      <c r="DM87" s="6" t="s">
        <v>221</v>
      </c>
      <c r="DN87" s="6" t="s">
        <v>221</v>
      </c>
      <c r="DO87" s="6" t="s">
        <v>221</v>
      </c>
      <c r="DP87" s="6" t="s">
        <v>221</v>
      </c>
      <c r="DQ87" s="6" t="s">
        <v>221</v>
      </c>
      <c r="DR87" s="6" t="s">
        <v>221</v>
      </c>
      <c r="DS87" s="6" t="s">
        <v>221</v>
      </c>
      <c r="DT87" s="6" t="s">
        <v>221</v>
      </c>
      <c r="DU87" s="6" t="s">
        <v>221</v>
      </c>
      <c r="DV87" s="6" t="s">
        <v>221</v>
      </c>
      <c r="DW87" s="6" t="s">
        <v>221</v>
      </c>
      <c r="DX87" s="6" t="s">
        <v>221</v>
      </c>
      <c r="DY87" s="6" t="s">
        <v>221</v>
      </c>
      <c r="DZ87" s="6" t="s">
        <v>221</v>
      </c>
      <c r="EA87" s="6" t="s">
        <v>221</v>
      </c>
      <c r="EB87" s="6" t="s">
        <v>221</v>
      </c>
      <c r="EC87" s="6" t="s">
        <v>221</v>
      </c>
      <c r="ED87" s="6" t="s">
        <v>221</v>
      </c>
      <c r="EE87" s="6" t="s">
        <v>221</v>
      </c>
      <c r="EF87" s="6" t="s">
        <v>221</v>
      </c>
      <c r="EG87" s="6" t="s">
        <v>221</v>
      </c>
      <c r="EH87" s="6" t="s">
        <v>221</v>
      </c>
      <c r="EI87" s="6" t="s">
        <v>221</v>
      </c>
      <c r="EJ87" s="6" t="s">
        <v>221</v>
      </c>
      <c r="EK87" s="6" t="s">
        <v>221</v>
      </c>
      <c r="EL87" s="6" t="s">
        <v>221</v>
      </c>
      <c r="EM87" s="6" t="s">
        <v>221</v>
      </c>
      <c r="EN87" s="6" t="s">
        <v>221</v>
      </c>
      <c r="EO87" s="6" t="s">
        <v>221</v>
      </c>
      <c r="EP87" s="6" t="s">
        <v>221</v>
      </c>
      <c r="EQ87" s="6" t="s">
        <v>221</v>
      </c>
      <c r="ER87" s="6" t="s">
        <v>221</v>
      </c>
      <c r="ES87" s="6" t="s">
        <v>221</v>
      </c>
      <c r="ET87" s="6" t="s">
        <v>221</v>
      </c>
      <c r="EU87" s="6" t="s">
        <v>221</v>
      </c>
      <c r="EV87" s="6" t="s">
        <v>221</v>
      </c>
      <c r="EW87" s="6" t="s">
        <v>221</v>
      </c>
      <c r="EX87" s="6" t="s">
        <v>221</v>
      </c>
      <c r="EY87" s="6" t="s">
        <v>221</v>
      </c>
      <c r="EZ87" s="6" t="s">
        <v>221</v>
      </c>
      <c r="FA87" s="6" t="s">
        <v>221</v>
      </c>
      <c r="FB87" s="6" t="s">
        <v>221</v>
      </c>
      <c r="FC87" s="6" t="s">
        <v>221</v>
      </c>
      <c r="FD87" s="6" t="s">
        <v>221</v>
      </c>
      <c r="FE87" s="6" t="s">
        <v>221</v>
      </c>
      <c r="FF87" s="6" t="s">
        <v>221</v>
      </c>
      <c r="FG87" s="6" t="s">
        <v>221</v>
      </c>
      <c r="FH87" s="6" t="s">
        <v>221</v>
      </c>
      <c r="FI87" s="6" t="s">
        <v>221</v>
      </c>
      <c r="FJ87" s="6" t="s">
        <v>221</v>
      </c>
      <c r="FK87" s="6" t="s">
        <v>221</v>
      </c>
      <c r="FL87" s="6" t="s">
        <v>221</v>
      </c>
      <c r="FM87" s="6" t="s">
        <v>221</v>
      </c>
      <c r="FN87" s="6" t="s">
        <v>221</v>
      </c>
      <c r="FO87" s="6" t="s">
        <v>221</v>
      </c>
      <c r="FP87" s="6" t="s">
        <v>221</v>
      </c>
      <c r="FQ87" s="6" t="s">
        <v>221</v>
      </c>
      <c r="FR87" s="6" t="s">
        <v>221</v>
      </c>
      <c r="FS87" s="6" t="s">
        <v>221</v>
      </c>
      <c r="FT87" s="6" t="s">
        <v>221</v>
      </c>
      <c r="FU87" s="6" t="s">
        <v>221</v>
      </c>
      <c r="FV87" s="11" t="s">
        <v>221</v>
      </c>
      <c r="FW87" s="285">
        <f t="shared" si="8"/>
        <v>0</v>
      </c>
      <c r="FX87" s="193">
        <f t="shared" si="5"/>
        <v>175</v>
      </c>
    </row>
    <row r="88" spans="1:180" x14ac:dyDescent="0.25">
      <c r="A88" s="4" t="s">
        <v>168</v>
      </c>
      <c r="B88" s="4" t="s">
        <v>169</v>
      </c>
      <c r="C88" s="6" t="s">
        <v>221</v>
      </c>
      <c r="D88" s="6" t="s">
        <v>221</v>
      </c>
      <c r="E88" s="6" t="s">
        <v>221</v>
      </c>
      <c r="F88" s="3">
        <v>95</v>
      </c>
      <c r="G88" s="6" t="s">
        <v>221</v>
      </c>
      <c r="H88" s="6" t="s">
        <v>221</v>
      </c>
      <c r="I88" s="6" t="s">
        <v>221</v>
      </c>
      <c r="J88" s="6" t="s">
        <v>221</v>
      </c>
      <c r="K88" s="6" t="s">
        <v>221</v>
      </c>
      <c r="L88" s="6" t="s">
        <v>221</v>
      </c>
      <c r="M88" s="6" t="s">
        <v>221</v>
      </c>
      <c r="N88" s="6" t="s">
        <v>221</v>
      </c>
      <c r="O88" s="6" t="s">
        <v>221</v>
      </c>
      <c r="P88" s="6" t="s">
        <v>221</v>
      </c>
      <c r="Q88" s="6" t="s">
        <v>221</v>
      </c>
      <c r="R88" s="6" t="s">
        <v>221</v>
      </c>
      <c r="S88" s="6" t="s">
        <v>221</v>
      </c>
      <c r="T88" s="6" t="s">
        <v>221</v>
      </c>
      <c r="U88" s="3">
        <v>72</v>
      </c>
      <c r="V88" s="6" t="s">
        <v>221</v>
      </c>
      <c r="W88" s="3">
        <v>53</v>
      </c>
      <c r="X88" s="6" t="s">
        <v>221</v>
      </c>
      <c r="Y88" s="6" t="s">
        <v>221</v>
      </c>
      <c r="Z88" s="6" t="s">
        <v>221</v>
      </c>
      <c r="AA88" s="6" t="s">
        <v>221</v>
      </c>
      <c r="AB88" s="6" t="s">
        <v>221</v>
      </c>
      <c r="AC88" s="6" t="s">
        <v>221</v>
      </c>
      <c r="AD88" s="6" t="s">
        <v>221</v>
      </c>
      <c r="AE88" s="6" t="s">
        <v>221</v>
      </c>
      <c r="AF88" s="6" t="s">
        <v>221</v>
      </c>
      <c r="AG88" s="6" t="s">
        <v>221</v>
      </c>
      <c r="AH88" s="6" t="s">
        <v>221</v>
      </c>
      <c r="AI88" s="6" t="s">
        <v>221</v>
      </c>
      <c r="AJ88" s="6" t="s">
        <v>221</v>
      </c>
      <c r="AK88" s="6" t="s">
        <v>221</v>
      </c>
      <c r="AL88" s="6" t="s">
        <v>221</v>
      </c>
      <c r="AM88" s="6" t="s">
        <v>221</v>
      </c>
      <c r="AN88" s="6" t="s">
        <v>221</v>
      </c>
      <c r="AO88" s="6" t="s">
        <v>221</v>
      </c>
      <c r="AP88" s="6" t="s">
        <v>221</v>
      </c>
      <c r="AQ88" s="6" t="s">
        <v>221</v>
      </c>
      <c r="AR88" s="6" t="s">
        <v>221</v>
      </c>
      <c r="AS88" s="6" t="s">
        <v>221</v>
      </c>
      <c r="AT88" s="3">
        <v>73</v>
      </c>
      <c r="AU88" s="6" t="s">
        <v>221</v>
      </c>
      <c r="AV88" s="6" t="s">
        <v>221</v>
      </c>
      <c r="AW88" s="6" t="s">
        <v>221</v>
      </c>
      <c r="AX88" s="6" t="s">
        <v>221</v>
      </c>
      <c r="AY88" s="6" t="s">
        <v>221</v>
      </c>
      <c r="AZ88" s="6" t="s">
        <v>221</v>
      </c>
      <c r="BA88" s="6" t="s">
        <v>221</v>
      </c>
      <c r="BB88" s="6" t="s">
        <v>221</v>
      </c>
      <c r="BC88" s="6" t="s">
        <v>221</v>
      </c>
      <c r="BD88" s="6" t="s">
        <v>221</v>
      </c>
      <c r="BE88" s="6" t="s">
        <v>221</v>
      </c>
      <c r="BF88" s="6" t="s">
        <v>221</v>
      </c>
      <c r="BG88" s="6" t="s">
        <v>221</v>
      </c>
      <c r="BH88" s="6" t="s">
        <v>221</v>
      </c>
      <c r="BI88" s="6" t="s">
        <v>221</v>
      </c>
      <c r="BJ88" s="6" t="s">
        <v>221</v>
      </c>
      <c r="BK88" s="6" t="s">
        <v>221</v>
      </c>
      <c r="BL88" s="6" t="s">
        <v>221</v>
      </c>
      <c r="BM88" s="6" t="s">
        <v>221</v>
      </c>
      <c r="BN88" s="6" t="s">
        <v>221</v>
      </c>
      <c r="BO88" s="6" t="s">
        <v>221</v>
      </c>
      <c r="BP88" s="6" t="s">
        <v>221</v>
      </c>
      <c r="BQ88" s="6" t="s">
        <v>221</v>
      </c>
      <c r="BR88" s="6" t="s">
        <v>221</v>
      </c>
      <c r="BS88" s="6" t="s">
        <v>221</v>
      </c>
      <c r="BT88" s="6" t="s">
        <v>221</v>
      </c>
      <c r="BU88" s="6" t="s">
        <v>221</v>
      </c>
      <c r="BV88" s="6" t="s">
        <v>221</v>
      </c>
      <c r="BW88" s="6" t="s">
        <v>221</v>
      </c>
      <c r="BX88" s="6" t="s">
        <v>221</v>
      </c>
      <c r="BY88" s="6" t="s">
        <v>221</v>
      </c>
      <c r="BZ88" s="6" t="s">
        <v>221</v>
      </c>
      <c r="CA88" s="6" t="s">
        <v>221</v>
      </c>
      <c r="CB88" s="6" t="s">
        <v>221</v>
      </c>
      <c r="CC88" s="6" t="s">
        <v>221</v>
      </c>
      <c r="CD88" s="6" t="s">
        <v>221</v>
      </c>
      <c r="CE88" s="6" t="s">
        <v>221</v>
      </c>
      <c r="CF88" s="73">
        <f t="shared" si="6"/>
        <v>293</v>
      </c>
      <c r="CG88" s="6" t="s">
        <v>221</v>
      </c>
      <c r="CH88" s="6" t="s">
        <v>221</v>
      </c>
      <c r="CI88" s="6" t="s">
        <v>221</v>
      </c>
      <c r="CJ88" s="6" t="s">
        <v>221</v>
      </c>
      <c r="CK88" s="6" t="s">
        <v>221</v>
      </c>
      <c r="CL88" s="6" t="s">
        <v>221</v>
      </c>
      <c r="CM88" s="6" t="s">
        <v>221</v>
      </c>
      <c r="CN88" s="6" t="s">
        <v>221</v>
      </c>
      <c r="CO88" s="6" t="s">
        <v>221</v>
      </c>
      <c r="CP88" s="6" t="s">
        <v>221</v>
      </c>
      <c r="CQ88" s="6" t="s">
        <v>221</v>
      </c>
      <c r="CR88" s="6" t="s">
        <v>221</v>
      </c>
      <c r="CS88" s="6" t="s">
        <v>221</v>
      </c>
      <c r="CT88" s="6" t="s">
        <v>221</v>
      </c>
      <c r="CU88" s="6" t="s">
        <v>221</v>
      </c>
      <c r="CV88" s="6" t="s">
        <v>221</v>
      </c>
      <c r="CW88" s="6" t="s">
        <v>221</v>
      </c>
      <c r="CX88" s="6" t="s">
        <v>221</v>
      </c>
      <c r="CY88" s="6" t="s">
        <v>221</v>
      </c>
      <c r="CZ88" s="6" t="s">
        <v>221</v>
      </c>
      <c r="DA88" s="73">
        <f t="shared" si="7"/>
        <v>0</v>
      </c>
      <c r="DB88" s="6" t="s">
        <v>221</v>
      </c>
      <c r="DC88" s="6" t="s">
        <v>221</v>
      </c>
      <c r="DD88" s="6" t="s">
        <v>221</v>
      </c>
      <c r="DE88" s="3">
        <v>45</v>
      </c>
      <c r="DF88" s="6" t="s">
        <v>221</v>
      </c>
      <c r="DG88" s="6" t="s">
        <v>221</v>
      </c>
      <c r="DH88" s="6" t="s">
        <v>221</v>
      </c>
      <c r="DI88" s="6" t="s">
        <v>221</v>
      </c>
      <c r="DJ88" s="6" t="s">
        <v>221</v>
      </c>
      <c r="DK88" s="6" t="s">
        <v>221</v>
      </c>
      <c r="DL88" s="6" t="s">
        <v>221</v>
      </c>
      <c r="DM88" s="6" t="s">
        <v>221</v>
      </c>
      <c r="DN88" s="6" t="s">
        <v>221</v>
      </c>
      <c r="DO88" s="6" t="s">
        <v>221</v>
      </c>
      <c r="DP88" s="6" t="s">
        <v>221</v>
      </c>
      <c r="DQ88" s="6" t="s">
        <v>221</v>
      </c>
      <c r="DR88" s="3">
        <v>32</v>
      </c>
      <c r="DS88" s="6" t="s">
        <v>221</v>
      </c>
      <c r="DT88" s="6" t="s">
        <v>221</v>
      </c>
      <c r="DU88" s="6" t="s">
        <v>221</v>
      </c>
      <c r="DV88" s="6" t="s">
        <v>221</v>
      </c>
      <c r="DW88" s="6" t="s">
        <v>221</v>
      </c>
      <c r="DX88" s="6" t="s">
        <v>221</v>
      </c>
      <c r="DY88" s="6" t="s">
        <v>221</v>
      </c>
      <c r="DZ88" s="6" t="s">
        <v>221</v>
      </c>
      <c r="EA88" s="6" t="s">
        <v>221</v>
      </c>
      <c r="EB88" s="6" t="s">
        <v>221</v>
      </c>
      <c r="EC88" s="6" t="s">
        <v>221</v>
      </c>
      <c r="ED88" s="6" t="s">
        <v>221</v>
      </c>
      <c r="EE88" s="6" t="s">
        <v>221</v>
      </c>
      <c r="EF88" s="6" t="s">
        <v>221</v>
      </c>
      <c r="EG88" s="6" t="s">
        <v>221</v>
      </c>
      <c r="EH88" s="6" t="s">
        <v>221</v>
      </c>
      <c r="EI88" s="6" t="s">
        <v>221</v>
      </c>
      <c r="EJ88" s="6" t="s">
        <v>221</v>
      </c>
      <c r="EK88" s="6" t="s">
        <v>221</v>
      </c>
      <c r="EL88" s="6" t="s">
        <v>221</v>
      </c>
      <c r="EM88" s="3">
        <v>30</v>
      </c>
      <c r="EN88" s="6" t="s">
        <v>221</v>
      </c>
      <c r="EO88" s="6" t="s">
        <v>221</v>
      </c>
      <c r="EP88" s="6" t="s">
        <v>221</v>
      </c>
      <c r="EQ88" s="6" t="s">
        <v>221</v>
      </c>
      <c r="ER88" s="6" t="s">
        <v>221</v>
      </c>
      <c r="ES88" s="6" t="s">
        <v>221</v>
      </c>
      <c r="ET88" s="6" t="s">
        <v>221</v>
      </c>
      <c r="EU88" s="6" t="s">
        <v>221</v>
      </c>
      <c r="EV88" s="6" t="s">
        <v>221</v>
      </c>
      <c r="EW88" s="6" t="s">
        <v>221</v>
      </c>
      <c r="EX88" s="6" t="s">
        <v>221</v>
      </c>
      <c r="EY88" s="6" t="s">
        <v>221</v>
      </c>
      <c r="EZ88" s="6" t="s">
        <v>221</v>
      </c>
      <c r="FA88" s="6" t="s">
        <v>221</v>
      </c>
      <c r="FB88" s="6" t="s">
        <v>221</v>
      </c>
      <c r="FC88" s="6" t="s">
        <v>221</v>
      </c>
      <c r="FD88" s="6" t="s">
        <v>221</v>
      </c>
      <c r="FE88" s="6" t="s">
        <v>221</v>
      </c>
      <c r="FF88" s="6" t="s">
        <v>221</v>
      </c>
      <c r="FG88" s="6" t="s">
        <v>221</v>
      </c>
      <c r="FH88" s="6" t="s">
        <v>221</v>
      </c>
      <c r="FI88" s="6" t="s">
        <v>221</v>
      </c>
      <c r="FJ88" s="6" t="s">
        <v>221</v>
      </c>
      <c r="FK88" s="6" t="s">
        <v>221</v>
      </c>
      <c r="FL88" s="6" t="s">
        <v>221</v>
      </c>
      <c r="FM88" s="6" t="s">
        <v>221</v>
      </c>
      <c r="FN88" s="6" t="s">
        <v>221</v>
      </c>
      <c r="FO88" s="6" t="s">
        <v>221</v>
      </c>
      <c r="FP88" s="6" t="s">
        <v>221</v>
      </c>
      <c r="FQ88" s="3">
        <v>14</v>
      </c>
      <c r="FR88" s="6" t="s">
        <v>221</v>
      </c>
      <c r="FS88" s="6" t="s">
        <v>221</v>
      </c>
      <c r="FT88" s="6" t="s">
        <v>221</v>
      </c>
      <c r="FU88" s="6" t="s">
        <v>221</v>
      </c>
      <c r="FV88" s="11" t="s">
        <v>221</v>
      </c>
      <c r="FW88" s="285">
        <f t="shared" si="8"/>
        <v>121</v>
      </c>
      <c r="FX88" s="193">
        <f t="shared" si="5"/>
        <v>414</v>
      </c>
    </row>
    <row r="89" spans="1:180" x14ac:dyDescent="0.25">
      <c r="A89" s="4" t="s">
        <v>170</v>
      </c>
      <c r="B89" s="4" t="s">
        <v>171</v>
      </c>
      <c r="C89" s="6" t="s">
        <v>221</v>
      </c>
      <c r="D89" s="6" t="s">
        <v>221</v>
      </c>
      <c r="E89" s="6" t="s">
        <v>221</v>
      </c>
      <c r="F89" s="6" t="s">
        <v>221</v>
      </c>
      <c r="G89" s="6" t="s">
        <v>221</v>
      </c>
      <c r="H89" s="6" t="s">
        <v>221</v>
      </c>
      <c r="I89" s="6" t="s">
        <v>221</v>
      </c>
      <c r="J89" s="6" t="s">
        <v>221</v>
      </c>
      <c r="K89" s="6" t="s">
        <v>221</v>
      </c>
      <c r="L89" s="6" t="s">
        <v>221</v>
      </c>
      <c r="M89" s="6" t="s">
        <v>221</v>
      </c>
      <c r="N89" s="6" t="s">
        <v>221</v>
      </c>
      <c r="O89" s="6" t="s">
        <v>221</v>
      </c>
      <c r="P89" s="3">
        <v>166</v>
      </c>
      <c r="Q89" s="6" t="s">
        <v>221</v>
      </c>
      <c r="R89" s="6" t="s">
        <v>221</v>
      </c>
      <c r="S89" s="6" t="s">
        <v>221</v>
      </c>
      <c r="T89" s="6" t="s">
        <v>221</v>
      </c>
      <c r="U89" s="6" t="s">
        <v>221</v>
      </c>
      <c r="V89" s="6" t="s">
        <v>221</v>
      </c>
      <c r="W89" s="3">
        <v>35</v>
      </c>
      <c r="X89" s="6" t="s">
        <v>221</v>
      </c>
      <c r="Y89" s="6" t="s">
        <v>221</v>
      </c>
      <c r="Z89" s="6" t="s">
        <v>221</v>
      </c>
      <c r="AA89" s="6" t="s">
        <v>221</v>
      </c>
      <c r="AB89" s="6" t="s">
        <v>221</v>
      </c>
      <c r="AC89" s="6" t="s">
        <v>221</v>
      </c>
      <c r="AD89" s="6" t="s">
        <v>221</v>
      </c>
      <c r="AE89" s="6" t="s">
        <v>221</v>
      </c>
      <c r="AF89" s="6" t="s">
        <v>221</v>
      </c>
      <c r="AG89" s="6" t="s">
        <v>221</v>
      </c>
      <c r="AH89" s="6" t="s">
        <v>221</v>
      </c>
      <c r="AI89" s="6" t="s">
        <v>221</v>
      </c>
      <c r="AJ89" s="6" t="s">
        <v>221</v>
      </c>
      <c r="AK89" s="6" t="s">
        <v>221</v>
      </c>
      <c r="AL89" s="6" t="s">
        <v>221</v>
      </c>
      <c r="AM89" s="6" t="s">
        <v>221</v>
      </c>
      <c r="AN89" s="6" t="s">
        <v>221</v>
      </c>
      <c r="AO89" s="6" t="s">
        <v>221</v>
      </c>
      <c r="AP89" s="6" t="s">
        <v>221</v>
      </c>
      <c r="AQ89" s="6" t="s">
        <v>221</v>
      </c>
      <c r="AR89" s="6" t="s">
        <v>221</v>
      </c>
      <c r="AS89" s="6" t="s">
        <v>221</v>
      </c>
      <c r="AT89" s="3">
        <v>61</v>
      </c>
      <c r="AU89" s="6" t="s">
        <v>221</v>
      </c>
      <c r="AV89" s="6" t="s">
        <v>221</v>
      </c>
      <c r="AW89" s="6" t="s">
        <v>221</v>
      </c>
      <c r="AX89" s="6" t="s">
        <v>221</v>
      </c>
      <c r="AY89" s="6" t="s">
        <v>221</v>
      </c>
      <c r="AZ89" s="6" t="s">
        <v>221</v>
      </c>
      <c r="BA89" s="6" t="s">
        <v>221</v>
      </c>
      <c r="BB89" s="6" t="s">
        <v>221</v>
      </c>
      <c r="BC89" s="6" t="s">
        <v>221</v>
      </c>
      <c r="BD89" s="6" t="s">
        <v>221</v>
      </c>
      <c r="BE89" s="6" t="s">
        <v>221</v>
      </c>
      <c r="BF89" s="6" t="s">
        <v>221</v>
      </c>
      <c r="BG89" s="6" t="s">
        <v>221</v>
      </c>
      <c r="BH89" s="6" t="s">
        <v>221</v>
      </c>
      <c r="BI89" s="6" t="s">
        <v>221</v>
      </c>
      <c r="BJ89" s="6" t="s">
        <v>221</v>
      </c>
      <c r="BK89" s="6" t="s">
        <v>221</v>
      </c>
      <c r="BL89" s="6" t="s">
        <v>221</v>
      </c>
      <c r="BM89" s="6" t="s">
        <v>221</v>
      </c>
      <c r="BN89" s="6" t="s">
        <v>221</v>
      </c>
      <c r="BO89" s="6" t="s">
        <v>221</v>
      </c>
      <c r="BP89" s="6" t="s">
        <v>221</v>
      </c>
      <c r="BQ89" s="6" t="s">
        <v>221</v>
      </c>
      <c r="BR89" s="6" t="s">
        <v>221</v>
      </c>
      <c r="BS89" s="6" t="s">
        <v>221</v>
      </c>
      <c r="BT89" s="6" t="s">
        <v>221</v>
      </c>
      <c r="BU89" s="6" t="s">
        <v>221</v>
      </c>
      <c r="BV89" s="6" t="s">
        <v>221</v>
      </c>
      <c r="BW89" s="6" t="s">
        <v>221</v>
      </c>
      <c r="BX89" s="6" t="s">
        <v>221</v>
      </c>
      <c r="BY89" s="6" t="s">
        <v>221</v>
      </c>
      <c r="BZ89" s="6" t="s">
        <v>221</v>
      </c>
      <c r="CA89" s="3">
        <v>212</v>
      </c>
      <c r="CB89" s="6" t="s">
        <v>221</v>
      </c>
      <c r="CC89" s="6" t="s">
        <v>221</v>
      </c>
      <c r="CD89" s="6" t="s">
        <v>221</v>
      </c>
      <c r="CE89" s="6" t="s">
        <v>221</v>
      </c>
      <c r="CF89" s="73">
        <f t="shared" si="6"/>
        <v>474</v>
      </c>
      <c r="CG89" s="6" t="s">
        <v>221</v>
      </c>
      <c r="CH89" s="6" t="s">
        <v>221</v>
      </c>
      <c r="CI89" s="6" t="s">
        <v>221</v>
      </c>
      <c r="CJ89" s="6" t="s">
        <v>221</v>
      </c>
      <c r="CK89" s="6" t="s">
        <v>221</v>
      </c>
      <c r="CL89" s="6" t="s">
        <v>221</v>
      </c>
      <c r="CM89" s="6" t="s">
        <v>221</v>
      </c>
      <c r="CN89" s="6" t="s">
        <v>221</v>
      </c>
      <c r="CO89" s="6" t="s">
        <v>221</v>
      </c>
      <c r="CP89" s="6" t="s">
        <v>221</v>
      </c>
      <c r="CQ89" s="6" t="s">
        <v>221</v>
      </c>
      <c r="CR89" s="6" t="s">
        <v>221</v>
      </c>
      <c r="CS89" s="6" t="s">
        <v>221</v>
      </c>
      <c r="CT89" s="6" t="s">
        <v>221</v>
      </c>
      <c r="CU89" s="6" t="s">
        <v>221</v>
      </c>
      <c r="CV89" s="6" t="s">
        <v>221</v>
      </c>
      <c r="CW89" s="6" t="s">
        <v>221</v>
      </c>
      <c r="CX89" s="6" t="s">
        <v>221</v>
      </c>
      <c r="CY89" s="6" t="s">
        <v>221</v>
      </c>
      <c r="CZ89" s="6" t="s">
        <v>221</v>
      </c>
      <c r="DA89" s="73">
        <f t="shared" si="7"/>
        <v>0</v>
      </c>
      <c r="DB89" s="6" t="s">
        <v>221</v>
      </c>
      <c r="DC89" s="6" t="s">
        <v>221</v>
      </c>
      <c r="DD89" s="6" t="s">
        <v>221</v>
      </c>
      <c r="DE89" s="6" t="s">
        <v>221</v>
      </c>
      <c r="DF89" s="6" t="s">
        <v>221</v>
      </c>
      <c r="DG89" s="6" t="s">
        <v>221</v>
      </c>
      <c r="DH89" s="6" t="s">
        <v>221</v>
      </c>
      <c r="DI89" s="6" t="s">
        <v>221</v>
      </c>
      <c r="DJ89" s="6" t="s">
        <v>221</v>
      </c>
      <c r="DK89" s="6" t="s">
        <v>221</v>
      </c>
      <c r="DL89" s="6" t="s">
        <v>221</v>
      </c>
      <c r="DM89" s="6" t="s">
        <v>221</v>
      </c>
      <c r="DN89" s="6" t="s">
        <v>221</v>
      </c>
      <c r="DO89" s="6" t="s">
        <v>221</v>
      </c>
      <c r="DP89" s="6" t="s">
        <v>221</v>
      </c>
      <c r="DQ89" s="6" t="s">
        <v>221</v>
      </c>
      <c r="DR89" s="6" t="s">
        <v>221</v>
      </c>
      <c r="DS89" s="6" t="s">
        <v>221</v>
      </c>
      <c r="DT89" s="6" t="s">
        <v>221</v>
      </c>
      <c r="DU89" s="6" t="s">
        <v>221</v>
      </c>
      <c r="DV89" s="3">
        <v>35</v>
      </c>
      <c r="DW89" s="6" t="s">
        <v>221</v>
      </c>
      <c r="DX89" s="6" t="s">
        <v>221</v>
      </c>
      <c r="DY89" s="6" t="s">
        <v>221</v>
      </c>
      <c r="DZ89" s="6" t="s">
        <v>221</v>
      </c>
      <c r="EA89" s="3">
        <v>26</v>
      </c>
      <c r="EB89" s="6" t="s">
        <v>221</v>
      </c>
      <c r="EC89" s="6" t="s">
        <v>221</v>
      </c>
      <c r="ED89" s="6" t="s">
        <v>221</v>
      </c>
      <c r="EE89" s="6" t="s">
        <v>221</v>
      </c>
      <c r="EF89" s="6" t="s">
        <v>221</v>
      </c>
      <c r="EG89" s="6" t="s">
        <v>221</v>
      </c>
      <c r="EH89" s="6" t="s">
        <v>221</v>
      </c>
      <c r="EI89" s="6" t="s">
        <v>221</v>
      </c>
      <c r="EJ89" s="6" t="s">
        <v>221</v>
      </c>
      <c r="EK89" s="6" t="s">
        <v>221</v>
      </c>
      <c r="EL89" s="6" t="s">
        <v>221</v>
      </c>
      <c r="EM89" s="6" t="s">
        <v>221</v>
      </c>
      <c r="EN89" s="6" t="s">
        <v>221</v>
      </c>
      <c r="EO89" s="6" t="s">
        <v>221</v>
      </c>
      <c r="EP89" s="6" t="s">
        <v>221</v>
      </c>
      <c r="EQ89" s="6" t="s">
        <v>221</v>
      </c>
      <c r="ER89" s="6" t="s">
        <v>221</v>
      </c>
      <c r="ES89" s="3">
        <v>15</v>
      </c>
      <c r="ET89" s="6" t="s">
        <v>221</v>
      </c>
      <c r="EU89" s="6" t="s">
        <v>221</v>
      </c>
      <c r="EV89" s="6" t="s">
        <v>221</v>
      </c>
      <c r="EW89" s="6" t="s">
        <v>221</v>
      </c>
      <c r="EX89" s="6" t="s">
        <v>221</v>
      </c>
      <c r="EY89" s="6" t="s">
        <v>221</v>
      </c>
      <c r="EZ89" s="6" t="s">
        <v>221</v>
      </c>
      <c r="FA89" s="6" t="s">
        <v>221</v>
      </c>
      <c r="FB89" s="6" t="s">
        <v>221</v>
      </c>
      <c r="FC89" s="6" t="s">
        <v>221</v>
      </c>
      <c r="FD89" s="6" t="s">
        <v>221</v>
      </c>
      <c r="FE89" s="6" t="s">
        <v>221</v>
      </c>
      <c r="FF89" s="6" t="s">
        <v>221</v>
      </c>
      <c r="FG89" s="6" t="s">
        <v>221</v>
      </c>
      <c r="FH89" s="6" t="s">
        <v>221</v>
      </c>
      <c r="FI89" s="6" t="s">
        <v>221</v>
      </c>
      <c r="FJ89" s="6" t="s">
        <v>221</v>
      </c>
      <c r="FK89" s="6" t="s">
        <v>221</v>
      </c>
      <c r="FL89" s="6" t="s">
        <v>221</v>
      </c>
      <c r="FM89" s="6" t="s">
        <v>221</v>
      </c>
      <c r="FN89" s="6" t="s">
        <v>221</v>
      </c>
      <c r="FO89" s="6" t="s">
        <v>221</v>
      </c>
      <c r="FP89" s="6" t="s">
        <v>221</v>
      </c>
      <c r="FQ89" s="3">
        <v>9</v>
      </c>
      <c r="FR89" s="6" t="s">
        <v>221</v>
      </c>
      <c r="FS89" s="6" t="s">
        <v>221</v>
      </c>
      <c r="FT89" s="6" t="s">
        <v>221</v>
      </c>
      <c r="FU89" s="6" t="s">
        <v>221</v>
      </c>
      <c r="FV89" s="11" t="s">
        <v>221</v>
      </c>
      <c r="FW89" s="285">
        <f t="shared" si="8"/>
        <v>85</v>
      </c>
      <c r="FX89" s="193">
        <f t="shared" si="5"/>
        <v>559</v>
      </c>
    </row>
    <row r="90" spans="1:180" x14ac:dyDescent="0.25">
      <c r="A90" s="4" t="s">
        <v>172</v>
      </c>
      <c r="B90" s="4" t="s">
        <v>173</v>
      </c>
      <c r="C90" s="6" t="s">
        <v>221</v>
      </c>
      <c r="D90" s="6" t="s">
        <v>221</v>
      </c>
      <c r="E90" s="3">
        <v>42</v>
      </c>
      <c r="F90" s="6" t="s">
        <v>221</v>
      </c>
      <c r="G90" s="6" t="s">
        <v>221</v>
      </c>
      <c r="H90" s="6" t="s">
        <v>221</v>
      </c>
      <c r="I90" s="6" t="s">
        <v>221</v>
      </c>
      <c r="J90" s="6" t="s">
        <v>221</v>
      </c>
      <c r="K90" s="6" t="s">
        <v>221</v>
      </c>
      <c r="L90" s="6" t="s">
        <v>221</v>
      </c>
      <c r="M90" s="6" t="s">
        <v>221</v>
      </c>
      <c r="N90" s="6" t="s">
        <v>221</v>
      </c>
      <c r="O90" s="6" t="s">
        <v>221</v>
      </c>
      <c r="P90" s="6" t="s">
        <v>221</v>
      </c>
      <c r="Q90" s="6" t="s">
        <v>221</v>
      </c>
      <c r="R90" s="6" t="s">
        <v>221</v>
      </c>
      <c r="S90" s="6" t="s">
        <v>221</v>
      </c>
      <c r="T90" s="6" t="s">
        <v>221</v>
      </c>
      <c r="U90" s="3">
        <v>31</v>
      </c>
      <c r="V90" s="6" t="s">
        <v>221</v>
      </c>
      <c r="W90" s="6" t="s">
        <v>221</v>
      </c>
      <c r="X90" s="6" t="s">
        <v>221</v>
      </c>
      <c r="Y90" s="6" t="s">
        <v>221</v>
      </c>
      <c r="Z90" s="6" t="s">
        <v>221</v>
      </c>
      <c r="AA90" s="6" t="s">
        <v>221</v>
      </c>
      <c r="AB90" s="6" t="s">
        <v>221</v>
      </c>
      <c r="AC90" s="6" t="s">
        <v>221</v>
      </c>
      <c r="AD90" s="6" t="s">
        <v>221</v>
      </c>
      <c r="AE90" s="6" t="s">
        <v>221</v>
      </c>
      <c r="AF90" s="6" t="s">
        <v>221</v>
      </c>
      <c r="AG90" s="6" t="s">
        <v>221</v>
      </c>
      <c r="AH90" s="6" t="s">
        <v>221</v>
      </c>
      <c r="AI90" s="6" t="s">
        <v>221</v>
      </c>
      <c r="AJ90" s="6" t="s">
        <v>221</v>
      </c>
      <c r="AK90" s="6" t="s">
        <v>221</v>
      </c>
      <c r="AL90" s="6" t="s">
        <v>221</v>
      </c>
      <c r="AM90" s="6" t="s">
        <v>221</v>
      </c>
      <c r="AN90" s="6" t="s">
        <v>221</v>
      </c>
      <c r="AO90" s="6" t="s">
        <v>221</v>
      </c>
      <c r="AP90" s="6" t="s">
        <v>221</v>
      </c>
      <c r="AQ90" s="6" t="s">
        <v>221</v>
      </c>
      <c r="AR90" s="6" t="s">
        <v>221</v>
      </c>
      <c r="AS90" s="6" t="s">
        <v>221</v>
      </c>
      <c r="AT90" s="6" t="s">
        <v>221</v>
      </c>
      <c r="AU90" s="6" t="s">
        <v>221</v>
      </c>
      <c r="AV90" s="6" t="s">
        <v>221</v>
      </c>
      <c r="AW90" s="6" t="s">
        <v>221</v>
      </c>
      <c r="AX90" s="6" t="s">
        <v>221</v>
      </c>
      <c r="AY90" s="6" t="s">
        <v>221</v>
      </c>
      <c r="AZ90" s="6" t="s">
        <v>221</v>
      </c>
      <c r="BA90" s="6" t="s">
        <v>221</v>
      </c>
      <c r="BB90" s="6" t="s">
        <v>221</v>
      </c>
      <c r="BC90" s="6" t="s">
        <v>221</v>
      </c>
      <c r="BD90" s="6" t="s">
        <v>221</v>
      </c>
      <c r="BE90" s="6" t="s">
        <v>221</v>
      </c>
      <c r="BF90" s="6" t="s">
        <v>221</v>
      </c>
      <c r="BG90" s="6" t="s">
        <v>221</v>
      </c>
      <c r="BH90" s="6" t="s">
        <v>221</v>
      </c>
      <c r="BI90" s="6" t="s">
        <v>221</v>
      </c>
      <c r="BJ90" s="6" t="s">
        <v>221</v>
      </c>
      <c r="BK90" s="6" t="s">
        <v>221</v>
      </c>
      <c r="BL90" s="6" t="s">
        <v>221</v>
      </c>
      <c r="BM90" s="6" t="s">
        <v>221</v>
      </c>
      <c r="BN90" s="6" t="s">
        <v>221</v>
      </c>
      <c r="BO90" s="6" t="s">
        <v>221</v>
      </c>
      <c r="BP90" s="3">
        <v>26</v>
      </c>
      <c r="BQ90" s="6" t="s">
        <v>221</v>
      </c>
      <c r="BR90" s="6" t="s">
        <v>221</v>
      </c>
      <c r="BS90" s="6" t="s">
        <v>221</v>
      </c>
      <c r="BT90" s="6" t="s">
        <v>221</v>
      </c>
      <c r="BU90" s="6" t="s">
        <v>221</v>
      </c>
      <c r="BV90" s="6" t="s">
        <v>221</v>
      </c>
      <c r="BW90" s="6" t="s">
        <v>221</v>
      </c>
      <c r="BX90" s="6" t="s">
        <v>221</v>
      </c>
      <c r="BY90" s="6" t="s">
        <v>221</v>
      </c>
      <c r="BZ90" s="6" t="s">
        <v>221</v>
      </c>
      <c r="CA90" s="6" t="s">
        <v>221</v>
      </c>
      <c r="CB90" s="6" t="s">
        <v>221</v>
      </c>
      <c r="CC90" s="6" t="s">
        <v>221</v>
      </c>
      <c r="CD90" s="6" t="s">
        <v>221</v>
      </c>
      <c r="CE90" s="6" t="s">
        <v>221</v>
      </c>
      <c r="CF90" s="73">
        <f t="shared" si="6"/>
        <v>99</v>
      </c>
      <c r="CG90" s="6" t="s">
        <v>221</v>
      </c>
      <c r="CH90" s="6" t="s">
        <v>221</v>
      </c>
      <c r="CI90" s="6" t="s">
        <v>221</v>
      </c>
      <c r="CJ90" s="6" t="s">
        <v>221</v>
      </c>
      <c r="CK90" s="6" t="s">
        <v>221</v>
      </c>
      <c r="CL90" s="6" t="s">
        <v>221</v>
      </c>
      <c r="CM90" s="6" t="s">
        <v>221</v>
      </c>
      <c r="CN90" s="6" t="s">
        <v>221</v>
      </c>
      <c r="CO90" s="6" t="s">
        <v>221</v>
      </c>
      <c r="CP90" s="6" t="s">
        <v>221</v>
      </c>
      <c r="CQ90" s="6" t="s">
        <v>221</v>
      </c>
      <c r="CR90" s="6" t="s">
        <v>221</v>
      </c>
      <c r="CS90" s="6" t="s">
        <v>221</v>
      </c>
      <c r="CT90" s="6" t="s">
        <v>221</v>
      </c>
      <c r="CU90" s="6" t="s">
        <v>221</v>
      </c>
      <c r="CV90" s="6" t="s">
        <v>221</v>
      </c>
      <c r="CW90" s="6" t="s">
        <v>221</v>
      </c>
      <c r="CX90" s="6" t="s">
        <v>221</v>
      </c>
      <c r="CY90" s="6" t="s">
        <v>221</v>
      </c>
      <c r="CZ90" s="6" t="s">
        <v>221</v>
      </c>
      <c r="DA90" s="73">
        <f t="shared" si="7"/>
        <v>0</v>
      </c>
      <c r="DB90" s="6" t="s">
        <v>221</v>
      </c>
      <c r="DC90" s="6" t="s">
        <v>221</v>
      </c>
      <c r="DD90" s="6" t="s">
        <v>221</v>
      </c>
      <c r="DE90" s="6" t="s">
        <v>221</v>
      </c>
      <c r="DF90" s="6" t="s">
        <v>221</v>
      </c>
      <c r="DG90" s="6" t="s">
        <v>221</v>
      </c>
      <c r="DH90" s="6" t="s">
        <v>221</v>
      </c>
      <c r="DI90" s="6" t="s">
        <v>221</v>
      </c>
      <c r="DJ90" s="6" t="s">
        <v>221</v>
      </c>
      <c r="DK90" s="6" t="s">
        <v>221</v>
      </c>
      <c r="DL90" s="6" t="s">
        <v>221</v>
      </c>
      <c r="DM90" s="6" t="s">
        <v>221</v>
      </c>
      <c r="DN90" s="6" t="s">
        <v>221</v>
      </c>
      <c r="DO90" s="6" t="s">
        <v>221</v>
      </c>
      <c r="DP90" s="6" t="s">
        <v>221</v>
      </c>
      <c r="DQ90" s="6" t="s">
        <v>221</v>
      </c>
      <c r="DR90" s="6" t="s">
        <v>221</v>
      </c>
      <c r="DS90" s="6" t="s">
        <v>221</v>
      </c>
      <c r="DT90" s="6" t="s">
        <v>221</v>
      </c>
      <c r="DU90" s="6" t="s">
        <v>221</v>
      </c>
      <c r="DV90" s="6" t="s">
        <v>221</v>
      </c>
      <c r="DW90" s="6" t="s">
        <v>221</v>
      </c>
      <c r="DX90" s="6" t="s">
        <v>221</v>
      </c>
      <c r="DY90" s="6" t="s">
        <v>221</v>
      </c>
      <c r="DZ90" s="6" t="s">
        <v>221</v>
      </c>
      <c r="EA90" s="6" t="s">
        <v>221</v>
      </c>
      <c r="EB90" s="6" t="s">
        <v>221</v>
      </c>
      <c r="EC90" s="6" t="s">
        <v>221</v>
      </c>
      <c r="ED90" s="6" t="s">
        <v>221</v>
      </c>
      <c r="EE90" s="6" t="s">
        <v>221</v>
      </c>
      <c r="EF90" s="6" t="s">
        <v>221</v>
      </c>
      <c r="EG90" s="6" t="s">
        <v>221</v>
      </c>
      <c r="EH90" s="6" t="s">
        <v>221</v>
      </c>
      <c r="EI90" s="6" t="s">
        <v>221</v>
      </c>
      <c r="EJ90" s="6" t="s">
        <v>221</v>
      </c>
      <c r="EK90" s="6" t="s">
        <v>221</v>
      </c>
      <c r="EL90" s="6" t="s">
        <v>221</v>
      </c>
      <c r="EM90" s="6" t="s">
        <v>221</v>
      </c>
      <c r="EN90" s="6" t="s">
        <v>221</v>
      </c>
      <c r="EO90" s="6" t="s">
        <v>221</v>
      </c>
      <c r="EP90" s="6" t="s">
        <v>221</v>
      </c>
      <c r="EQ90" s="6" t="s">
        <v>221</v>
      </c>
      <c r="ER90" s="6" t="s">
        <v>221</v>
      </c>
      <c r="ES90" s="6" t="s">
        <v>221</v>
      </c>
      <c r="ET90" s="6" t="s">
        <v>221</v>
      </c>
      <c r="EU90" s="6" t="s">
        <v>221</v>
      </c>
      <c r="EV90" s="6" t="s">
        <v>221</v>
      </c>
      <c r="EW90" s="6" t="s">
        <v>221</v>
      </c>
      <c r="EX90" s="6" t="s">
        <v>221</v>
      </c>
      <c r="EY90" s="6" t="s">
        <v>221</v>
      </c>
      <c r="EZ90" s="6" t="s">
        <v>221</v>
      </c>
      <c r="FA90" s="6" t="s">
        <v>221</v>
      </c>
      <c r="FB90" s="6" t="s">
        <v>221</v>
      </c>
      <c r="FC90" s="6" t="s">
        <v>221</v>
      </c>
      <c r="FD90" s="6" t="s">
        <v>221</v>
      </c>
      <c r="FE90" s="6" t="s">
        <v>221</v>
      </c>
      <c r="FF90" s="6" t="s">
        <v>221</v>
      </c>
      <c r="FG90" s="6" t="s">
        <v>221</v>
      </c>
      <c r="FH90" s="6" t="s">
        <v>221</v>
      </c>
      <c r="FI90" s="6" t="s">
        <v>221</v>
      </c>
      <c r="FJ90" s="6" t="s">
        <v>221</v>
      </c>
      <c r="FK90" s="6" t="s">
        <v>221</v>
      </c>
      <c r="FL90" s="6" t="s">
        <v>221</v>
      </c>
      <c r="FM90" s="6" t="s">
        <v>221</v>
      </c>
      <c r="FN90" s="6" t="s">
        <v>221</v>
      </c>
      <c r="FO90" s="6" t="s">
        <v>221</v>
      </c>
      <c r="FP90" s="6" t="s">
        <v>221</v>
      </c>
      <c r="FQ90" s="6" t="s">
        <v>221</v>
      </c>
      <c r="FR90" s="6" t="s">
        <v>221</v>
      </c>
      <c r="FS90" s="6" t="s">
        <v>221</v>
      </c>
      <c r="FT90" s="6" t="s">
        <v>221</v>
      </c>
      <c r="FU90" s="6" t="s">
        <v>221</v>
      </c>
      <c r="FV90" s="11" t="s">
        <v>221</v>
      </c>
      <c r="FW90" s="285">
        <f t="shared" si="8"/>
        <v>0</v>
      </c>
      <c r="FX90" s="193">
        <f t="shared" si="5"/>
        <v>99</v>
      </c>
    </row>
    <row r="91" spans="1:180" x14ac:dyDescent="0.25">
      <c r="A91" s="4" t="s">
        <v>174</v>
      </c>
      <c r="B91" s="4" t="s">
        <v>175</v>
      </c>
      <c r="C91" s="6" t="s">
        <v>221</v>
      </c>
      <c r="D91" s="6" t="s">
        <v>221</v>
      </c>
      <c r="E91" s="6" t="s">
        <v>221</v>
      </c>
      <c r="F91" s="6" t="s">
        <v>221</v>
      </c>
      <c r="G91" s="6" t="s">
        <v>221</v>
      </c>
      <c r="H91" s="6" t="s">
        <v>221</v>
      </c>
      <c r="I91" s="6" t="s">
        <v>221</v>
      </c>
      <c r="J91" s="6" t="s">
        <v>221</v>
      </c>
      <c r="K91" s="6" t="s">
        <v>221</v>
      </c>
      <c r="L91" s="6" t="s">
        <v>221</v>
      </c>
      <c r="M91" s="6" t="s">
        <v>221</v>
      </c>
      <c r="N91" s="6" t="s">
        <v>221</v>
      </c>
      <c r="O91" s="6" t="s">
        <v>221</v>
      </c>
      <c r="P91" s="6" t="s">
        <v>221</v>
      </c>
      <c r="Q91" s="6" t="s">
        <v>221</v>
      </c>
      <c r="R91" s="6" t="s">
        <v>221</v>
      </c>
      <c r="S91" s="6" t="s">
        <v>221</v>
      </c>
      <c r="T91" s="6" t="s">
        <v>221</v>
      </c>
      <c r="U91" s="6" t="s">
        <v>221</v>
      </c>
      <c r="V91" s="6" t="s">
        <v>221</v>
      </c>
      <c r="W91" s="3">
        <v>97</v>
      </c>
      <c r="X91" s="6" t="s">
        <v>221</v>
      </c>
      <c r="Y91" s="6" t="s">
        <v>221</v>
      </c>
      <c r="Z91" s="3">
        <v>151</v>
      </c>
      <c r="AA91" s="6" t="s">
        <v>221</v>
      </c>
      <c r="AB91" s="6" t="s">
        <v>221</v>
      </c>
      <c r="AC91" s="6" t="s">
        <v>221</v>
      </c>
      <c r="AD91" s="6" t="s">
        <v>221</v>
      </c>
      <c r="AE91" s="6" t="s">
        <v>221</v>
      </c>
      <c r="AF91" s="6" t="s">
        <v>221</v>
      </c>
      <c r="AG91" s="6" t="s">
        <v>221</v>
      </c>
      <c r="AH91" s="6" t="s">
        <v>221</v>
      </c>
      <c r="AI91" s="6" t="s">
        <v>221</v>
      </c>
      <c r="AJ91" s="6" t="s">
        <v>221</v>
      </c>
      <c r="AK91" s="6" t="s">
        <v>221</v>
      </c>
      <c r="AL91" s="6" t="s">
        <v>221</v>
      </c>
      <c r="AM91" s="6" t="s">
        <v>221</v>
      </c>
      <c r="AN91" s="6" t="s">
        <v>221</v>
      </c>
      <c r="AO91" s="6" t="s">
        <v>221</v>
      </c>
      <c r="AP91" s="6" t="s">
        <v>221</v>
      </c>
      <c r="AQ91" s="3">
        <v>93</v>
      </c>
      <c r="AR91" s="6" t="s">
        <v>221</v>
      </c>
      <c r="AS91" s="6" t="s">
        <v>221</v>
      </c>
      <c r="AT91" s="6" t="s">
        <v>221</v>
      </c>
      <c r="AU91" s="6" t="s">
        <v>221</v>
      </c>
      <c r="AV91" s="6" t="s">
        <v>221</v>
      </c>
      <c r="AW91" s="6" t="s">
        <v>221</v>
      </c>
      <c r="AX91" s="6" t="s">
        <v>221</v>
      </c>
      <c r="AY91" s="6" t="s">
        <v>221</v>
      </c>
      <c r="AZ91" s="6" t="s">
        <v>221</v>
      </c>
      <c r="BA91" s="6" t="s">
        <v>221</v>
      </c>
      <c r="BB91" s="6" t="s">
        <v>221</v>
      </c>
      <c r="BC91" s="6" t="s">
        <v>221</v>
      </c>
      <c r="BD91" s="6" t="s">
        <v>221</v>
      </c>
      <c r="BE91" s="6" t="s">
        <v>221</v>
      </c>
      <c r="BF91" s="6" t="s">
        <v>221</v>
      </c>
      <c r="BG91" s="6" t="s">
        <v>221</v>
      </c>
      <c r="BH91" s="6" t="s">
        <v>221</v>
      </c>
      <c r="BI91" s="6" t="s">
        <v>221</v>
      </c>
      <c r="BJ91" s="6" t="s">
        <v>221</v>
      </c>
      <c r="BK91" s="6" t="s">
        <v>221</v>
      </c>
      <c r="BL91" s="6" t="s">
        <v>221</v>
      </c>
      <c r="BM91" s="6" t="s">
        <v>221</v>
      </c>
      <c r="BN91" s="6" t="s">
        <v>221</v>
      </c>
      <c r="BO91" s="6" t="s">
        <v>221</v>
      </c>
      <c r="BP91" s="6" t="s">
        <v>221</v>
      </c>
      <c r="BQ91" s="6" t="s">
        <v>221</v>
      </c>
      <c r="BR91" s="6" t="s">
        <v>221</v>
      </c>
      <c r="BS91" s="6" t="s">
        <v>221</v>
      </c>
      <c r="BT91" s="6" t="s">
        <v>221</v>
      </c>
      <c r="BU91" s="6" t="s">
        <v>221</v>
      </c>
      <c r="BV91" s="6" t="s">
        <v>221</v>
      </c>
      <c r="BW91" s="6" t="s">
        <v>221</v>
      </c>
      <c r="BX91" s="6" t="s">
        <v>221</v>
      </c>
      <c r="BY91" s="6" t="s">
        <v>221</v>
      </c>
      <c r="BZ91" s="3">
        <v>151</v>
      </c>
      <c r="CA91" s="6" t="s">
        <v>221</v>
      </c>
      <c r="CB91" s="6" t="s">
        <v>221</v>
      </c>
      <c r="CC91" s="6" t="s">
        <v>221</v>
      </c>
      <c r="CD91" s="6" t="s">
        <v>221</v>
      </c>
      <c r="CE91" s="6" t="s">
        <v>221</v>
      </c>
      <c r="CF91" s="73">
        <f t="shared" si="6"/>
        <v>492</v>
      </c>
      <c r="CG91" s="6" t="s">
        <v>221</v>
      </c>
      <c r="CH91" s="6" t="s">
        <v>221</v>
      </c>
      <c r="CI91" s="6" t="s">
        <v>221</v>
      </c>
      <c r="CJ91" s="6" t="s">
        <v>221</v>
      </c>
      <c r="CK91" s="6" t="s">
        <v>221</v>
      </c>
      <c r="CL91" s="6" t="s">
        <v>221</v>
      </c>
      <c r="CM91" s="6" t="s">
        <v>221</v>
      </c>
      <c r="CN91" s="6" t="s">
        <v>221</v>
      </c>
      <c r="CO91" s="6" t="s">
        <v>221</v>
      </c>
      <c r="CP91" s="6" t="s">
        <v>221</v>
      </c>
      <c r="CQ91" s="6" t="s">
        <v>221</v>
      </c>
      <c r="CR91" s="6" t="s">
        <v>221</v>
      </c>
      <c r="CS91" s="6" t="s">
        <v>221</v>
      </c>
      <c r="CT91" s="6" t="s">
        <v>221</v>
      </c>
      <c r="CU91" s="6" t="s">
        <v>221</v>
      </c>
      <c r="CV91" s="6" t="s">
        <v>221</v>
      </c>
      <c r="CW91" s="6" t="s">
        <v>221</v>
      </c>
      <c r="CX91" s="6" t="s">
        <v>221</v>
      </c>
      <c r="CY91" s="6" t="s">
        <v>221</v>
      </c>
      <c r="CZ91" s="6" t="s">
        <v>221</v>
      </c>
      <c r="DA91" s="73">
        <f t="shared" si="7"/>
        <v>0</v>
      </c>
      <c r="DB91" s="6" t="s">
        <v>221</v>
      </c>
      <c r="DC91" s="6" t="s">
        <v>221</v>
      </c>
      <c r="DD91" s="6" t="s">
        <v>221</v>
      </c>
      <c r="DE91" s="6" t="s">
        <v>221</v>
      </c>
      <c r="DF91" s="6" t="s">
        <v>221</v>
      </c>
      <c r="DG91" s="6" t="s">
        <v>221</v>
      </c>
      <c r="DH91" s="6" t="s">
        <v>221</v>
      </c>
      <c r="DI91" s="6" t="s">
        <v>221</v>
      </c>
      <c r="DJ91" s="6" t="s">
        <v>221</v>
      </c>
      <c r="DK91" s="6" t="s">
        <v>221</v>
      </c>
      <c r="DL91" s="6" t="s">
        <v>221</v>
      </c>
      <c r="DM91" s="6" t="s">
        <v>221</v>
      </c>
      <c r="DN91" s="6" t="s">
        <v>221</v>
      </c>
      <c r="DO91" s="6" t="s">
        <v>221</v>
      </c>
      <c r="DP91" s="6" t="s">
        <v>221</v>
      </c>
      <c r="DQ91" s="6" t="s">
        <v>221</v>
      </c>
      <c r="DR91" s="6" t="s">
        <v>221</v>
      </c>
      <c r="DS91" s="6" t="s">
        <v>221</v>
      </c>
      <c r="DT91" s="6" t="s">
        <v>221</v>
      </c>
      <c r="DU91" s="6" t="s">
        <v>221</v>
      </c>
      <c r="DV91" s="6" t="s">
        <v>221</v>
      </c>
      <c r="DW91" s="6" t="s">
        <v>221</v>
      </c>
      <c r="DX91" s="6" t="s">
        <v>221</v>
      </c>
      <c r="DY91" s="6" t="s">
        <v>221</v>
      </c>
      <c r="DZ91" s="6" t="s">
        <v>221</v>
      </c>
      <c r="EA91" s="6" t="s">
        <v>221</v>
      </c>
      <c r="EB91" s="6" t="s">
        <v>221</v>
      </c>
      <c r="EC91" s="6" t="s">
        <v>221</v>
      </c>
      <c r="ED91" s="6" t="s">
        <v>221</v>
      </c>
      <c r="EE91" s="6" t="s">
        <v>221</v>
      </c>
      <c r="EF91" s="6" t="s">
        <v>221</v>
      </c>
      <c r="EG91" s="6" t="s">
        <v>221</v>
      </c>
      <c r="EH91" s="6" t="s">
        <v>221</v>
      </c>
      <c r="EI91" s="6" t="s">
        <v>221</v>
      </c>
      <c r="EJ91" s="6" t="s">
        <v>221</v>
      </c>
      <c r="EK91" s="6" t="s">
        <v>221</v>
      </c>
      <c r="EL91" s="6" t="s">
        <v>221</v>
      </c>
      <c r="EM91" s="6" t="s">
        <v>221</v>
      </c>
      <c r="EN91" s="6" t="s">
        <v>221</v>
      </c>
      <c r="EO91" s="6" t="s">
        <v>221</v>
      </c>
      <c r="EP91" s="6" t="s">
        <v>221</v>
      </c>
      <c r="EQ91" s="6" t="s">
        <v>221</v>
      </c>
      <c r="ER91" s="6" t="s">
        <v>221</v>
      </c>
      <c r="ES91" s="6" t="s">
        <v>221</v>
      </c>
      <c r="ET91" s="6" t="s">
        <v>221</v>
      </c>
      <c r="EU91" s="6" t="s">
        <v>221</v>
      </c>
      <c r="EV91" s="6" t="s">
        <v>221</v>
      </c>
      <c r="EW91" s="6" t="s">
        <v>221</v>
      </c>
      <c r="EX91" s="6" t="s">
        <v>221</v>
      </c>
      <c r="EY91" s="6" t="s">
        <v>221</v>
      </c>
      <c r="EZ91" s="6" t="s">
        <v>221</v>
      </c>
      <c r="FA91" s="6" t="s">
        <v>221</v>
      </c>
      <c r="FB91" s="6" t="s">
        <v>221</v>
      </c>
      <c r="FC91" s="6" t="s">
        <v>221</v>
      </c>
      <c r="FD91" s="6" t="s">
        <v>221</v>
      </c>
      <c r="FE91" s="6" t="s">
        <v>221</v>
      </c>
      <c r="FF91" s="6" t="s">
        <v>221</v>
      </c>
      <c r="FG91" s="6" t="s">
        <v>221</v>
      </c>
      <c r="FH91" s="6" t="s">
        <v>221</v>
      </c>
      <c r="FI91" s="6" t="s">
        <v>221</v>
      </c>
      <c r="FJ91" s="6" t="s">
        <v>221</v>
      </c>
      <c r="FK91" s="6" t="s">
        <v>221</v>
      </c>
      <c r="FL91" s="6" t="s">
        <v>221</v>
      </c>
      <c r="FM91" s="6" t="s">
        <v>221</v>
      </c>
      <c r="FN91" s="6" t="s">
        <v>221</v>
      </c>
      <c r="FO91" s="6" t="s">
        <v>221</v>
      </c>
      <c r="FP91" s="6" t="s">
        <v>221</v>
      </c>
      <c r="FQ91" s="6" t="s">
        <v>221</v>
      </c>
      <c r="FR91" s="6" t="s">
        <v>221</v>
      </c>
      <c r="FS91" s="6" t="s">
        <v>221</v>
      </c>
      <c r="FT91" s="6" t="s">
        <v>221</v>
      </c>
      <c r="FU91" s="6" t="s">
        <v>221</v>
      </c>
      <c r="FV91" s="11" t="s">
        <v>221</v>
      </c>
      <c r="FW91" s="285">
        <f t="shared" si="8"/>
        <v>0</v>
      </c>
      <c r="FX91" s="193">
        <f t="shared" si="5"/>
        <v>492</v>
      </c>
    </row>
    <row r="92" spans="1:180" x14ac:dyDescent="0.25">
      <c r="A92" s="4" t="s">
        <v>176</v>
      </c>
      <c r="B92" s="4" t="s">
        <v>177</v>
      </c>
      <c r="C92" s="6" t="s">
        <v>221</v>
      </c>
      <c r="D92" s="6" t="s">
        <v>221</v>
      </c>
      <c r="E92" s="6" t="s">
        <v>221</v>
      </c>
      <c r="F92" s="6" t="s">
        <v>221</v>
      </c>
      <c r="G92" s="6" t="s">
        <v>221</v>
      </c>
      <c r="H92" s="6" t="s">
        <v>221</v>
      </c>
      <c r="I92" s="6" t="s">
        <v>221</v>
      </c>
      <c r="J92" s="6" t="s">
        <v>221</v>
      </c>
      <c r="K92" s="6" t="s">
        <v>221</v>
      </c>
      <c r="L92" s="6" t="s">
        <v>221</v>
      </c>
      <c r="M92" s="6" t="s">
        <v>221</v>
      </c>
      <c r="N92" s="6" t="s">
        <v>221</v>
      </c>
      <c r="O92" s="6" t="s">
        <v>221</v>
      </c>
      <c r="P92" s="6" t="s">
        <v>221</v>
      </c>
      <c r="Q92" s="6" t="s">
        <v>221</v>
      </c>
      <c r="R92" s="3">
        <v>76</v>
      </c>
      <c r="S92" s="6" t="s">
        <v>221</v>
      </c>
      <c r="T92" s="6" t="s">
        <v>221</v>
      </c>
      <c r="U92" s="6" t="s">
        <v>221</v>
      </c>
      <c r="V92" s="6" t="s">
        <v>221</v>
      </c>
      <c r="W92" s="6" t="s">
        <v>221</v>
      </c>
      <c r="X92" s="6" t="s">
        <v>221</v>
      </c>
      <c r="Y92" s="6" t="s">
        <v>221</v>
      </c>
      <c r="Z92" s="6" t="s">
        <v>221</v>
      </c>
      <c r="AA92" s="6" t="s">
        <v>221</v>
      </c>
      <c r="AB92" s="6" t="s">
        <v>221</v>
      </c>
      <c r="AC92" s="6" t="s">
        <v>221</v>
      </c>
      <c r="AD92" s="6" t="s">
        <v>221</v>
      </c>
      <c r="AE92" s="6" t="s">
        <v>221</v>
      </c>
      <c r="AF92" s="6" t="s">
        <v>221</v>
      </c>
      <c r="AG92" s="6" t="s">
        <v>221</v>
      </c>
      <c r="AH92" s="6" t="s">
        <v>221</v>
      </c>
      <c r="AI92" s="6" t="s">
        <v>221</v>
      </c>
      <c r="AJ92" s="6" t="s">
        <v>221</v>
      </c>
      <c r="AK92" s="6" t="s">
        <v>221</v>
      </c>
      <c r="AL92" s="6" t="s">
        <v>221</v>
      </c>
      <c r="AM92" s="6" t="s">
        <v>221</v>
      </c>
      <c r="AN92" s="6" t="s">
        <v>221</v>
      </c>
      <c r="AO92" s="6" t="s">
        <v>221</v>
      </c>
      <c r="AP92" s="6" t="s">
        <v>221</v>
      </c>
      <c r="AQ92" s="6" t="s">
        <v>221</v>
      </c>
      <c r="AR92" s="6" t="s">
        <v>221</v>
      </c>
      <c r="AS92" s="6" t="s">
        <v>221</v>
      </c>
      <c r="AT92" s="3">
        <v>52</v>
      </c>
      <c r="AU92" s="6" t="s">
        <v>221</v>
      </c>
      <c r="AV92" s="6" t="s">
        <v>221</v>
      </c>
      <c r="AW92" s="6" t="s">
        <v>221</v>
      </c>
      <c r="AX92" s="6" t="s">
        <v>221</v>
      </c>
      <c r="AY92" s="6" t="s">
        <v>221</v>
      </c>
      <c r="AZ92" s="6" t="s">
        <v>221</v>
      </c>
      <c r="BA92" s="6" t="s">
        <v>221</v>
      </c>
      <c r="BB92" s="6" t="s">
        <v>221</v>
      </c>
      <c r="BC92" s="6" t="s">
        <v>221</v>
      </c>
      <c r="BD92" s="6" t="s">
        <v>221</v>
      </c>
      <c r="BE92" s="6" t="s">
        <v>221</v>
      </c>
      <c r="BF92" s="6" t="s">
        <v>221</v>
      </c>
      <c r="BG92" s="6" t="s">
        <v>221</v>
      </c>
      <c r="BH92" s="6" t="s">
        <v>221</v>
      </c>
      <c r="BI92" s="6" t="s">
        <v>221</v>
      </c>
      <c r="BJ92" s="6" t="s">
        <v>221</v>
      </c>
      <c r="BK92" s="3">
        <v>39</v>
      </c>
      <c r="BL92" s="6" t="s">
        <v>221</v>
      </c>
      <c r="BM92" s="6" t="s">
        <v>221</v>
      </c>
      <c r="BN92" s="6" t="s">
        <v>221</v>
      </c>
      <c r="BO92" s="6" t="s">
        <v>221</v>
      </c>
      <c r="BP92" s="6" t="s">
        <v>221</v>
      </c>
      <c r="BQ92" s="6" t="s">
        <v>221</v>
      </c>
      <c r="BR92" s="6" t="s">
        <v>221</v>
      </c>
      <c r="BS92" s="6" t="s">
        <v>221</v>
      </c>
      <c r="BT92" s="6" t="s">
        <v>221</v>
      </c>
      <c r="BU92" s="6" t="s">
        <v>221</v>
      </c>
      <c r="BV92" s="6" t="s">
        <v>221</v>
      </c>
      <c r="BW92" s="6" t="s">
        <v>221</v>
      </c>
      <c r="BX92" s="6" t="s">
        <v>221</v>
      </c>
      <c r="BY92" s="6" t="s">
        <v>221</v>
      </c>
      <c r="BZ92" s="6" t="s">
        <v>221</v>
      </c>
      <c r="CA92" s="3">
        <v>131</v>
      </c>
      <c r="CB92" s="6" t="s">
        <v>221</v>
      </c>
      <c r="CC92" s="6" t="s">
        <v>221</v>
      </c>
      <c r="CD92" s="6" t="s">
        <v>221</v>
      </c>
      <c r="CE92" s="6" t="s">
        <v>221</v>
      </c>
      <c r="CF92" s="73">
        <f t="shared" si="6"/>
        <v>298</v>
      </c>
      <c r="CG92" s="6" t="s">
        <v>221</v>
      </c>
      <c r="CH92" s="6" t="s">
        <v>221</v>
      </c>
      <c r="CI92" s="6" t="s">
        <v>221</v>
      </c>
      <c r="CJ92" s="6" t="s">
        <v>221</v>
      </c>
      <c r="CK92" s="6" t="s">
        <v>221</v>
      </c>
      <c r="CL92" s="6" t="s">
        <v>221</v>
      </c>
      <c r="CM92" s="6" t="s">
        <v>221</v>
      </c>
      <c r="CN92" s="6" t="s">
        <v>221</v>
      </c>
      <c r="CO92" s="6" t="s">
        <v>221</v>
      </c>
      <c r="CP92" s="6" t="s">
        <v>221</v>
      </c>
      <c r="CQ92" s="6" t="s">
        <v>221</v>
      </c>
      <c r="CR92" s="6" t="s">
        <v>221</v>
      </c>
      <c r="CS92" s="6" t="s">
        <v>221</v>
      </c>
      <c r="CT92" s="6" t="s">
        <v>221</v>
      </c>
      <c r="CU92" s="6" t="s">
        <v>221</v>
      </c>
      <c r="CV92" s="6" t="s">
        <v>221</v>
      </c>
      <c r="CW92" s="6" t="s">
        <v>221</v>
      </c>
      <c r="CX92" s="6" t="s">
        <v>221</v>
      </c>
      <c r="CY92" s="6" t="s">
        <v>221</v>
      </c>
      <c r="CZ92" s="6" t="s">
        <v>221</v>
      </c>
      <c r="DA92" s="73">
        <f t="shared" si="7"/>
        <v>0</v>
      </c>
      <c r="DB92" s="6" t="s">
        <v>221</v>
      </c>
      <c r="DC92" s="6" t="s">
        <v>221</v>
      </c>
      <c r="DD92" s="6" t="s">
        <v>221</v>
      </c>
      <c r="DE92" s="6" t="s">
        <v>221</v>
      </c>
      <c r="DF92" s="6" t="s">
        <v>221</v>
      </c>
      <c r="DG92" s="6" t="s">
        <v>221</v>
      </c>
      <c r="DH92" s="6" t="s">
        <v>221</v>
      </c>
      <c r="DI92" s="6" t="s">
        <v>221</v>
      </c>
      <c r="DJ92" s="6" t="s">
        <v>221</v>
      </c>
      <c r="DK92" s="6" t="s">
        <v>221</v>
      </c>
      <c r="DL92" s="6" t="s">
        <v>221</v>
      </c>
      <c r="DM92" s="6" t="s">
        <v>221</v>
      </c>
      <c r="DN92" s="6" t="s">
        <v>221</v>
      </c>
      <c r="DO92" s="6" t="s">
        <v>221</v>
      </c>
      <c r="DP92" s="6" t="s">
        <v>221</v>
      </c>
      <c r="DQ92" s="6" t="s">
        <v>221</v>
      </c>
      <c r="DR92" s="6" t="s">
        <v>221</v>
      </c>
      <c r="DS92" s="6" t="s">
        <v>221</v>
      </c>
      <c r="DT92" s="6" t="s">
        <v>221</v>
      </c>
      <c r="DU92" s="6" t="s">
        <v>221</v>
      </c>
      <c r="DV92" s="6" t="s">
        <v>221</v>
      </c>
      <c r="DW92" s="6" t="s">
        <v>221</v>
      </c>
      <c r="DX92" s="6" t="s">
        <v>221</v>
      </c>
      <c r="DY92" s="6" t="s">
        <v>221</v>
      </c>
      <c r="DZ92" s="6" t="s">
        <v>221</v>
      </c>
      <c r="EA92" s="6" t="s">
        <v>221</v>
      </c>
      <c r="EB92" s="6" t="s">
        <v>221</v>
      </c>
      <c r="EC92" s="6" t="s">
        <v>221</v>
      </c>
      <c r="ED92" s="6" t="s">
        <v>221</v>
      </c>
      <c r="EE92" s="6" t="s">
        <v>221</v>
      </c>
      <c r="EF92" s="6" t="s">
        <v>221</v>
      </c>
      <c r="EG92" s="6" t="s">
        <v>221</v>
      </c>
      <c r="EH92" s="6" t="s">
        <v>221</v>
      </c>
      <c r="EI92" s="6" t="s">
        <v>221</v>
      </c>
      <c r="EJ92" s="6" t="s">
        <v>221</v>
      </c>
      <c r="EK92" s="6" t="s">
        <v>221</v>
      </c>
      <c r="EL92" s="6" t="s">
        <v>221</v>
      </c>
      <c r="EM92" s="6" t="s">
        <v>221</v>
      </c>
      <c r="EN92" s="6" t="s">
        <v>221</v>
      </c>
      <c r="EO92" s="6" t="s">
        <v>221</v>
      </c>
      <c r="EP92" s="6" t="s">
        <v>221</v>
      </c>
      <c r="EQ92" s="6" t="s">
        <v>221</v>
      </c>
      <c r="ER92" s="6" t="s">
        <v>221</v>
      </c>
      <c r="ES92" s="6" t="s">
        <v>221</v>
      </c>
      <c r="ET92" s="6" t="s">
        <v>221</v>
      </c>
      <c r="EU92" s="6" t="s">
        <v>221</v>
      </c>
      <c r="EV92" s="6" t="s">
        <v>221</v>
      </c>
      <c r="EW92" s="6" t="s">
        <v>221</v>
      </c>
      <c r="EX92" s="6" t="s">
        <v>221</v>
      </c>
      <c r="EY92" s="6" t="s">
        <v>221</v>
      </c>
      <c r="EZ92" s="6" t="s">
        <v>221</v>
      </c>
      <c r="FA92" s="6" t="s">
        <v>221</v>
      </c>
      <c r="FB92" s="6" t="s">
        <v>221</v>
      </c>
      <c r="FC92" s="6" t="s">
        <v>221</v>
      </c>
      <c r="FD92" s="6" t="s">
        <v>221</v>
      </c>
      <c r="FE92" s="6" t="s">
        <v>221</v>
      </c>
      <c r="FF92" s="6" t="s">
        <v>221</v>
      </c>
      <c r="FG92" s="6" t="s">
        <v>221</v>
      </c>
      <c r="FH92" s="6" t="s">
        <v>221</v>
      </c>
      <c r="FI92" s="6" t="s">
        <v>221</v>
      </c>
      <c r="FJ92" s="6" t="s">
        <v>221</v>
      </c>
      <c r="FK92" s="6" t="s">
        <v>221</v>
      </c>
      <c r="FL92" s="6" t="s">
        <v>221</v>
      </c>
      <c r="FM92" s="6" t="s">
        <v>221</v>
      </c>
      <c r="FN92" s="6" t="s">
        <v>221</v>
      </c>
      <c r="FO92" s="6" t="s">
        <v>221</v>
      </c>
      <c r="FP92" s="6" t="s">
        <v>221</v>
      </c>
      <c r="FQ92" s="6" t="s">
        <v>221</v>
      </c>
      <c r="FR92" s="6" t="s">
        <v>221</v>
      </c>
      <c r="FS92" s="6" t="s">
        <v>221</v>
      </c>
      <c r="FT92" s="6" t="s">
        <v>221</v>
      </c>
      <c r="FU92" s="6" t="s">
        <v>221</v>
      </c>
      <c r="FV92" s="11" t="s">
        <v>221</v>
      </c>
      <c r="FW92" s="285">
        <f t="shared" si="8"/>
        <v>0</v>
      </c>
      <c r="FX92" s="193">
        <f t="shared" si="5"/>
        <v>298</v>
      </c>
    </row>
    <row r="93" spans="1:180" x14ac:dyDescent="0.25">
      <c r="A93" s="4" t="s">
        <v>178</v>
      </c>
      <c r="B93" s="4" t="s">
        <v>179</v>
      </c>
      <c r="C93" s="6" t="s">
        <v>221</v>
      </c>
      <c r="D93" s="6" t="s">
        <v>221</v>
      </c>
      <c r="E93" s="6" t="s">
        <v>221</v>
      </c>
      <c r="F93" s="6" t="s">
        <v>221</v>
      </c>
      <c r="G93" s="6" t="s">
        <v>221</v>
      </c>
      <c r="H93" s="6" t="s">
        <v>221</v>
      </c>
      <c r="I93" s="6" t="s">
        <v>221</v>
      </c>
      <c r="J93" s="6" t="s">
        <v>221</v>
      </c>
      <c r="K93" s="6" t="s">
        <v>221</v>
      </c>
      <c r="L93" s="6" t="s">
        <v>221</v>
      </c>
      <c r="M93" s="6" t="s">
        <v>221</v>
      </c>
      <c r="N93" s="6" t="s">
        <v>221</v>
      </c>
      <c r="O93" s="6" t="s">
        <v>221</v>
      </c>
      <c r="P93" s="6" t="s">
        <v>221</v>
      </c>
      <c r="Q93" s="6" t="s">
        <v>221</v>
      </c>
      <c r="R93" s="6" t="s">
        <v>221</v>
      </c>
      <c r="S93" s="6" t="s">
        <v>221</v>
      </c>
      <c r="T93" s="6" t="s">
        <v>221</v>
      </c>
      <c r="U93" s="6" t="s">
        <v>221</v>
      </c>
      <c r="V93" s="6" t="s">
        <v>221</v>
      </c>
      <c r="W93" s="6" t="s">
        <v>221</v>
      </c>
      <c r="X93" s="6" t="s">
        <v>221</v>
      </c>
      <c r="Y93" s="6" t="s">
        <v>221</v>
      </c>
      <c r="Z93" s="6" t="s">
        <v>221</v>
      </c>
      <c r="AA93" s="6" t="s">
        <v>221</v>
      </c>
      <c r="AB93" s="6" t="s">
        <v>221</v>
      </c>
      <c r="AC93" s="6" t="s">
        <v>221</v>
      </c>
      <c r="AD93" s="6" t="s">
        <v>221</v>
      </c>
      <c r="AE93" s="6" t="s">
        <v>221</v>
      </c>
      <c r="AF93" s="6" t="s">
        <v>221</v>
      </c>
      <c r="AG93" s="6" t="s">
        <v>221</v>
      </c>
      <c r="AH93" s="6" t="s">
        <v>221</v>
      </c>
      <c r="AI93" s="6" t="s">
        <v>221</v>
      </c>
      <c r="AJ93" s="6" t="s">
        <v>221</v>
      </c>
      <c r="AK93" s="6" t="s">
        <v>221</v>
      </c>
      <c r="AL93" s="6" t="s">
        <v>221</v>
      </c>
      <c r="AM93" s="6" t="s">
        <v>221</v>
      </c>
      <c r="AN93" s="6" t="s">
        <v>221</v>
      </c>
      <c r="AO93" s="6" t="s">
        <v>221</v>
      </c>
      <c r="AP93" s="6" t="s">
        <v>221</v>
      </c>
      <c r="AQ93" s="6" t="s">
        <v>221</v>
      </c>
      <c r="AR93" s="6" t="s">
        <v>221</v>
      </c>
      <c r="AS93" s="6" t="s">
        <v>221</v>
      </c>
      <c r="AT93" s="3">
        <v>70</v>
      </c>
      <c r="AU93" s="6" t="s">
        <v>221</v>
      </c>
      <c r="AV93" s="6" t="s">
        <v>221</v>
      </c>
      <c r="AW93" s="3">
        <v>83</v>
      </c>
      <c r="AX93" s="6" t="s">
        <v>221</v>
      </c>
      <c r="AY93" s="6" t="s">
        <v>221</v>
      </c>
      <c r="AZ93" s="6" t="s">
        <v>221</v>
      </c>
      <c r="BA93" s="6" t="s">
        <v>221</v>
      </c>
      <c r="BB93" s="6" t="s">
        <v>221</v>
      </c>
      <c r="BC93" s="6" t="s">
        <v>221</v>
      </c>
      <c r="BD93" s="6" t="s">
        <v>221</v>
      </c>
      <c r="BE93" s="6" t="s">
        <v>221</v>
      </c>
      <c r="BF93" s="6" t="s">
        <v>221</v>
      </c>
      <c r="BG93" s="6" t="s">
        <v>221</v>
      </c>
      <c r="BH93" s="6" t="s">
        <v>221</v>
      </c>
      <c r="BI93" s="6" t="s">
        <v>221</v>
      </c>
      <c r="BJ93" s="6" t="s">
        <v>221</v>
      </c>
      <c r="BK93" s="6" t="s">
        <v>221</v>
      </c>
      <c r="BL93" s="6" t="s">
        <v>221</v>
      </c>
      <c r="BM93" s="6" t="s">
        <v>221</v>
      </c>
      <c r="BN93" s="6" t="s">
        <v>221</v>
      </c>
      <c r="BO93" s="6" t="s">
        <v>221</v>
      </c>
      <c r="BP93" s="3">
        <v>41</v>
      </c>
      <c r="BQ93" s="6" t="s">
        <v>221</v>
      </c>
      <c r="BR93" s="6" t="s">
        <v>221</v>
      </c>
      <c r="BS93" s="6" t="s">
        <v>221</v>
      </c>
      <c r="BT93" s="6" t="s">
        <v>221</v>
      </c>
      <c r="BU93" s="6" t="s">
        <v>221</v>
      </c>
      <c r="BV93" s="6" t="s">
        <v>221</v>
      </c>
      <c r="BW93" s="6" t="s">
        <v>221</v>
      </c>
      <c r="BX93" s="6" t="s">
        <v>221</v>
      </c>
      <c r="BY93" s="6" t="s">
        <v>221</v>
      </c>
      <c r="BZ93" s="6" t="s">
        <v>221</v>
      </c>
      <c r="CA93" s="3">
        <v>172</v>
      </c>
      <c r="CB93" s="6" t="s">
        <v>221</v>
      </c>
      <c r="CC93" s="6" t="s">
        <v>221</v>
      </c>
      <c r="CD93" s="6" t="s">
        <v>221</v>
      </c>
      <c r="CE93" s="6" t="s">
        <v>221</v>
      </c>
      <c r="CF93" s="73">
        <f t="shared" si="6"/>
        <v>366</v>
      </c>
      <c r="CG93" s="6" t="s">
        <v>221</v>
      </c>
      <c r="CH93" s="6" t="s">
        <v>221</v>
      </c>
      <c r="CI93" s="6" t="s">
        <v>221</v>
      </c>
      <c r="CJ93" s="6" t="s">
        <v>221</v>
      </c>
      <c r="CK93" s="3">
        <v>16</v>
      </c>
      <c r="CL93" s="6" t="s">
        <v>221</v>
      </c>
      <c r="CM93" s="6" t="s">
        <v>221</v>
      </c>
      <c r="CN93" s="6" t="s">
        <v>221</v>
      </c>
      <c r="CO93" s="6" t="s">
        <v>221</v>
      </c>
      <c r="CP93" s="6" t="s">
        <v>221</v>
      </c>
      <c r="CQ93" s="6" t="s">
        <v>221</v>
      </c>
      <c r="CR93" s="6" t="s">
        <v>221</v>
      </c>
      <c r="CS93" s="6" t="s">
        <v>221</v>
      </c>
      <c r="CT93" s="3">
        <v>12</v>
      </c>
      <c r="CU93" s="3">
        <v>30</v>
      </c>
      <c r="CV93" s="6" t="s">
        <v>221</v>
      </c>
      <c r="CW93" s="6" t="s">
        <v>221</v>
      </c>
      <c r="CX93" s="6" t="s">
        <v>221</v>
      </c>
      <c r="CY93" s="6" t="s">
        <v>221</v>
      </c>
      <c r="CZ93" s="3">
        <v>18</v>
      </c>
      <c r="DA93" s="73">
        <f t="shared" si="7"/>
        <v>76</v>
      </c>
      <c r="DB93" s="6" t="s">
        <v>221</v>
      </c>
      <c r="DC93" s="6" t="s">
        <v>221</v>
      </c>
      <c r="DD93" s="6" t="s">
        <v>221</v>
      </c>
      <c r="DE93" s="6" t="s">
        <v>221</v>
      </c>
      <c r="DF93" s="6" t="s">
        <v>221</v>
      </c>
      <c r="DG93" s="6" t="s">
        <v>221</v>
      </c>
      <c r="DH93" s="6" t="s">
        <v>221</v>
      </c>
      <c r="DI93" s="6" t="s">
        <v>221</v>
      </c>
      <c r="DJ93" s="6" t="s">
        <v>221</v>
      </c>
      <c r="DK93" s="6" t="s">
        <v>221</v>
      </c>
      <c r="DL93" s="6" t="s">
        <v>221</v>
      </c>
      <c r="DM93" s="6" t="s">
        <v>221</v>
      </c>
      <c r="DN93" s="6" t="s">
        <v>221</v>
      </c>
      <c r="DO93" s="6" t="s">
        <v>221</v>
      </c>
      <c r="DP93" s="6" t="s">
        <v>221</v>
      </c>
      <c r="DQ93" s="6" t="s">
        <v>221</v>
      </c>
      <c r="DR93" s="6" t="s">
        <v>221</v>
      </c>
      <c r="DS93" s="6" t="s">
        <v>221</v>
      </c>
      <c r="DT93" s="6" t="s">
        <v>221</v>
      </c>
      <c r="DU93" s="6" t="s">
        <v>221</v>
      </c>
      <c r="DV93" s="6" t="s">
        <v>221</v>
      </c>
      <c r="DW93" s="6" t="s">
        <v>221</v>
      </c>
      <c r="DX93" s="6" t="s">
        <v>221</v>
      </c>
      <c r="DY93" s="6" t="s">
        <v>221</v>
      </c>
      <c r="DZ93" s="6" t="s">
        <v>221</v>
      </c>
      <c r="EA93" s="6" t="s">
        <v>221</v>
      </c>
      <c r="EB93" s="6" t="s">
        <v>221</v>
      </c>
      <c r="EC93" s="6" t="s">
        <v>221</v>
      </c>
      <c r="ED93" s="6" t="s">
        <v>221</v>
      </c>
      <c r="EE93" s="6" t="s">
        <v>221</v>
      </c>
      <c r="EF93" s="6" t="s">
        <v>221</v>
      </c>
      <c r="EG93" s="6" t="s">
        <v>221</v>
      </c>
      <c r="EH93" s="6" t="s">
        <v>221</v>
      </c>
      <c r="EI93" s="6" t="s">
        <v>221</v>
      </c>
      <c r="EJ93" s="6" t="s">
        <v>221</v>
      </c>
      <c r="EK93" s="6" t="s">
        <v>221</v>
      </c>
      <c r="EL93" s="6" t="s">
        <v>221</v>
      </c>
      <c r="EM93" s="6" t="s">
        <v>221</v>
      </c>
      <c r="EN93" s="6" t="s">
        <v>221</v>
      </c>
      <c r="EO93" s="6" t="s">
        <v>221</v>
      </c>
      <c r="EP93" s="6" t="s">
        <v>221</v>
      </c>
      <c r="EQ93" s="6" t="s">
        <v>221</v>
      </c>
      <c r="ER93" s="6" t="s">
        <v>221</v>
      </c>
      <c r="ES93" s="6" t="s">
        <v>221</v>
      </c>
      <c r="ET93" s="6" t="s">
        <v>221</v>
      </c>
      <c r="EU93" s="6" t="s">
        <v>221</v>
      </c>
      <c r="EV93" s="6" t="s">
        <v>221</v>
      </c>
      <c r="EW93" s="6" t="s">
        <v>221</v>
      </c>
      <c r="EX93" s="6" t="s">
        <v>221</v>
      </c>
      <c r="EY93" s="6" t="s">
        <v>221</v>
      </c>
      <c r="EZ93" s="6" t="s">
        <v>221</v>
      </c>
      <c r="FA93" s="6" t="s">
        <v>221</v>
      </c>
      <c r="FB93" s="6" t="s">
        <v>221</v>
      </c>
      <c r="FC93" s="6" t="s">
        <v>221</v>
      </c>
      <c r="FD93" s="6" t="s">
        <v>221</v>
      </c>
      <c r="FE93" s="6" t="s">
        <v>221</v>
      </c>
      <c r="FF93" s="6" t="s">
        <v>221</v>
      </c>
      <c r="FG93" s="6" t="s">
        <v>221</v>
      </c>
      <c r="FH93" s="6" t="s">
        <v>221</v>
      </c>
      <c r="FI93" s="6" t="s">
        <v>221</v>
      </c>
      <c r="FJ93" s="6" t="s">
        <v>221</v>
      </c>
      <c r="FK93" s="6" t="s">
        <v>221</v>
      </c>
      <c r="FL93" s="6" t="s">
        <v>221</v>
      </c>
      <c r="FM93" s="6" t="s">
        <v>221</v>
      </c>
      <c r="FN93" s="6" t="s">
        <v>221</v>
      </c>
      <c r="FO93" s="6" t="s">
        <v>221</v>
      </c>
      <c r="FP93" s="6" t="s">
        <v>221</v>
      </c>
      <c r="FQ93" s="6" t="s">
        <v>221</v>
      </c>
      <c r="FR93" s="6" t="s">
        <v>221</v>
      </c>
      <c r="FS93" s="6" t="s">
        <v>221</v>
      </c>
      <c r="FT93" s="6" t="s">
        <v>221</v>
      </c>
      <c r="FU93" s="6" t="s">
        <v>221</v>
      </c>
      <c r="FV93" s="11" t="s">
        <v>221</v>
      </c>
      <c r="FW93" s="285">
        <f t="shared" si="8"/>
        <v>0</v>
      </c>
      <c r="FX93" s="193">
        <f t="shared" si="5"/>
        <v>442</v>
      </c>
    </row>
    <row r="94" spans="1:180" x14ac:dyDescent="0.25">
      <c r="A94" s="4" t="s">
        <v>180</v>
      </c>
      <c r="B94" s="4" t="s">
        <v>181</v>
      </c>
      <c r="C94" s="6" t="s">
        <v>221</v>
      </c>
      <c r="D94" s="6" t="s">
        <v>221</v>
      </c>
      <c r="E94" s="6" t="s">
        <v>221</v>
      </c>
      <c r="F94" s="6" t="s">
        <v>221</v>
      </c>
      <c r="G94" s="6" t="s">
        <v>221</v>
      </c>
      <c r="H94" s="6" t="s">
        <v>221</v>
      </c>
      <c r="I94" s="6" t="s">
        <v>221</v>
      </c>
      <c r="J94" s="6" t="s">
        <v>221</v>
      </c>
      <c r="K94" s="6" t="s">
        <v>221</v>
      </c>
      <c r="L94" s="6" t="s">
        <v>221</v>
      </c>
      <c r="M94" s="6" t="s">
        <v>221</v>
      </c>
      <c r="N94" s="6" t="s">
        <v>221</v>
      </c>
      <c r="O94" s="6" t="s">
        <v>221</v>
      </c>
      <c r="P94" s="3">
        <v>33</v>
      </c>
      <c r="Q94" s="6" t="s">
        <v>221</v>
      </c>
      <c r="R94" s="6" t="s">
        <v>221</v>
      </c>
      <c r="S94" s="6" t="s">
        <v>221</v>
      </c>
      <c r="T94" s="6" t="s">
        <v>221</v>
      </c>
      <c r="U94" s="6" t="s">
        <v>221</v>
      </c>
      <c r="V94" s="6" t="s">
        <v>221</v>
      </c>
      <c r="W94" s="6" t="s">
        <v>221</v>
      </c>
      <c r="X94" s="6" t="s">
        <v>221</v>
      </c>
      <c r="Y94" s="6" t="s">
        <v>221</v>
      </c>
      <c r="Z94" s="6" t="s">
        <v>221</v>
      </c>
      <c r="AA94" s="6" t="s">
        <v>221</v>
      </c>
      <c r="AB94" s="6" t="s">
        <v>221</v>
      </c>
      <c r="AC94" s="6" t="s">
        <v>221</v>
      </c>
      <c r="AD94" s="6" t="s">
        <v>221</v>
      </c>
      <c r="AE94" s="6" t="s">
        <v>221</v>
      </c>
      <c r="AF94" s="6" t="s">
        <v>221</v>
      </c>
      <c r="AG94" s="6" t="s">
        <v>221</v>
      </c>
      <c r="AH94" s="6" t="s">
        <v>221</v>
      </c>
      <c r="AI94" s="6" t="s">
        <v>221</v>
      </c>
      <c r="AJ94" s="6" t="s">
        <v>221</v>
      </c>
      <c r="AK94" s="6" t="s">
        <v>221</v>
      </c>
      <c r="AL94" s="6" t="s">
        <v>221</v>
      </c>
      <c r="AM94" s="6" t="s">
        <v>221</v>
      </c>
      <c r="AN94" s="6" t="s">
        <v>221</v>
      </c>
      <c r="AO94" s="6" t="s">
        <v>221</v>
      </c>
      <c r="AP94" s="6" t="s">
        <v>221</v>
      </c>
      <c r="AQ94" s="6" t="s">
        <v>221</v>
      </c>
      <c r="AR94" s="3">
        <v>37</v>
      </c>
      <c r="AS94" s="6" t="s">
        <v>221</v>
      </c>
      <c r="AT94" s="3">
        <v>22</v>
      </c>
      <c r="AU94" s="6" t="s">
        <v>221</v>
      </c>
      <c r="AV94" s="6" t="s">
        <v>221</v>
      </c>
      <c r="AW94" s="3">
        <v>20</v>
      </c>
      <c r="AX94" s="6" t="s">
        <v>221</v>
      </c>
      <c r="AY94" s="6" t="s">
        <v>221</v>
      </c>
      <c r="AZ94" s="6" t="s">
        <v>221</v>
      </c>
      <c r="BA94" s="6" t="s">
        <v>221</v>
      </c>
      <c r="BB94" s="6" t="s">
        <v>221</v>
      </c>
      <c r="BC94" s="6" t="s">
        <v>221</v>
      </c>
      <c r="BD94" s="3">
        <v>58</v>
      </c>
      <c r="BE94" s="6" t="s">
        <v>221</v>
      </c>
      <c r="BF94" s="6" t="s">
        <v>221</v>
      </c>
      <c r="BG94" s="6" t="s">
        <v>221</v>
      </c>
      <c r="BH94" s="6" t="s">
        <v>221</v>
      </c>
      <c r="BI94" s="6" t="s">
        <v>221</v>
      </c>
      <c r="BJ94" s="6" t="s">
        <v>221</v>
      </c>
      <c r="BK94" s="3">
        <v>35</v>
      </c>
      <c r="BL94" s="6" t="s">
        <v>221</v>
      </c>
      <c r="BM94" s="6" t="s">
        <v>221</v>
      </c>
      <c r="BN94" s="6" t="s">
        <v>221</v>
      </c>
      <c r="BO94" s="6" t="s">
        <v>221</v>
      </c>
      <c r="BP94" s="6" t="s">
        <v>221</v>
      </c>
      <c r="BQ94" s="6" t="s">
        <v>221</v>
      </c>
      <c r="BR94" s="6" t="s">
        <v>221</v>
      </c>
      <c r="BS94" s="6" t="s">
        <v>221</v>
      </c>
      <c r="BT94" s="6" t="s">
        <v>221</v>
      </c>
      <c r="BU94" s="6" t="s">
        <v>221</v>
      </c>
      <c r="BV94" s="6" t="s">
        <v>221</v>
      </c>
      <c r="BW94" s="6" t="s">
        <v>221</v>
      </c>
      <c r="BX94" s="6" t="s">
        <v>221</v>
      </c>
      <c r="BY94" s="6" t="s">
        <v>221</v>
      </c>
      <c r="BZ94" s="6" t="s">
        <v>221</v>
      </c>
      <c r="CA94" s="6" t="s">
        <v>221</v>
      </c>
      <c r="CB94" s="6" t="s">
        <v>221</v>
      </c>
      <c r="CC94" s="6" t="s">
        <v>221</v>
      </c>
      <c r="CD94" s="6" t="s">
        <v>221</v>
      </c>
      <c r="CE94" s="6" t="s">
        <v>221</v>
      </c>
      <c r="CF94" s="73">
        <f t="shared" si="6"/>
        <v>205</v>
      </c>
      <c r="CG94" s="6" t="s">
        <v>221</v>
      </c>
      <c r="CH94" s="6" t="s">
        <v>221</v>
      </c>
      <c r="CI94" s="6" t="s">
        <v>221</v>
      </c>
      <c r="CJ94" s="6" t="s">
        <v>221</v>
      </c>
      <c r="CK94" s="6" t="s">
        <v>221</v>
      </c>
      <c r="CL94" s="6" t="s">
        <v>221</v>
      </c>
      <c r="CM94" s="6" t="s">
        <v>221</v>
      </c>
      <c r="CN94" s="6" t="s">
        <v>221</v>
      </c>
      <c r="CO94" s="6" t="s">
        <v>221</v>
      </c>
      <c r="CP94" s="6" t="s">
        <v>221</v>
      </c>
      <c r="CQ94" s="6" t="s">
        <v>221</v>
      </c>
      <c r="CR94" s="6" t="s">
        <v>221</v>
      </c>
      <c r="CS94" s="6" t="s">
        <v>221</v>
      </c>
      <c r="CT94" s="6" t="s">
        <v>221</v>
      </c>
      <c r="CU94" s="6" t="s">
        <v>221</v>
      </c>
      <c r="CV94" s="6" t="s">
        <v>221</v>
      </c>
      <c r="CW94" s="6" t="s">
        <v>221</v>
      </c>
      <c r="CX94" s="6" t="s">
        <v>221</v>
      </c>
      <c r="CY94" s="6" t="s">
        <v>221</v>
      </c>
      <c r="CZ94" s="6" t="s">
        <v>221</v>
      </c>
      <c r="DA94" s="73">
        <f t="shared" si="7"/>
        <v>0</v>
      </c>
      <c r="DB94" s="6" t="s">
        <v>221</v>
      </c>
      <c r="DC94" s="3">
        <v>31</v>
      </c>
      <c r="DD94" s="6" t="s">
        <v>221</v>
      </c>
      <c r="DE94" s="6" t="s">
        <v>221</v>
      </c>
      <c r="DF94" s="6" t="s">
        <v>221</v>
      </c>
      <c r="DG94" s="6" t="s">
        <v>221</v>
      </c>
      <c r="DH94" s="6" t="s">
        <v>221</v>
      </c>
      <c r="DI94" s="6" t="s">
        <v>221</v>
      </c>
      <c r="DJ94" s="6" t="s">
        <v>221</v>
      </c>
      <c r="DK94" s="6" t="s">
        <v>221</v>
      </c>
      <c r="DL94" s="6" t="s">
        <v>221</v>
      </c>
      <c r="DM94" s="6" t="s">
        <v>221</v>
      </c>
      <c r="DN94" s="6" t="s">
        <v>221</v>
      </c>
      <c r="DO94" s="6" t="s">
        <v>221</v>
      </c>
      <c r="DP94" s="6" t="s">
        <v>221</v>
      </c>
      <c r="DQ94" s="6" t="s">
        <v>221</v>
      </c>
      <c r="DR94" s="6" t="s">
        <v>221</v>
      </c>
      <c r="DS94" s="6" t="s">
        <v>221</v>
      </c>
      <c r="DT94" s="6" t="s">
        <v>221</v>
      </c>
      <c r="DU94" s="6" t="s">
        <v>221</v>
      </c>
      <c r="DV94" s="6" t="s">
        <v>221</v>
      </c>
      <c r="DW94" s="6" t="s">
        <v>221</v>
      </c>
      <c r="DX94" s="6" t="s">
        <v>221</v>
      </c>
      <c r="DY94" s="6" t="s">
        <v>221</v>
      </c>
      <c r="DZ94" s="6" t="s">
        <v>221</v>
      </c>
      <c r="EA94" s="6" t="s">
        <v>221</v>
      </c>
      <c r="EB94" s="6" t="s">
        <v>221</v>
      </c>
      <c r="EC94" s="6" t="s">
        <v>221</v>
      </c>
      <c r="ED94" s="6" t="s">
        <v>221</v>
      </c>
      <c r="EE94" s="6" t="s">
        <v>221</v>
      </c>
      <c r="EF94" s="6" t="s">
        <v>221</v>
      </c>
      <c r="EG94" s="6" t="s">
        <v>221</v>
      </c>
      <c r="EH94" s="6" t="s">
        <v>221</v>
      </c>
      <c r="EI94" s="6" t="s">
        <v>221</v>
      </c>
      <c r="EJ94" s="6" t="s">
        <v>221</v>
      </c>
      <c r="EK94" s="6" t="s">
        <v>221</v>
      </c>
      <c r="EL94" s="6" t="s">
        <v>221</v>
      </c>
      <c r="EM94" s="6" t="s">
        <v>221</v>
      </c>
      <c r="EN94" s="6" t="s">
        <v>221</v>
      </c>
      <c r="EO94" s="6" t="s">
        <v>221</v>
      </c>
      <c r="EP94" s="6" t="s">
        <v>221</v>
      </c>
      <c r="EQ94" s="6" t="s">
        <v>221</v>
      </c>
      <c r="ER94" s="6" t="s">
        <v>221</v>
      </c>
      <c r="ES94" s="6" t="s">
        <v>221</v>
      </c>
      <c r="ET94" s="6" t="s">
        <v>221</v>
      </c>
      <c r="EU94" s="6" t="s">
        <v>221</v>
      </c>
      <c r="EV94" s="6" t="s">
        <v>221</v>
      </c>
      <c r="EW94" s="6" t="s">
        <v>221</v>
      </c>
      <c r="EX94" s="6" t="s">
        <v>221</v>
      </c>
      <c r="EY94" s="6" t="s">
        <v>221</v>
      </c>
      <c r="EZ94" s="6" t="s">
        <v>221</v>
      </c>
      <c r="FA94" s="6" t="s">
        <v>221</v>
      </c>
      <c r="FB94" s="6" t="s">
        <v>221</v>
      </c>
      <c r="FC94" s="6" t="s">
        <v>221</v>
      </c>
      <c r="FD94" s="6" t="s">
        <v>221</v>
      </c>
      <c r="FE94" s="6" t="s">
        <v>221</v>
      </c>
      <c r="FF94" s="6" t="s">
        <v>221</v>
      </c>
      <c r="FG94" s="6" t="s">
        <v>221</v>
      </c>
      <c r="FH94" s="6" t="s">
        <v>221</v>
      </c>
      <c r="FI94" s="6" t="s">
        <v>221</v>
      </c>
      <c r="FJ94" s="6" t="s">
        <v>221</v>
      </c>
      <c r="FK94" s="6" t="s">
        <v>221</v>
      </c>
      <c r="FL94" s="6" t="s">
        <v>221</v>
      </c>
      <c r="FM94" s="6" t="s">
        <v>221</v>
      </c>
      <c r="FN94" s="6" t="s">
        <v>221</v>
      </c>
      <c r="FO94" s="6" t="s">
        <v>221</v>
      </c>
      <c r="FP94" s="6" t="s">
        <v>221</v>
      </c>
      <c r="FQ94" s="6" t="s">
        <v>221</v>
      </c>
      <c r="FR94" s="6" t="s">
        <v>221</v>
      </c>
      <c r="FS94" s="6" t="s">
        <v>221</v>
      </c>
      <c r="FT94" s="6" t="s">
        <v>221</v>
      </c>
      <c r="FU94" s="6" t="s">
        <v>221</v>
      </c>
      <c r="FV94" s="11" t="s">
        <v>221</v>
      </c>
      <c r="FW94" s="285">
        <f t="shared" si="8"/>
        <v>31</v>
      </c>
      <c r="FX94" s="193">
        <f t="shared" si="5"/>
        <v>236</v>
      </c>
    </row>
    <row r="95" spans="1:180" x14ac:dyDescent="0.25">
      <c r="A95" s="4" t="s">
        <v>182</v>
      </c>
      <c r="B95" s="4" t="s">
        <v>183</v>
      </c>
      <c r="C95" s="6" t="s">
        <v>221</v>
      </c>
      <c r="D95" s="3">
        <v>26</v>
      </c>
      <c r="E95" s="6" t="s">
        <v>221</v>
      </c>
      <c r="F95" s="6" t="s">
        <v>221</v>
      </c>
      <c r="G95" s="6" t="s">
        <v>221</v>
      </c>
      <c r="H95" s="6" t="s">
        <v>221</v>
      </c>
      <c r="I95" s="6" t="s">
        <v>221</v>
      </c>
      <c r="J95" s="6" t="s">
        <v>221</v>
      </c>
      <c r="K95" s="6" t="s">
        <v>221</v>
      </c>
      <c r="L95" s="6" t="s">
        <v>221</v>
      </c>
      <c r="M95" s="6" t="s">
        <v>221</v>
      </c>
      <c r="N95" s="6" t="s">
        <v>221</v>
      </c>
      <c r="O95" s="6" t="s">
        <v>221</v>
      </c>
      <c r="P95" s="3">
        <v>49</v>
      </c>
      <c r="Q95" s="6" t="s">
        <v>221</v>
      </c>
      <c r="R95" s="3">
        <v>54</v>
      </c>
      <c r="S95" s="6" t="s">
        <v>221</v>
      </c>
      <c r="T95" s="6" t="s">
        <v>221</v>
      </c>
      <c r="U95" s="6" t="s">
        <v>221</v>
      </c>
      <c r="V95" s="6" t="s">
        <v>221</v>
      </c>
      <c r="W95" s="6" t="s">
        <v>221</v>
      </c>
      <c r="X95" s="6" t="s">
        <v>221</v>
      </c>
      <c r="Y95" s="6" t="s">
        <v>221</v>
      </c>
      <c r="Z95" s="6" t="s">
        <v>221</v>
      </c>
      <c r="AA95" s="6" t="s">
        <v>221</v>
      </c>
      <c r="AB95" s="6" t="s">
        <v>221</v>
      </c>
      <c r="AC95" s="6" t="s">
        <v>221</v>
      </c>
      <c r="AD95" s="6" t="s">
        <v>221</v>
      </c>
      <c r="AE95" s="6" t="s">
        <v>221</v>
      </c>
      <c r="AF95" s="6" t="s">
        <v>221</v>
      </c>
      <c r="AG95" s="6" t="s">
        <v>221</v>
      </c>
      <c r="AH95" s="6" t="s">
        <v>221</v>
      </c>
      <c r="AI95" s="6" t="s">
        <v>221</v>
      </c>
      <c r="AJ95" s="6" t="s">
        <v>221</v>
      </c>
      <c r="AK95" s="6" t="s">
        <v>221</v>
      </c>
      <c r="AL95" s="6" t="s">
        <v>221</v>
      </c>
      <c r="AM95" s="6" t="s">
        <v>221</v>
      </c>
      <c r="AN95" s="6" t="s">
        <v>221</v>
      </c>
      <c r="AO95" s="6" t="s">
        <v>221</v>
      </c>
      <c r="AP95" s="6" t="s">
        <v>221</v>
      </c>
      <c r="AQ95" s="6" t="s">
        <v>221</v>
      </c>
      <c r="AR95" s="6" t="s">
        <v>221</v>
      </c>
      <c r="AS95" s="6" t="s">
        <v>221</v>
      </c>
      <c r="AT95" s="6" t="s">
        <v>221</v>
      </c>
      <c r="AU95" s="6" t="s">
        <v>221</v>
      </c>
      <c r="AV95" s="6" t="s">
        <v>221</v>
      </c>
      <c r="AW95" s="6" t="s">
        <v>221</v>
      </c>
      <c r="AX95" s="6" t="s">
        <v>221</v>
      </c>
      <c r="AY95" s="6" t="s">
        <v>221</v>
      </c>
      <c r="AZ95" s="6" t="s">
        <v>221</v>
      </c>
      <c r="BA95" s="6" t="s">
        <v>221</v>
      </c>
      <c r="BB95" s="6" t="s">
        <v>221</v>
      </c>
      <c r="BC95" s="6" t="s">
        <v>221</v>
      </c>
      <c r="BD95" s="6" t="s">
        <v>221</v>
      </c>
      <c r="BE95" s="6" t="s">
        <v>221</v>
      </c>
      <c r="BF95" s="6" t="s">
        <v>221</v>
      </c>
      <c r="BG95" s="6" t="s">
        <v>221</v>
      </c>
      <c r="BH95" s="6" t="s">
        <v>221</v>
      </c>
      <c r="BI95" s="6" t="s">
        <v>221</v>
      </c>
      <c r="BJ95" s="6" t="s">
        <v>221</v>
      </c>
      <c r="BK95" s="3">
        <v>106</v>
      </c>
      <c r="BL95" s="6" t="s">
        <v>221</v>
      </c>
      <c r="BM95" s="6" t="s">
        <v>221</v>
      </c>
      <c r="BN95" s="6" t="s">
        <v>221</v>
      </c>
      <c r="BO95" s="6" t="s">
        <v>221</v>
      </c>
      <c r="BP95" s="6" t="s">
        <v>221</v>
      </c>
      <c r="BQ95" s="6" t="s">
        <v>221</v>
      </c>
      <c r="BR95" s="6" t="s">
        <v>221</v>
      </c>
      <c r="BS95" s="6" t="s">
        <v>221</v>
      </c>
      <c r="BT95" s="6" t="s">
        <v>221</v>
      </c>
      <c r="BU95" s="6" t="s">
        <v>221</v>
      </c>
      <c r="BV95" s="6" t="s">
        <v>221</v>
      </c>
      <c r="BW95" s="6" t="s">
        <v>221</v>
      </c>
      <c r="BX95" s="6" t="s">
        <v>221</v>
      </c>
      <c r="BY95" s="6" t="s">
        <v>221</v>
      </c>
      <c r="BZ95" s="6" t="s">
        <v>221</v>
      </c>
      <c r="CA95" s="3">
        <v>197</v>
      </c>
      <c r="CB95" s="6" t="s">
        <v>221</v>
      </c>
      <c r="CC95" s="6" t="s">
        <v>221</v>
      </c>
      <c r="CD95" s="6" t="s">
        <v>221</v>
      </c>
      <c r="CE95" s="6" t="s">
        <v>221</v>
      </c>
      <c r="CF95" s="73">
        <f t="shared" si="6"/>
        <v>432</v>
      </c>
      <c r="CG95" s="6" t="s">
        <v>221</v>
      </c>
      <c r="CH95" s="6" t="s">
        <v>221</v>
      </c>
      <c r="CI95" s="6" t="s">
        <v>221</v>
      </c>
      <c r="CJ95" s="6" t="s">
        <v>221</v>
      </c>
      <c r="CK95" s="6" t="s">
        <v>221</v>
      </c>
      <c r="CL95" s="6" t="s">
        <v>221</v>
      </c>
      <c r="CM95" s="6" t="s">
        <v>221</v>
      </c>
      <c r="CN95" s="6" t="s">
        <v>221</v>
      </c>
      <c r="CO95" s="6" t="s">
        <v>221</v>
      </c>
      <c r="CP95" s="6" t="s">
        <v>221</v>
      </c>
      <c r="CQ95" s="6" t="s">
        <v>221</v>
      </c>
      <c r="CR95" s="6" t="s">
        <v>221</v>
      </c>
      <c r="CS95" s="6" t="s">
        <v>221</v>
      </c>
      <c r="CT95" s="6" t="s">
        <v>221</v>
      </c>
      <c r="CU95" s="6" t="s">
        <v>221</v>
      </c>
      <c r="CV95" s="6" t="s">
        <v>221</v>
      </c>
      <c r="CW95" s="6" t="s">
        <v>221</v>
      </c>
      <c r="CX95" s="6" t="s">
        <v>221</v>
      </c>
      <c r="CY95" s="6" t="s">
        <v>221</v>
      </c>
      <c r="CZ95" s="6" t="s">
        <v>221</v>
      </c>
      <c r="DA95" s="73">
        <f t="shared" si="7"/>
        <v>0</v>
      </c>
      <c r="DB95" s="6" t="s">
        <v>221</v>
      </c>
      <c r="DC95" s="6" t="s">
        <v>221</v>
      </c>
      <c r="DD95" s="6" t="s">
        <v>221</v>
      </c>
      <c r="DE95" s="6" t="s">
        <v>221</v>
      </c>
      <c r="DF95" s="6" t="s">
        <v>221</v>
      </c>
      <c r="DG95" s="6" t="s">
        <v>221</v>
      </c>
      <c r="DH95" s="6" t="s">
        <v>221</v>
      </c>
      <c r="DI95" s="6" t="s">
        <v>221</v>
      </c>
      <c r="DJ95" s="6" t="s">
        <v>221</v>
      </c>
      <c r="DK95" s="6" t="s">
        <v>221</v>
      </c>
      <c r="DL95" s="6" t="s">
        <v>221</v>
      </c>
      <c r="DM95" s="6" t="s">
        <v>221</v>
      </c>
      <c r="DN95" s="6" t="s">
        <v>221</v>
      </c>
      <c r="DO95" s="6" t="s">
        <v>221</v>
      </c>
      <c r="DP95" s="6" t="s">
        <v>221</v>
      </c>
      <c r="DQ95" s="6" t="s">
        <v>221</v>
      </c>
      <c r="DR95" s="6" t="s">
        <v>221</v>
      </c>
      <c r="DS95" s="6" t="s">
        <v>221</v>
      </c>
      <c r="DT95" s="6" t="s">
        <v>221</v>
      </c>
      <c r="DU95" s="6" t="s">
        <v>221</v>
      </c>
      <c r="DV95" s="6" t="s">
        <v>221</v>
      </c>
      <c r="DW95" s="6" t="s">
        <v>221</v>
      </c>
      <c r="DX95" s="6" t="s">
        <v>221</v>
      </c>
      <c r="DY95" s="6" t="s">
        <v>221</v>
      </c>
      <c r="DZ95" s="6" t="s">
        <v>221</v>
      </c>
      <c r="EA95" s="6" t="s">
        <v>221</v>
      </c>
      <c r="EB95" s="6" t="s">
        <v>221</v>
      </c>
      <c r="EC95" s="6" t="s">
        <v>221</v>
      </c>
      <c r="ED95" s="6" t="s">
        <v>221</v>
      </c>
      <c r="EE95" s="6" t="s">
        <v>221</v>
      </c>
      <c r="EF95" s="6" t="s">
        <v>221</v>
      </c>
      <c r="EG95" s="6" t="s">
        <v>221</v>
      </c>
      <c r="EH95" s="6" t="s">
        <v>221</v>
      </c>
      <c r="EI95" s="6" t="s">
        <v>221</v>
      </c>
      <c r="EJ95" s="6" t="s">
        <v>221</v>
      </c>
      <c r="EK95" s="6" t="s">
        <v>221</v>
      </c>
      <c r="EL95" s="6" t="s">
        <v>221</v>
      </c>
      <c r="EM95" s="6" t="s">
        <v>221</v>
      </c>
      <c r="EN95" s="6" t="s">
        <v>221</v>
      </c>
      <c r="EO95" s="6" t="s">
        <v>221</v>
      </c>
      <c r="EP95" s="6" t="s">
        <v>221</v>
      </c>
      <c r="EQ95" s="6" t="s">
        <v>221</v>
      </c>
      <c r="ER95" s="6" t="s">
        <v>221</v>
      </c>
      <c r="ES95" s="6" t="s">
        <v>221</v>
      </c>
      <c r="ET95" s="6" t="s">
        <v>221</v>
      </c>
      <c r="EU95" s="6" t="s">
        <v>221</v>
      </c>
      <c r="EV95" s="6" t="s">
        <v>221</v>
      </c>
      <c r="EW95" s="6" t="s">
        <v>221</v>
      </c>
      <c r="EX95" s="6" t="s">
        <v>221</v>
      </c>
      <c r="EY95" s="6" t="s">
        <v>221</v>
      </c>
      <c r="EZ95" s="6" t="s">
        <v>221</v>
      </c>
      <c r="FA95" s="6" t="s">
        <v>221</v>
      </c>
      <c r="FB95" s="6" t="s">
        <v>221</v>
      </c>
      <c r="FC95" s="6" t="s">
        <v>221</v>
      </c>
      <c r="FD95" s="6" t="s">
        <v>221</v>
      </c>
      <c r="FE95" s="6" t="s">
        <v>221</v>
      </c>
      <c r="FF95" s="6" t="s">
        <v>221</v>
      </c>
      <c r="FG95" s="6" t="s">
        <v>221</v>
      </c>
      <c r="FH95" s="6" t="s">
        <v>221</v>
      </c>
      <c r="FI95" s="6" t="s">
        <v>221</v>
      </c>
      <c r="FJ95" s="6" t="s">
        <v>221</v>
      </c>
      <c r="FK95" s="6" t="s">
        <v>221</v>
      </c>
      <c r="FL95" s="6" t="s">
        <v>221</v>
      </c>
      <c r="FM95" s="6" t="s">
        <v>221</v>
      </c>
      <c r="FN95" s="6" t="s">
        <v>221</v>
      </c>
      <c r="FO95" s="6" t="s">
        <v>221</v>
      </c>
      <c r="FP95" s="6" t="s">
        <v>221</v>
      </c>
      <c r="FQ95" s="6" t="s">
        <v>221</v>
      </c>
      <c r="FR95" s="6" t="s">
        <v>221</v>
      </c>
      <c r="FS95" s="6" t="s">
        <v>221</v>
      </c>
      <c r="FT95" s="6" t="s">
        <v>221</v>
      </c>
      <c r="FU95" s="6" t="s">
        <v>221</v>
      </c>
      <c r="FV95" s="11" t="s">
        <v>221</v>
      </c>
      <c r="FW95" s="285">
        <f t="shared" si="8"/>
        <v>0</v>
      </c>
      <c r="FX95" s="193">
        <f t="shared" si="5"/>
        <v>432</v>
      </c>
    </row>
    <row r="96" spans="1:180" x14ac:dyDescent="0.25">
      <c r="A96" s="4" t="s">
        <v>184</v>
      </c>
      <c r="B96" s="4" t="s">
        <v>185</v>
      </c>
      <c r="C96" s="6" t="s">
        <v>221</v>
      </c>
      <c r="D96" s="6" t="s">
        <v>221</v>
      </c>
      <c r="E96" s="6" t="s">
        <v>221</v>
      </c>
      <c r="F96" s="6" t="s">
        <v>221</v>
      </c>
      <c r="G96" s="6" t="s">
        <v>221</v>
      </c>
      <c r="H96" s="6" t="s">
        <v>221</v>
      </c>
      <c r="I96" s="6" t="s">
        <v>221</v>
      </c>
      <c r="J96" s="6" t="s">
        <v>221</v>
      </c>
      <c r="K96" s="6" t="s">
        <v>221</v>
      </c>
      <c r="L96" s="6" t="s">
        <v>221</v>
      </c>
      <c r="M96" s="6" t="s">
        <v>221</v>
      </c>
      <c r="N96" s="6" t="s">
        <v>221</v>
      </c>
      <c r="O96" s="6" t="s">
        <v>221</v>
      </c>
      <c r="P96" s="3">
        <v>36</v>
      </c>
      <c r="Q96" s="6" t="s">
        <v>221</v>
      </c>
      <c r="R96" s="6" t="s">
        <v>221</v>
      </c>
      <c r="S96" s="6" t="s">
        <v>221</v>
      </c>
      <c r="T96" s="6" t="s">
        <v>221</v>
      </c>
      <c r="U96" s="6" t="s">
        <v>221</v>
      </c>
      <c r="V96" s="6" t="s">
        <v>221</v>
      </c>
      <c r="W96" s="6" t="s">
        <v>221</v>
      </c>
      <c r="X96" s="6" t="s">
        <v>221</v>
      </c>
      <c r="Y96" s="6" t="s">
        <v>221</v>
      </c>
      <c r="Z96" s="6" t="s">
        <v>221</v>
      </c>
      <c r="AA96" s="6" t="s">
        <v>221</v>
      </c>
      <c r="AB96" s="6" t="s">
        <v>221</v>
      </c>
      <c r="AC96" s="6" t="s">
        <v>221</v>
      </c>
      <c r="AD96" s="6" t="s">
        <v>221</v>
      </c>
      <c r="AE96" s="6" t="s">
        <v>221</v>
      </c>
      <c r="AF96" s="6" t="s">
        <v>221</v>
      </c>
      <c r="AG96" s="6" t="s">
        <v>221</v>
      </c>
      <c r="AH96" s="6" t="s">
        <v>221</v>
      </c>
      <c r="AI96" s="6" t="s">
        <v>221</v>
      </c>
      <c r="AJ96" s="6" t="s">
        <v>221</v>
      </c>
      <c r="AK96" s="6" t="s">
        <v>221</v>
      </c>
      <c r="AL96" s="6" t="s">
        <v>221</v>
      </c>
      <c r="AM96" s="6" t="s">
        <v>221</v>
      </c>
      <c r="AN96" s="6" t="s">
        <v>221</v>
      </c>
      <c r="AO96" s="6" t="s">
        <v>221</v>
      </c>
      <c r="AP96" s="6" t="s">
        <v>221</v>
      </c>
      <c r="AQ96" s="6" t="s">
        <v>221</v>
      </c>
      <c r="AR96" s="6" t="s">
        <v>221</v>
      </c>
      <c r="AS96" s="6" t="s">
        <v>221</v>
      </c>
      <c r="AT96" s="3">
        <v>29</v>
      </c>
      <c r="AU96" s="6" t="s">
        <v>221</v>
      </c>
      <c r="AV96" s="6" t="s">
        <v>221</v>
      </c>
      <c r="AW96" s="6" t="s">
        <v>221</v>
      </c>
      <c r="AX96" s="6" t="s">
        <v>221</v>
      </c>
      <c r="AY96" s="6" t="s">
        <v>221</v>
      </c>
      <c r="AZ96" s="6" t="s">
        <v>221</v>
      </c>
      <c r="BA96" s="3">
        <v>43</v>
      </c>
      <c r="BB96" s="6" t="s">
        <v>221</v>
      </c>
      <c r="BC96" s="6" t="s">
        <v>221</v>
      </c>
      <c r="BD96" s="6" t="s">
        <v>221</v>
      </c>
      <c r="BE96" s="6" t="s">
        <v>221</v>
      </c>
      <c r="BF96" s="6" t="s">
        <v>221</v>
      </c>
      <c r="BG96" s="6" t="s">
        <v>221</v>
      </c>
      <c r="BH96" s="6" t="s">
        <v>221</v>
      </c>
      <c r="BI96" s="6" t="s">
        <v>221</v>
      </c>
      <c r="BJ96" s="6" t="s">
        <v>221</v>
      </c>
      <c r="BK96" s="3">
        <v>53</v>
      </c>
      <c r="BL96" s="6" t="s">
        <v>221</v>
      </c>
      <c r="BM96" s="6" t="s">
        <v>221</v>
      </c>
      <c r="BN96" s="6" t="s">
        <v>221</v>
      </c>
      <c r="BO96" s="6" t="s">
        <v>221</v>
      </c>
      <c r="BP96" s="6" t="s">
        <v>221</v>
      </c>
      <c r="BQ96" s="6" t="s">
        <v>221</v>
      </c>
      <c r="BR96" s="6" t="s">
        <v>221</v>
      </c>
      <c r="BS96" s="6" t="s">
        <v>221</v>
      </c>
      <c r="BT96" s="6" t="s">
        <v>221</v>
      </c>
      <c r="BU96" s="6" t="s">
        <v>221</v>
      </c>
      <c r="BV96" s="6" t="s">
        <v>221</v>
      </c>
      <c r="BW96" s="6" t="s">
        <v>221</v>
      </c>
      <c r="BX96" s="6" t="s">
        <v>221</v>
      </c>
      <c r="BY96" s="6" t="s">
        <v>221</v>
      </c>
      <c r="BZ96" s="6" t="s">
        <v>221</v>
      </c>
      <c r="CA96" s="6" t="s">
        <v>221</v>
      </c>
      <c r="CB96" s="6" t="s">
        <v>221</v>
      </c>
      <c r="CC96" s="3">
        <v>29</v>
      </c>
      <c r="CD96" s="6" t="s">
        <v>221</v>
      </c>
      <c r="CE96" s="6" t="s">
        <v>221</v>
      </c>
      <c r="CF96" s="73">
        <f t="shared" si="6"/>
        <v>190</v>
      </c>
      <c r="CG96" s="6" t="s">
        <v>221</v>
      </c>
      <c r="CH96" s="6" t="s">
        <v>221</v>
      </c>
      <c r="CI96" s="6" t="s">
        <v>221</v>
      </c>
      <c r="CJ96" s="6" t="s">
        <v>221</v>
      </c>
      <c r="CK96" s="6" t="s">
        <v>221</v>
      </c>
      <c r="CL96" s="6" t="s">
        <v>221</v>
      </c>
      <c r="CM96" s="6" t="s">
        <v>221</v>
      </c>
      <c r="CN96" s="6" t="s">
        <v>221</v>
      </c>
      <c r="CO96" s="6" t="s">
        <v>221</v>
      </c>
      <c r="CP96" s="6" t="s">
        <v>221</v>
      </c>
      <c r="CQ96" s="6" t="s">
        <v>221</v>
      </c>
      <c r="CR96" s="6" t="s">
        <v>221</v>
      </c>
      <c r="CS96" s="6" t="s">
        <v>221</v>
      </c>
      <c r="CT96" s="6" t="s">
        <v>221</v>
      </c>
      <c r="CU96" s="6" t="s">
        <v>221</v>
      </c>
      <c r="CV96" s="6" t="s">
        <v>221</v>
      </c>
      <c r="CW96" s="6" t="s">
        <v>221</v>
      </c>
      <c r="CX96" s="6" t="s">
        <v>221</v>
      </c>
      <c r="CY96" s="6" t="s">
        <v>221</v>
      </c>
      <c r="CZ96" s="6" t="s">
        <v>221</v>
      </c>
      <c r="DA96" s="73">
        <f t="shared" si="7"/>
        <v>0</v>
      </c>
      <c r="DB96" s="6" t="s">
        <v>221</v>
      </c>
      <c r="DC96" s="6" t="s">
        <v>221</v>
      </c>
      <c r="DD96" s="6" t="s">
        <v>221</v>
      </c>
      <c r="DE96" s="6" t="s">
        <v>221</v>
      </c>
      <c r="DF96" s="6" t="s">
        <v>221</v>
      </c>
      <c r="DG96" s="6" t="s">
        <v>221</v>
      </c>
      <c r="DH96" s="6" t="s">
        <v>221</v>
      </c>
      <c r="DI96" s="6" t="s">
        <v>221</v>
      </c>
      <c r="DJ96" s="6" t="s">
        <v>221</v>
      </c>
      <c r="DK96" s="6" t="s">
        <v>221</v>
      </c>
      <c r="DL96" s="6" t="s">
        <v>221</v>
      </c>
      <c r="DM96" s="6" t="s">
        <v>221</v>
      </c>
      <c r="DN96" s="6" t="s">
        <v>221</v>
      </c>
      <c r="DO96" s="6" t="s">
        <v>221</v>
      </c>
      <c r="DP96" s="6" t="s">
        <v>221</v>
      </c>
      <c r="DQ96" s="6" t="s">
        <v>221</v>
      </c>
      <c r="DR96" s="6" t="s">
        <v>221</v>
      </c>
      <c r="DS96" s="6" t="s">
        <v>221</v>
      </c>
      <c r="DT96" s="6" t="s">
        <v>221</v>
      </c>
      <c r="DU96" s="6" t="s">
        <v>221</v>
      </c>
      <c r="DV96" s="6" t="s">
        <v>221</v>
      </c>
      <c r="DW96" s="6" t="s">
        <v>221</v>
      </c>
      <c r="DX96" s="6" t="s">
        <v>221</v>
      </c>
      <c r="DY96" s="6" t="s">
        <v>221</v>
      </c>
      <c r="DZ96" s="6" t="s">
        <v>221</v>
      </c>
      <c r="EA96" s="6" t="s">
        <v>221</v>
      </c>
      <c r="EB96" s="6" t="s">
        <v>221</v>
      </c>
      <c r="EC96" s="6" t="s">
        <v>221</v>
      </c>
      <c r="ED96" s="6" t="s">
        <v>221</v>
      </c>
      <c r="EE96" s="6" t="s">
        <v>221</v>
      </c>
      <c r="EF96" s="6" t="s">
        <v>221</v>
      </c>
      <c r="EG96" s="6" t="s">
        <v>221</v>
      </c>
      <c r="EH96" s="6" t="s">
        <v>221</v>
      </c>
      <c r="EI96" s="6" t="s">
        <v>221</v>
      </c>
      <c r="EJ96" s="6" t="s">
        <v>221</v>
      </c>
      <c r="EK96" s="6" t="s">
        <v>221</v>
      </c>
      <c r="EL96" s="6" t="s">
        <v>221</v>
      </c>
      <c r="EM96" s="6" t="s">
        <v>221</v>
      </c>
      <c r="EN96" s="6" t="s">
        <v>221</v>
      </c>
      <c r="EO96" s="6" t="s">
        <v>221</v>
      </c>
      <c r="EP96" s="6" t="s">
        <v>221</v>
      </c>
      <c r="EQ96" s="6" t="s">
        <v>221</v>
      </c>
      <c r="ER96" s="6" t="s">
        <v>221</v>
      </c>
      <c r="ES96" s="6" t="s">
        <v>221</v>
      </c>
      <c r="ET96" s="6" t="s">
        <v>221</v>
      </c>
      <c r="EU96" s="6" t="s">
        <v>221</v>
      </c>
      <c r="EV96" s="6" t="s">
        <v>221</v>
      </c>
      <c r="EW96" s="6" t="s">
        <v>221</v>
      </c>
      <c r="EX96" s="6" t="s">
        <v>221</v>
      </c>
      <c r="EY96" s="6" t="s">
        <v>221</v>
      </c>
      <c r="EZ96" s="6" t="s">
        <v>221</v>
      </c>
      <c r="FA96" s="6" t="s">
        <v>221</v>
      </c>
      <c r="FB96" s="6" t="s">
        <v>221</v>
      </c>
      <c r="FC96" s="6" t="s">
        <v>221</v>
      </c>
      <c r="FD96" s="6" t="s">
        <v>221</v>
      </c>
      <c r="FE96" s="6" t="s">
        <v>221</v>
      </c>
      <c r="FF96" s="6" t="s">
        <v>221</v>
      </c>
      <c r="FG96" s="6" t="s">
        <v>221</v>
      </c>
      <c r="FH96" s="6" t="s">
        <v>221</v>
      </c>
      <c r="FI96" s="6" t="s">
        <v>221</v>
      </c>
      <c r="FJ96" s="6" t="s">
        <v>221</v>
      </c>
      <c r="FK96" s="6" t="s">
        <v>221</v>
      </c>
      <c r="FL96" s="6" t="s">
        <v>221</v>
      </c>
      <c r="FM96" s="6" t="s">
        <v>221</v>
      </c>
      <c r="FN96" s="6" t="s">
        <v>221</v>
      </c>
      <c r="FO96" s="6" t="s">
        <v>221</v>
      </c>
      <c r="FP96" s="6" t="s">
        <v>221</v>
      </c>
      <c r="FQ96" s="6" t="s">
        <v>221</v>
      </c>
      <c r="FR96" s="6" t="s">
        <v>221</v>
      </c>
      <c r="FS96" s="6" t="s">
        <v>221</v>
      </c>
      <c r="FT96" s="6" t="s">
        <v>221</v>
      </c>
      <c r="FU96" s="6" t="s">
        <v>221</v>
      </c>
      <c r="FV96" s="11" t="s">
        <v>221</v>
      </c>
      <c r="FW96" s="285">
        <f t="shared" si="8"/>
        <v>0</v>
      </c>
      <c r="FX96" s="193">
        <f t="shared" si="5"/>
        <v>190</v>
      </c>
    </row>
    <row r="97" spans="1:180" x14ac:dyDescent="0.25">
      <c r="A97" s="4" t="s">
        <v>186</v>
      </c>
      <c r="B97" s="4" t="s">
        <v>187</v>
      </c>
      <c r="C97" s="6" t="s">
        <v>221</v>
      </c>
      <c r="D97" s="6" t="s">
        <v>221</v>
      </c>
      <c r="E97" s="3">
        <v>20</v>
      </c>
      <c r="F97" s="6" t="s">
        <v>221</v>
      </c>
      <c r="G97" s="6" t="s">
        <v>221</v>
      </c>
      <c r="H97" s="6" t="s">
        <v>221</v>
      </c>
      <c r="I97" s="6" t="s">
        <v>221</v>
      </c>
      <c r="J97" s="6" t="s">
        <v>221</v>
      </c>
      <c r="K97" s="6" t="s">
        <v>221</v>
      </c>
      <c r="L97" s="6" t="s">
        <v>221</v>
      </c>
      <c r="M97" s="6" t="s">
        <v>221</v>
      </c>
      <c r="N97" s="6" t="s">
        <v>221</v>
      </c>
      <c r="O97" s="6" t="s">
        <v>221</v>
      </c>
      <c r="P97" s="6" t="s">
        <v>221</v>
      </c>
      <c r="Q97" s="6" t="s">
        <v>221</v>
      </c>
      <c r="R97" s="6" t="s">
        <v>221</v>
      </c>
      <c r="S97" s="6" t="s">
        <v>221</v>
      </c>
      <c r="T97" s="6" t="s">
        <v>221</v>
      </c>
      <c r="U97" s="6" t="s">
        <v>221</v>
      </c>
      <c r="V97" s="6" t="s">
        <v>221</v>
      </c>
      <c r="W97" s="6" t="s">
        <v>221</v>
      </c>
      <c r="X97" s="6" t="s">
        <v>221</v>
      </c>
      <c r="Y97" s="6" t="s">
        <v>221</v>
      </c>
      <c r="Z97" s="6" t="s">
        <v>221</v>
      </c>
      <c r="AA97" s="6" t="s">
        <v>221</v>
      </c>
      <c r="AB97" s="6" t="s">
        <v>221</v>
      </c>
      <c r="AC97" s="6" t="s">
        <v>221</v>
      </c>
      <c r="AD97" s="6" t="s">
        <v>221</v>
      </c>
      <c r="AE97" s="6" t="s">
        <v>221</v>
      </c>
      <c r="AF97" s="6" t="s">
        <v>221</v>
      </c>
      <c r="AG97" s="6" t="s">
        <v>221</v>
      </c>
      <c r="AH97" s="3">
        <v>165</v>
      </c>
      <c r="AI97" s="6" t="s">
        <v>221</v>
      </c>
      <c r="AJ97" s="6" t="s">
        <v>221</v>
      </c>
      <c r="AK97" s="3">
        <v>27</v>
      </c>
      <c r="AL97" s="6" t="s">
        <v>221</v>
      </c>
      <c r="AM97" s="6" t="s">
        <v>221</v>
      </c>
      <c r="AN97" s="6" t="s">
        <v>221</v>
      </c>
      <c r="AO97" s="6" t="s">
        <v>221</v>
      </c>
      <c r="AP97" s="6" t="s">
        <v>221</v>
      </c>
      <c r="AQ97" s="6" t="s">
        <v>221</v>
      </c>
      <c r="AR97" s="6" t="s">
        <v>221</v>
      </c>
      <c r="AS97" s="6" t="s">
        <v>221</v>
      </c>
      <c r="AT97" s="6" t="s">
        <v>221</v>
      </c>
      <c r="AU97" s="6" t="s">
        <v>221</v>
      </c>
      <c r="AV97" s="6" t="s">
        <v>221</v>
      </c>
      <c r="AW97" s="6" t="s">
        <v>221</v>
      </c>
      <c r="AX97" s="6" t="s">
        <v>221</v>
      </c>
      <c r="AY97" s="6" t="s">
        <v>221</v>
      </c>
      <c r="AZ97" s="6" t="s">
        <v>221</v>
      </c>
      <c r="BA97" s="6" t="s">
        <v>221</v>
      </c>
      <c r="BB97" s="6" t="s">
        <v>221</v>
      </c>
      <c r="BC97" s="6" t="s">
        <v>221</v>
      </c>
      <c r="BD97" s="6" t="s">
        <v>221</v>
      </c>
      <c r="BE97" s="3">
        <v>208</v>
      </c>
      <c r="BF97" s="6" t="s">
        <v>221</v>
      </c>
      <c r="BG97" s="6" t="s">
        <v>221</v>
      </c>
      <c r="BH97" s="6" t="s">
        <v>221</v>
      </c>
      <c r="BI97" s="6" t="s">
        <v>221</v>
      </c>
      <c r="BJ97" s="6" t="s">
        <v>221</v>
      </c>
      <c r="BK97" s="6" t="s">
        <v>221</v>
      </c>
      <c r="BL97" s="6" t="s">
        <v>221</v>
      </c>
      <c r="BM97" s="6" t="s">
        <v>221</v>
      </c>
      <c r="BN97" s="6" t="s">
        <v>221</v>
      </c>
      <c r="BO97" s="6" t="s">
        <v>221</v>
      </c>
      <c r="BP97" s="6" t="s">
        <v>221</v>
      </c>
      <c r="BQ97" s="6" t="s">
        <v>221</v>
      </c>
      <c r="BR97" s="6" t="s">
        <v>221</v>
      </c>
      <c r="BS97" s="6" t="s">
        <v>221</v>
      </c>
      <c r="BT97" s="6" t="s">
        <v>221</v>
      </c>
      <c r="BU97" s="6" t="s">
        <v>221</v>
      </c>
      <c r="BV97" s="6" t="s">
        <v>221</v>
      </c>
      <c r="BW97" s="6" t="s">
        <v>221</v>
      </c>
      <c r="BX97" s="3">
        <v>126</v>
      </c>
      <c r="BY97" s="6" t="s">
        <v>221</v>
      </c>
      <c r="BZ97" s="6" t="s">
        <v>221</v>
      </c>
      <c r="CA97" s="6" t="s">
        <v>221</v>
      </c>
      <c r="CB97" s="6" t="s">
        <v>221</v>
      </c>
      <c r="CC97" s="6" t="s">
        <v>221</v>
      </c>
      <c r="CD97" s="6" t="s">
        <v>221</v>
      </c>
      <c r="CE97" s="6" t="s">
        <v>221</v>
      </c>
      <c r="CF97" s="73">
        <f t="shared" si="6"/>
        <v>546</v>
      </c>
      <c r="CG97" s="6" t="s">
        <v>221</v>
      </c>
      <c r="CH97" s="6" t="s">
        <v>221</v>
      </c>
      <c r="CI97" s="6" t="s">
        <v>221</v>
      </c>
      <c r="CJ97" s="6" t="s">
        <v>221</v>
      </c>
      <c r="CK97" s="6" t="s">
        <v>221</v>
      </c>
      <c r="CL97" s="6" t="s">
        <v>221</v>
      </c>
      <c r="CM97" s="6" t="s">
        <v>221</v>
      </c>
      <c r="CN97" s="6" t="s">
        <v>221</v>
      </c>
      <c r="CO97" s="6" t="s">
        <v>221</v>
      </c>
      <c r="CP97" s="6" t="s">
        <v>221</v>
      </c>
      <c r="CQ97" s="6" t="s">
        <v>221</v>
      </c>
      <c r="CR97" s="6" t="s">
        <v>221</v>
      </c>
      <c r="CS97" s="6" t="s">
        <v>221</v>
      </c>
      <c r="CT97" s="6" t="s">
        <v>221</v>
      </c>
      <c r="CU97" s="6" t="s">
        <v>221</v>
      </c>
      <c r="CV97" s="6" t="s">
        <v>221</v>
      </c>
      <c r="CW97" s="6" t="s">
        <v>221</v>
      </c>
      <c r="CX97" s="6" t="s">
        <v>221</v>
      </c>
      <c r="CY97" s="6" t="s">
        <v>221</v>
      </c>
      <c r="CZ97" s="6" t="s">
        <v>221</v>
      </c>
      <c r="DA97" s="73">
        <f t="shared" si="7"/>
        <v>0</v>
      </c>
      <c r="DB97" s="6" t="s">
        <v>221</v>
      </c>
      <c r="DC97" s="6" t="s">
        <v>221</v>
      </c>
      <c r="DD97" s="6" t="s">
        <v>221</v>
      </c>
      <c r="DE97" s="6" t="s">
        <v>221</v>
      </c>
      <c r="DF97" s="6" t="s">
        <v>221</v>
      </c>
      <c r="DG97" s="6" t="s">
        <v>221</v>
      </c>
      <c r="DH97" s="6" t="s">
        <v>221</v>
      </c>
      <c r="DI97" s="6" t="s">
        <v>221</v>
      </c>
      <c r="DJ97" s="6" t="s">
        <v>221</v>
      </c>
      <c r="DK97" s="6" t="s">
        <v>221</v>
      </c>
      <c r="DL97" s="6" t="s">
        <v>221</v>
      </c>
      <c r="DM97" s="6" t="s">
        <v>221</v>
      </c>
      <c r="DN97" s="6" t="s">
        <v>221</v>
      </c>
      <c r="DO97" s="6" t="s">
        <v>221</v>
      </c>
      <c r="DP97" s="6" t="s">
        <v>221</v>
      </c>
      <c r="DQ97" s="6" t="s">
        <v>221</v>
      </c>
      <c r="DR97" s="6" t="s">
        <v>221</v>
      </c>
      <c r="DS97" s="6" t="s">
        <v>221</v>
      </c>
      <c r="DT97" s="6" t="s">
        <v>221</v>
      </c>
      <c r="DU97" s="6" t="s">
        <v>221</v>
      </c>
      <c r="DV97" s="6" t="s">
        <v>221</v>
      </c>
      <c r="DW97" s="6" t="s">
        <v>221</v>
      </c>
      <c r="DX97" s="6" t="s">
        <v>221</v>
      </c>
      <c r="DY97" s="6" t="s">
        <v>221</v>
      </c>
      <c r="DZ97" s="6" t="s">
        <v>221</v>
      </c>
      <c r="EA97" s="6" t="s">
        <v>221</v>
      </c>
      <c r="EB97" s="6" t="s">
        <v>221</v>
      </c>
      <c r="EC97" s="6" t="s">
        <v>221</v>
      </c>
      <c r="ED97" s="6" t="s">
        <v>221</v>
      </c>
      <c r="EE97" s="6" t="s">
        <v>221</v>
      </c>
      <c r="EF97" s="6" t="s">
        <v>221</v>
      </c>
      <c r="EG97" s="6" t="s">
        <v>221</v>
      </c>
      <c r="EH97" s="6" t="s">
        <v>221</v>
      </c>
      <c r="EI97" s="6" t="s">
        <v>221</v>
      </c>
      <c r="EJ97" s="6" t="s">
        <v>221</v>
      </c>
      <c r="EK97" s="6" t="s">
        <v>221</v>
      </c>
      <c r="EL97" s="6" t="s">
        <v>221</v>
      </c>
      <c r="EM97" s="6" t="s">
        <v>221</v>
      </c>
      <c r="EN97" s="6" t="s">
        <v>221</v>
      </c>
      <c r="EO97" s="6" t="s">
        <v>221</v>
      </c>
      <c r="EP97" s="6" t="s">
        <v>221</v>
      </c>
      <c r="EQ97" s="6" t="s">
        <v>221</v>
      </c>
      <c r="ER97" s="6" t="s">
        <v>221</v>
      </c>
      <c r="ES97" s="6" t="s">
        <v>221</v>
      </c>
      <c r="ET97" s="6" t="s">
        <v>221</v>
      </c>
      <c r="EU97" s="6" t="s">
        <v>221</v>
      </c>
      <c r="EV97" s="6" t="s">
        <v>221</v>
      </c>
      <c r="EW97" s="6" t="s">
        <v>221</v>
      </c>
      <c r="EX97" s="6" t="s">
        <v>221</v>
      </c>
      <c r="EY97" s="6" t="s">
        <v>221</v>
      </c>
      <c r="EZ97" s="6" t="s">
        <v>221</v>
      </c>
      <c r="FA97" s="6" t="s">
        <v>221</v>
      </c>
      <c r="FB97" s="6" t="s">
        <v>221</v>
      </c>
      <c r="FC97" s="6" t="s">
        <v>221</v>
      </c>
      <c r="FD97" s="6" t="s">
        <v>221</v>
      </c>
      <c r="FE97" s="6" t="s">
        <v>221</v>
      </c>
      <c r="FF97" s="6" t="s">
        <v>221</v>
      </c>
      <c r="FG97" s="6" t="s">
        <v>221</v>
      </c>
      <c r="FH97" s="6" t="s">
        <v>221</v>
      </c>
      <c r="FI97" s="6" t="s">
        <v>221</v>
      </c>
      <c r="FJ97" s="6" t="s">
        <v>221</v>
      </c>
      <c r="FK97" s="6" t="s">
        <v>221</v>
      </c>
      <c r="FL97" s="6" t="s">
        <v>221</v>
      </c>
      <c r="FM97" s="6" t="s">
        <v>221</v>
      </c>
      <c r="FN97" s="6" t="s">
        <v>221</v>
      </c>
      <c r="FO97" s="6" t="s">
        <v>221</v>
      </c>
      <c r="FP97" s="6" t="s">
        <v>221</v>
      </c>
      <c r="FQ97" s="6" t="s">
        <v>221</v>
      </c>
      <c r="FR97" s="6" t="s">
        <v>221</v>
      </c>
      <c r="FS97" s="6" t="s">
        <v>221</v>
      </c>
      <c r="FT97" s="6" t="s">
        <v>221</v>
      </c>
      <c r="FU97" s="6" t="s">
        <v>221</v>
      </c>
      <c r="FV97" s="11" t="s">
        <v>221</v>
      </c>
      <c r="FW97" s="285">
        <f t="shared" si="8"/>
        <v>0</v>
      </c>
      <c r="FX97" s="193">
        <f t="shared" si="5"/>
        <v>546</v>
      </c>
    </row>
    <row r="98" spans="1:180" x14ac:dyDescent="0.25">
      <c r="A98" s="4" t="s">
        <v>188</v>
      </c>
      <c r="B98" s="4" t="s">
        <v>189</v>
      </c>
      <c r="C98" s="6" t="s">
        <v>221</v>
      </c>
      <c r="D98" s="6" t="s">
        <v>221</v>
      </c>
      <c r="E98" s="6" t="s">
        <v>221</v>
      </c>
      <c r="F98" s="6" t="s">
        <v>221</v>
      </c>
      <c r="G98" s="6" t="s">
        <v>221</v>
      </c>
      <c r="H98" s="6" t="s">
        <v>221</v>
      </c>
      <c r="I98" s="6" t="s">
        <v>221</v>
      </c>
      <c r="J98" s="6" t="s">
        <v>221</v>
      </c>
      <c r="K98" s="6" t="s">
        <v>221</v>
      </c>
      <c r="L98" s="6" t="s">
        <v>221</v>
      </c>
      <c r="M98" s="6" t="s">
        <v>221</v>
      </c>
      <c r="N98" s="6" t="s">
        <v>221</v>
      </c>
      <c r="O98" s="6" t="s">
        <v>221</v>
      </c>
      <c r="P98" s="3">
        <v>173</v>
      </c>
      <c r="Q98" s="6" t="s">
        <v>221</v>
      </c>
      <c r="R98" s="6" t="s">
        <v>221</v>
      </c>
      <c r="S98" s="6" t="s">
        <v>221</v>
      </c>
      <c r="T98" s="6" t="s">
        <v>221</v>
      </c>
      <c r="U98" s="6" t="s">
        <v>221</v>
      </c>
      <c r="V98" s="6" t="s">
        <v>221</v>
      </c>
      <c r="W98" s="6" t="s">
        <v>221</v>
      </c>
      <c r="X98" s="6" t="s">
        <v>221</v>
      </c>
      <c r="Y98" s="6" t="s">
        <v>221</v>
      </c>
      <c r="Z98" s="3">
        <v>153</v>
      </c>
      <c r="AA98" s="6" t="s">
        <v>221</v>
      </c>
      <c r="AB98" s="6" t="s">
        <v>221</v>
      </c>
      <c r="AC98" s="6" t="s">
        <v>221</v>
      </c>
      <c r="AD98" s="6" t="s">
        <v>221</v>
      </c>
      <c r="AE98" s="6" t="s">
        <v>221</v>
      </c>
      <c r="AF98" s="6" t="s">
        <v>221</v>
      </c>
      <c r="AG98" s="6" t="s">
        <v>221</v>
      </c>
      <c r="AH98" s="6" t="s">
        <v>221</v>
      </c>
      <c r="AI98" s="6" t="s">
        <v>221</v>
      </c>
      <c r="AJ98" s="6" t="s">
        <v>221</v>
      </c>
      <c r="AK98" s="6" t="s">
        <v>221</v>
      </c>
      <c r="AL98" s="6" t="s">
        <v>221</v>
      </c>
      <c r="AM98" s="6" t="s">
        <v>221</v>
      </c>
      <c r="AN98" s="3">
        <v>216</v>
      </c>
      <c r="AO98" s="6" t="s">
        <v>221</v>
      </c>
      <c r="AP98" s="6" t="s">
        <v>221</v>
      </c>
      <c r="AQ98" s="6" t="s">
        <v>221</v>
      </c>
      <c r="AR98" s="6" t="s">
        <v>221</v>
      </c>
      <c r="AS98" s="6" t="s">
        <v>221</v>
      </c>
      <c r="AT98" s="6" t="s">
        <v>221</v>
      </c>
      <c r="AU98" s="6" t="s">
        <v>221</v>
      </c>
      <c r="AV98" s="6" t="s">
        <v>221</v>
      </c>
      <c r="AW98" s="6" t="s">
        <v>221</v>
      </c>
      <c r="AX98" s="6" t="s">
        <v>221</v>
      </c>
      <c r="AY98" s="6" t="s">
        <v>221</v>
      </c>
      <c r="AZ98" s="6" t="s">
        <v>221</v>
      </c>
      <c r="BA98" s="6" t="s">
        <v>221</v>
      </c>
      <c r="BB98" s="6" t="s">
        <v>221</v>
      </c>
      <c r="BC98" s="6" t="s">
        <v>221</v>
      </c>
      <c r="BD98" s="6" t="s">
        <v>221</v>
      </c>
      <c r="BE98" s="6" t="s">
        <v>221</v>
      </c>
      <c r="BF98" s="6" t="s">
        <v>221</v>
      </c>
      <c r="BG98" s="6" t="s">
        <v>221</v>
      </c>
      <c r="BH98" s="6" t="s">
        <v>221</v>
      </c>
      <c r="BI98" s="6" t="s">
        <v>221</v>
      </c>
      <c r="BJ98" s="6" t="s">
        <v>221</v>
      </c>
      <c r="BK98" s="6" t="s">
        <v>221</v>
      </c>
      <c r="BL98" s="6" t="s">
        <v>221</v>
      </c>
      <c r="BM98" s="6" t="s">
        <v>221</v>
      </c>
      <c r="BN98" s="6" t="s">
        <v>221</v>
      </c>
      <c r="BO98" s="6" t="s">
        <v>221</v>
      </c>
      <c r="BP98" s="6" t="s">
        <v>221</v>
      </c>
      <c r="BQ98" s="6" t="s">
        <v>221</v>
      </c>
      <c r="BR98" s="6" t="s">
        <v>221</v>
      </c>
      <c r="BS98" s="6" t="s">
        <v>221</v>
      </c>
      <c r="BT98" s="6" t="s">
        <v>221</v>
      </c>
      <c r="BU98" s="6" t="s">
        <v>221</v>
      </c>
      <c r="BV98" s="6" t="s">
        <v>221</v>
      </c>
      <c r="BW98" s="6" t="s">
        <v>221</v>
      </c>
      <c r="BX98" s="6" t="s">
        <v>221</v>
      </c>
      <c r="BY98" s="6" t="s">
        <v>221</v>
      </c>
      <c r="BZ98" s="6" t="s">
        <v>221</v>
      </c>
      <c r="CA98" s="6" t="s">
        <v>221</v>
      </c>
      <c r="CB98" s="6" t="s">
        <v>221</v>
      </c>
      <c r="CC98" s="6" t="s">
        <v>221</v>
      </c>
      <c r="CD98" s="6" t="s">
        <v>221</v>
      </c>
      <c r="CE98" s="6" t="s">
        <v>221</v>
      </c>
      <c r="CF98" s="73">
        <f t="shared" si="6"/>
        <v>542</v>
      </c>
      <c r="CG98" s="6" t="s">
        <v>221</v>
      </c>
      <c r="CH98" s="6" t="s">
        <v>221</v>
      </c>
      <c r="CI98" s="6" t="s">
        <v>221</v>
      </c>
      <c r="CJ98" s="6" t="s">
        <v>221</v>
      </c>
      <c r="CK98" s="6" t="s">
        <v>221</v>
      </c>
      <c r="CL98" s="6" t="s">
        <v>221</v>
      </c>
      <c r="CM98" s="6" t="s">
        <v>221</v>
      </c>
      <c r="CN98" s="6" t="s">
        <v>221</v>
      </c>
      <c r="CO98" s="6" t="s">
        <v>221</v>
      </c>
      <c r="CP98" s="6" t="s">
        <v>221</v>
      </c>
      <c r="CQ98" s="6" t="s">
        <v>221</v>
      </c>
      <c r="CR98" s="6" t="s">
        <v>221</v>
      </c>
      <c r="CS98" s="6" t="s">
        <v>221</v>
      </c>
      <c r="CT98" s="6" t="s">
        <v>221</v>
      </c>
      <c r="CU98" s="6" t="s">
        <v>221</v>
      </c>
      <c r="CV98" s="6" t="s">
        <v>221</v>
      </c>
      <c r="CW98" s="6" t="s">
        <v>221</v>
      </c>
      <c r="CX98" s="6" t="s">
        <v>221</v>
      </c>
      <c r="CY98" s="6" t="s">
        <v>221</v>
      </c>
      <c r="CZ98" s="6" t="s">
        <v>221</v>
      </c>
      <c r="DA98" s="73">
        <f t="shared" si="7"/>
        <v>0</v>
      </c>
      <c r="DB98" s="6" t="s">
        <v>221</v>
      </c>
      <c r="DC98" s="6" t="s">
        <v>221</v>
      </c>
      <c r="DD98" s="6" t="s">
        <v>221</v>
      </c>
      <c r="DE98" s="6" t="s">
        <v>221</v>
      </c>
      <c r="DF98" s="6" t="s">
        <v>221</v>
      </c>
      <c r="DG98" s="6" t="s">
        <v>221</v>
      </c>
      <c r="DH98" s="6" t="s">
        <v>221</v>
      </c>
      <c r="DI98" s="6" t="s">
        <v>221</v>
      </c>
      <c r="DJ98" s="6" t="s">
        <v>221</v>
      </c>
      <c r="DK98" s="6" t="s">
        <v>221</v>
      </c>
      <c r="DL98" s="6" t="s">
        <v>221</v>
      </c>
      <c r="DM98" s="6" t="s">
        <v>221</v>
      </c>
      <c r="DN98" s="6" t="s">
        <v>221</v>
      </c>
      <c r="DO98" s="6" t="s">
        <v>221</v>
      </c>
      <c r="DP98" s="6" t="s">
        <v>221</v>
      </c>
      <c r="DQ98" s="6" t="s">
        <v>221</v>
      </c>
      <c r="DR98" s="6" t="s">
        <v>221</v>
      </c>
      <c r="DS98" s="6" t="s">
        <v>221</v>
      </c>
      <c r="DT98" s="6" t="s">
        <v>221</v>
      </c>
      <c r="DU98" s="6" t="s">
        <v>221</v>
      </c>
      <c r="DV98" s="6" t="s">
        <v>221</v>
      </c>
      <c r="DW98" s="6" t="s">
        <v>221</v>
      </c>
      <c r="DX98" s="6" t="s">
        <v>221</v>
      </c>
      <c r="DY98" s="6" t="s">
        <v>221</v>
      </c>
      <c r="DZ98" s="6" t="s">
        <v>221</v>
      </c>
      <c r="EA98" s="6" t="s">
        <v>221</v>
      </c>
      <c r="EB98" s="6" t="s">
        <v>221</v>
      </c>
      <c r="EC98" s="6" t="s">
        <v>221</v>
      </c>
      <c r="ED98" s="6" t="s">
        <v>221</v>
      </c>
      <c r="EE98" s="6" t="s">
        <v>221</v>
      </c>
      <c r="EF98" s="6" t="s">
        <v>221</v>
      </c>
      <c r="EG98" s="6" t="s">
        <v>221</v>
      </c>
      <c r="EH98" s="6" t="s">
        <v>221</v>
      </c>
      <c r="EI98" s="6" t="s">
        <v>221</v>
      </c>
      <c r="EJ98" s="6" t="s">
        <v>221</v>
      </c>
      <c r="EK98" s="6" t="s">
        <v>221</v>
      </c>
      <c r="EL98" s="6" t="s">
        <v>221</v>
      </c>
      <c r="EM98" s="6" t="s">
        <v>221</v>
      </c>
      <c r="EN98" s="6" t="s">
        <v>221</v>
      </c>
      <c r="EO98" s="6" t="s">
        <v>221</v>
      </c>
      <c r="EP98" s="6" t="s">
        <v>221</v>
      </c>
      <c r="EQ98" s="6" t="s">
        <v>221</v>
      </c>
      <c r="ER98" s="6" t="s">
        <v>221</v>
      </c>
      <c r="ES98" s="6" t="s">
        <v>221</v>
      </c>
      <c r="ET98" s="6" t="s">
        <v>221</v>
      </c>
      <c r="EU98" s="6" t="s">
        <v>221</v>
      </c>
      <c r="EV98" s="6" t="s">
        <v>221</v>
      </c>
      <c r="EW98" s="6" t="s">
        <v>221</v>
      </c>
      <c r="EX98" s="6" t="s">
        <v>221</v>
      </c>
      <c r="EY98" s="6" t="s">
        <v>221</v>
      </c>
      <c r="EZ98" s="6" t="s">
        <v>221</v>
      </c>
      <c r="FA98" s="6" t="s">
        <v>221</v>
      </c>
      <c r="FB98" s="6" t="s">
        <v>221</v>
      </c>
      <c r="FC98" s="6" t="s">
        <v>221</v>
      </c>
      <c r="FD98" s="6" t="s">
        <v>221</v>
      </c>
      <c r="FE98" s="6" t="s">
        <v>221</v>
      </c>
      <c r="FF98" s="6" t="s">
        <v>221</v>
      </c>
      <c r="FG98" s="6" t="s">
        <v>221</v>
      </c>
      <c r="FH98" s="6" t="s">
        <v>221</v>
      </c>
      <c r="FI98" s="6" t="s">
        <v>221</v>
      </c>
      <c r="FJ98" s="6" t="s">
        <v>221</v>
      </c>
      <c r="FK98" s="6" t="s">
        <v>221</v>
      </c>
      <c r="FL98" s="6" t="s">
        <v>221</v>
      </c>
      <c r="FM98" s="6" t="s">
        <v>221</v>
      </c>
      <c r="FN98" s="6" t="s">
        <v>221</v>
      </c>
      <c r="FO98" s="6" t="s">
        <v>221</v>
      </c>
      <c r="FP98" s="6" t="s">
        <v>221</v>
      </c>
      <c r="FQ98" s="6" t="s">
        <v>221</v>
      </c>
      <c r="FR98" s="6" t="s">
        <v>221</v>
      </c>
      <c r="FS98" s="6" t="s">
        <v>221</v>
      </c>
      <c r="FT98" s="6" t="s">
        <v>221</v>
      </c>
      <c r="FU98" s="6" t="s">
        <v>221</v>
      </c>
      <c r="FV98" s="11" t="s">
        <v>221</v>
      </c>
      <c r="FW98" s="285">
        <f t="shared" si="8"/>
        <v>0</v>
      </c>
      <c r="FX98" s="193">
        <f t="shared" si="5"/>
        <v>542</v>
      </c>
    </row>
    <row r="99" spans="1:180" x14ac:dyDescent="0.25">
      <c r="A99" s="4" t="s">
        <v>190</v>
      </c>
      <c r="B99" s="4" t="s">
        <v>191</v>
      </c>
      <c r="C99" s="6" t="s">
        <v>221</v>
      </c>
      <c r="D99" s="6" t="s">
        <v>221</v>
      </c>
      <c r="E99" s="6" t="s">
        <v>221</v>
      </c>
      <c r="F99" s="6" t="s">
        <v>221</v>
      </c>
      <c r="G99" s="6" t="s">
        <v>221</v>
      </c>
      <c r="H99" s="6" t="s">
        <v>221</v>
      </c>
      <c r="I99" s="6" t="s">
        <v>221</v>
      </c>
      <c r="J99" s="6" t="s">
        <v>221</v>
      </c>
      <c r="K99" s="6" t="s">
        <v>221</v>
      </c>
      <c r="L99" s="6" t="s">
        <v>221</v>
      </c>
      <c r="M99" s="6" t="s">
        <v>221</v>
      </c>
      <c r="N99" s="6" t="s">
        <v>221</v>
      </c>
      <c r="O99" s="6" t="s">
        <v>221</v>
      </c>
      <c r="P99" s="3">
        <v>198</v>
      </c>
      <c r="Q99" s="6" t="s">
        <v>221</v>
      </c>
      <c r="R99" s="6" t="s">
        <v>221</v>
      </c>
      <c r="S99" s="6" t="s">
        <v>221</v>
      </c>
      <c r="T99" s="6" t="s">
        <v>221</v>
      </c>
      <c r="U99" s="6" t="s">
        <v>221</v>
      </c>
      <c r="V99" s="6" t="s">
        <v>221</v>
      </c>
      <c r="W99" s="6" t="s">
        <v>221</v>
      </c>
      <c r="X99" s="6" t="s">
        <v>221</v>
      </c>
      <c r="Y99" s="6" t="s">
        <v>221</v>
      </c>
      <c r="Z99" s="6" t="s">
        <v>221</v>
      </c>
      <c r="AA99" s="6" t="s">
        <v>221</v>
      </c>
      <c r="AB99" s="6" t="s">
        <v>221</v>
      </c>
      <c r="AC99" s="6" t="s">
        <v>221</v>
      </c>
      <c r="AD99" s="6" t="s">
        <v>221</v>
      </c>
      <c r="AE99" s="6" t="s">
        <v>221</v>
      </c>
      <c r="AF99" s="6" t="s">
        <v>221</v>
      </c>
      <c r="AG99" s="6" t="s">
        <v>221</v>
      </c>
      <c r="AH99" s="6" t="s">
        <v>221</v>
      </c>
      <c r="AI99" s="6" t="s">
        <v>221</v>
      </c>
      <c r="AJ99" s="6" t="s">
        <v>221</v>
      </c>
      <c r="AK99" s="6" t="s">
        <v>221</v>
      </c>
      <c r="AL99" s="6" t="s">
        <v>221</v>
      </c>
      <c r="AM99" s="6" t="s">
        <v>221</v>
      </c>
      <c r="AN99" s="6" t="s">
        <v>221</v>
      </c>
      <c r="AO99" s="6" t="s">
        <v>221</v>
      </c>
      <c r="AP99" s="6" t="s">
        <v>221</v>
      </c>
      <c r="AQ99" s="6" t="s">
        <v>221</v>
      </c>
      <c r="AR99" s="6" t="s">
        <v>221</v>
      </c>
      <c r="AS99" s="6" t="s">
        <v>221</v>
      </c>
      <c r="AT99" s="6" t="s">
        <v>221</v>
      </c>
      <c r="AU99" s="6" t="s">
        <v>221</v>
      </c>
      <c r="AV99" s="6" t="s">
        <v>221</v>
      </c>
      <c r="AW99" s="3">
        <v>73</v>
      </c>
      <c r="AX99" s="6" t="s">
        <v>221</v>
      </c>
      <c r="AY99" s="6" t="s">
        <v>221</v>
      </c>
      <c r="AZ99" s="6" t="s">
        <v>221</v>
      </c>
      <c r="BA99" s="6" t="s">
        <v>221</v>
      </c>
      <c r="BB99" s="6" t="s">
        <v>221</v>
      </c>
      <c r="BC99" s="6" t="s">
        <v>221</v>
      </c>
      <c r="BD99" s="6" t="s">
        <v>221</v>
      </c>
      <c r="BE99" s="6" t="s">
        <v>221</v>
      </c>
      <c r="BF99" s="6" t="s">
        <v>221</v>
      </c>
      <c r="BG99" s="6" t="s">
        <v>221</v>
      </c>
      <c r="BH99" s="6" t="s">
        <v>221</v>
      </c>
      <c r="BI99" s="6" t="s">
        <v>221</v>
      </c>
      <c r="BJ99" s="6" t="s">
        <v>221</v>
      </c>
      <c r="BK99" s="6" t="s">
        <v>221</v>
      </c>
      <c r="BL99" s="6" t="s">
        <v>221</v>
      </c>
      <c r="BM99" s="6" t="s">
        <v>221</v>
      </c>
      <c r="BN99" s="6" t="s">
        <v>221</v>
      </c>
      <c r="BO99" s="6" t="s">
        <v>221</v>
      </c>
      <c r="BP99" s="6" t="s">
        <v>221</v>
      </c>
      <c r="BQ99" s="6" t="s">
        <v>221</v>
      </c>
      <c r="BR99" s="6" t="s">
        <v>221</v>
      </c>
      <c r="BS99" s="6" t="s">
        <v>221</v>
      </c>
      <c r="BT99" s="6" t="s">
        <v>221</v>
      </c>
      <c r="BU99" s="6" t="s">
        <v>221</v>
      </c>
      <c r="BV99" s="6" t="s">
        <v>221</v>
      </c>
      <c r="BW99" s="6" t="s">
        <v>221</v>
      </c>
      <c r="BX99" s="6" t="s">
        <v>221</v>
      </c>
      <c r="BY99" s="6" t="s">
        <v>221</v>
      </c>
      <c r="BZ99" s="6" t="s">
        <v>221</v>
      </c>
      <c r="CA99" s="6" t="s">
        <v>221</v>
      </c>
      <c r="CB99" s="6" t="s">
        <v>221</v>
      </c>
      <c r="CC99" s="6" t="s">
        <v>221</v>
      </c>
      <c r="CD99" s="6" t="s">
        <v>221</v>
      </c>
      <c r="CE99" s="3">
        <v>230</v>
      </c>
      <c r="CF99" s="73">
        <f t="shared" si="6"/>
        <v>501</v>
      </c>
      <c r="CG99" s="6" t="s">
        <v>221</v>
      </c>
      <c r="CH99" s="6" t="s">
        <v>221</v>
      </c>
      <c r="CI99" s="6" t="s">
        <v>221</v>
      </c>
      <c r="CJ99" s="6" t="s">
        <v>221</v>
      </c>
      <c r="CK99" s="6" t="s">
        <v>221</v>
      </c>
      <c r="CL99" s="6" t="s">
        <v>221</v>
      </c>
      <c r="CM99" s="6" t="s">
        <v>221</v>
      </c>
      <c r="CN99" s="6" t="s">
        <v>221</v>
      </c>
      <c r="CO99" s="6" t="s">
        <v>221</v>
      </c>
      <c r="CP99" s="6" t="s">
        <v>221</v>
      </c>
      <c r="CQ99" s="6" t="s">
        <v>221</v>
      </c>
      <c r="CR99" s="6" t="s">
        <v>221</v>
      </c>
      <c r="CS99" s="6" t="s">
        <v>221</v>
      </c>
      <c r="CT99" s="6" t="s">
        <v>221</v>
      </c>
      <c r="CU99" s="6" t="s">
        <v>221</v>
      </c>
      <c r="CV99" s="6" t="s">
        <v>221</v>
      </c>
      <c r="CW99" s="6" t="s">
        <v>221</v>
      </c>
      <c r="CX99" s="6" t="s">
        <v>221</v>
      </c>
      <c r="CY99" s="6" t="s">
        <v>221</v>
      </c>
      <c r="CZ99" s="6" t="s">
        <v>221</v>
      </c>
      <c r="DA99" s="73">
        <f t="shared" si="7"/>
        <v>0</v>
      </c>
      <c r="DB99" s="6" t="s">
        <v>221</v>
      </c>
      <c r="DC99" s="6" t="s">
        <v>221</v>
      </c>
      <c r="DD99" s="6" t="s">
        <v>221</v>
      </c>
      <c r="DE99" s="6" t="s">
        <v>221</v>
      </c>
      <c r="DF99" s="6" t="s">
        <v>221</v>
      </c>
      <c r="DG99" s="6" t="s">
        <v>221</v>
      </c>
      <c r="DH99" s="6" t="s">
        <v>221</v>
      </c>
      <c r="DI99" s="6" t="s">
        <v>221</v>
      </c>
      <c r="DJ99" s="6" t="s">
        <v>221</v>
      </c>
      <c r="DK99" s="6" t="s">
        <v>221</v>
      </c>
      <c r="DL99" s="6" t="s">
        <v>221</v>
      </c>
      <c r="DM99" s="6" t="s">
        <v>221</v>
      </c>
      <c r="DN99" s="6" t="s">
        <v>221</v>
      </c>
      <c r="DO99" s="6" t="s">
        <v>221</v>
      </c>
      <c r="DP99" s="6" t="s">
        <v>221</v>
      </c>
      <c r="DQ99" s="6" t="s">
        <v>221</v>
      </c>
      <c r="DR99" s="6" t="s">
        <v>221</v>
      </c>
      <c r="DS99" s="6" t="s">
        <v>221</v>
      </c>
      <c r="DT99" s="6" t="s">
        <v>221</v>
      </c>
      <c r="DU99" s="6" t="s">
        <v>221</v>
      </c>
      <c r="DV99" s="6" t="s">
        <v>221</v>
      </c>
      <c r="DW99" s="6" t="s">
        <v>221</v>
      </c>
      <c r="DX99" s="6" t="s">
        <v>221</v>
      </c>
      <c r="DY99" s="6" t="s">
        <v>221</v>
      </c>
      <c r="DZ99" s="6" t="s">
        <v>221</v>
      </c>
      <c r="EA99" s="6" t="s">
        <v>221</v>
      </c>
      <c r="EB99" s="6" t="s">
        <v>221</v>
      </c>
      <c r="EC99" s="6" t="s">
        <v>221</v>
      </c>
      <c r="ED99" s="6" t="s">
        <v>221</v>
      </c>
      <c r="EE99" s="6" t="s">
        <v>221</v>
      </c>
      <c r="EF99" s="6" t="s">
        <v>221</v>
      </c>
      <c r="EG99" s="6" t="s">
        <v>221</v>
      </c>
      <c r="EH99" s="6" t="s">
        <v>221</v>
      </c>
      <c r="EI99" s="6" t="s">
        <v>221</v>
      </c>
      <c r="EJ99" s="6" t="s">
        <v>221</v>
      </c>
      <c r="EK99" s="6" t="s">
        <v>221</v>
      </c>
      <c r="EL99" s="6" t="s">
        <v>221</v>
      </c>
      <c r="EM99" s="6" t="s">
        <v>221</v>
      </c>
      <c r="EN99" s="6" t="s">
        <v>221</v>
      </c>
      <c r="EO99" s="6" t="s">
        <v>221</v>
      </c>
      <c r="EP99" s="6" t="s">
        <v>221</v>
      </c>
      <c r="EQ99" s="6" t="s">
        <v>221</v>
      </c>
      <c r="ER99" s="6" t="s">
        <v>221</v>
      </c>
      <c r="ES99" s="6" t="s">
        <v>221</v>
      </c>
      <c r="ET99" s="6" t="s">
        <v>221</v>
      </c>
      <c r="EU99" s="6" t="s">
        <v>221</v>
      </c>
      <c r="EV99" s="6" t="s">
        <v>221</v>
      </c>
      <c r="EW99" s="6" t="s">
        <v>221</v>
      </c>
      <c r="EX99" s="6" t="s">
        <v>221</v>
      </c>
      <c r="EY99" s="6" t="s">
        <v>221</v>
      </c>
      <c r="EZ99" s="6" t="s">
        <v>221</v>
      </c>
      <c r="FA99" s="6" t="s">
        <v>221</v>
      </c>
      <c r="FB99" s="6" t="s">
        <v>221</v>
      </c>
      <c r="FC99" s="6" t="s">
        <v>221</v>
      </c>
      <c r="FD99" s="6" t="s">
        <v>221</v>
      </c>
      <c r="FE99" s="6" t="s">
        <v>221</v>
      </c>
      <c r="FF99" s="6" t="s">
        <v>221</v>
      </c>
      <c r="FG99" s="6" t="s">
        <v>221</v>
      </c>
      <c r="FH99" s="6" t="s">
        <v>221</v>
      </c>
      <c r="FI99" s="6" t="s">
        <v>221</v>
      </c>
      <c r="FJ99" s="6" t="s">
        <v>221</v>
      </c>
      <c r="FK99" s="6" t="s">
        <v>221</v>
      </c>
      <c r="FL99" s="6" t="s">
        <v>221</v>
      </c>
      <c r="FM99" s="6" t="s">
        <v>221</v>
      </c>
      <c r="FN99" s="6" t="s">
        <v>221</v>
      </c>
      <c r="FO99" s="6" t="s">
        <v>221</v>
      </c>
      <c r="FP99" s="6" t="s">
        <v>221</v>
      </c>
      <c r="FQ99" s="6" t="s">
        <v>221</v>
      </c>
      <c r="FR99" s="6" t="s">
        <v>221</v>
      </c>
      <c r="FS99" s="6" t="s">
        <v>221</v>
      </c>
      <c r="FT99" s="6" t="s">
        <v>221</v>
      </c>
      <c r="FU99" s="6" t="s">
        <v>221</v>
      </c>
      <c r="FV99" s="11" t="s">
        <v>221</v>
      </c>
      <c r="FW99" s="285">
        <f t="shared" si="8"/>
        <v>0</v>
      </c>
      <c r="FX99" s="193">
        <f t="shared" si="5"/>
        <v>501</v>
      </c>
    </row>
    <row r="100" spans="1:180" x14ac:dyDescent="0.25">
      <c r="A100" s="4" t="s">
        <v>192</v>
      </c>
      <c r="B100" s="4" t="s">
        <v>193</v>
      </c>
      <c r="C100" s="6" t="s">
        <v>221</v>
      </c>
      <c r="D100" s="6" t="s">
        <v>221</v>
      </c>
      <c r="E100" s="6" t="s">
        <v>221</v>
      </c>
      <c r="F100" s="6" t="s">
        <v>221</v>
      </c>
      <c r="G100" s="6" t="s">
        <v>221</v>
      </c>
      <c r="H100" s="6" t="s">
        <v>221</v>
      </c>
      <c r="I100" s="6" t="s">
        <v>221</v>
      </c>
      <c r="J100" s="6" t="s">
        <v>221</v>
      </c>
      <c r="K100" s="6" t="s">
        <v>221</v>
      </c>
      <c r="L100" s="6" t="s">
        <v>221</v>
      </c>
      <c r="M100" s="6" t="s">
        <v>221</v>
      </c>
      <c r="N100" s="6" t="s">
        <v>221</v>
      </c>
      <c r="O100" s="3">
        <v>68</v>
      </c>
      <c r="P100" s="6" t="s">
        <v>221</v>
      </c>
      <c r="Q100" s="6" t="s">
        <v>221</v>
      </c>
      <c r="R100" s="6" t="s">
        <v>221</v>
      </c>
      <c r="S100" s="6" t="s">
        <v>221</v>
      </c>
      <c r="T100" s="6" t="s">
        <v>221</v>
      </c>
      <c r="U100" s="6" t="s">
        <v>221</v>
      </c>
      <c r="V100" s="6" t="s">
        <v>221</v>
      </c>
      <c r="W100" s="6" t="s">
        <v>221</v>
      </c>
      <c r="X100" s="6" t="s">
        <v>221</v>
      </c>
      <c r="Y100" s="6" t="s">
        <v>221</v>
      </c>
      <c r="Z100" s="6" t="s">
        <v>221</v>
      </c>
      <c r="AA100" s="6" t="s">
        <v>221</v>
      </c>
      <c r="AB100" s="6" t="s">
        <v>221</v>
      </c>
      <c r="AC100" s="6" t="s">
        <v>221</v>
      </c>
      <c r="AD100" s="6" t="s">
        <v>221</v>
      </c>
      <c r="AE100" s="6" t="s">
        <v>221</v>
      </c>
      <c r="AF100" s="6" t="s">
        <v>221</v>
      </c>
      <c r="AG100" s="6" t="s">
        <v>221</v>
      </c>
      <c r="AH100" s="6" t="s">
        <v>221</v>
      </c>
      <c r="AI100" s="6" t="s">
        <v>221</v>
      </c>
      <c r="AJ100" s="6" t="s">
        <v>221</v>
      </c>
      <c r="AK100" s="6" t="s">
        <v>221</v>
      </c>
      <c r="AL100" s="6" t="s">
        <v>221</v>
      </c>
      <c r="AM100" s="6" t="s">
        <v>221</v>
      </c>
      <c r="AN100" s="6" t="s">
        <v>221</v>
      </c>
      <c r="AO100" s="6" t="s">
        <v>221</v>
      </c>
      <c r="AP100" s="6" t="s">
        <v>221</v>
      </c>
      <c r="AQ100" s="6" t="s">
        <v>221</v>
      </c>
      <c r="AR100" s="6" t="s">
        <v>221</v>
      </c>
      <c r="AS100" s="6" t="s">
        <v>221</v>
      </c>
      <c r="AT100" s="6" t="s">
        <v>221</v>
      </c>
      <c r="AU100" s="3">
        <v>78</v>
      </c>
      <c r="AV100" s="6" t="s">
        <v>221</v>
      </c>
      <c r="AW100" s="6" t="s">
        <v>221</v>
      </c>
      <c r="AX100" s="6" t="s">
        <v>221</v>
      </c>
      <c r="AY100" s="6" t="s">
        <v>221</v>
      </c>
      <c r="AZ100" s="6" t="s">
        <v>221</v>
      </c>
      <c r="BA100" s="6" t="s">
        <v>221</v>
      </c>
      <c r="BB100" s="6" t="s">
        <v>221</v>
      </c>
      <c r="BC100" s="6" t="s">
        <v>221</v>
      </c>
      <c r="BD100" s="6" t="s">
        <v>221</v>
      </c>
      <c r="BE100" s="6" t="s">
        <v>221</v>
      </c>
      <c r="BF100" s="6" t="s">
        <v>221</v>
      </c>
      <c r="BG100" s="6" t="s">
        <v>221</v>
      </c>
      <c r="BH100" s="6" t="s">
        <v>221</v>
      </c>
      <c r="BI100" s="6" t="s">
        <v>221</v>
      </c>
      <c r="BJ100" s="6" t="s">
        <v>221</v>
      </c>
      <c r="BK100" s="6" t="s">
        <v>221</v>
      </c>
      <c r="BL100" s="6" t="s">
        <v>221</v>
      </c>
      <c r="BM100" s="6" t="s">
        <v>221</v>
      </c>
      <c r="BN100" s="6" t="s">
        <v>221</v>
      </c>
      <c r="BO100" s="6" t="s">
        <v>221</v>
      </c>
      <c r="BP100" s="6" t="s">
        <v>221</v>
      </c>
      <c r="BQ100" s="6" t="s">
        <v>221</v>
      </c>
      <c r="BR100" s="6" t="s">
        <v>221</v>
      </c>
      <c r="BS100" s="6" t="s">
        <v>221</v>
      </c>
      <c r="BT100" s="6" t="s">
        <v>221</v>
      </c>
      <c r="BU100" s="6" t="s">
        <v>221</v>
      </c>
      <c r="BV100" s="6" t="s">
        <v>221</v>
      </c>
      <c r="BW100" s="6" t="s">
        <v>221</v>
      </c>
      <c r="BX100" s="6" t="s">
        <v>221</v>
      </c>
      <c r="BY100" s="6" t="s">
        <v>221</v>
      </c>
      <c r="BZ100" s="6" t="s">
        <v>221</v>
      </c>
      <c r="CA100" s="3">
        <v>257</v>
      </c>
      <c r="CB100" s="6" t="s">
        <v>221</v>
      </c>
      <c r="CC100" s="6" t="s">
        <v>221</v>
      </c>
      <c r="CD100" s="6" t="s">
        <v>221</v>
      </c>
      <c r="CE100" s="6" t="s">
        <v>221</v>
      </c>
      <c r="CF100" s="73">
        <f t="shared" si="6"/>
        <v>403</v>
      </c>
      <c r="CG100" s="6" t="s">
        <v>221</v>
      </c>
      <c r="CH100" s="6" t="s">
        <v>221</v>
      </c>
      <c r="CI100" s="6" t="s">
        <v>221</v>
      </c>
      <c r="CJ100" s="6" t="s">
        <v>221</v>
      </c>
      <c r="CK100" s="6" t="s">
        <v>221</v>
      </c>
      <c r="CL100" s="6" t="s">
        <v>221</v>
      </c>
      <c r="CM100" s="6" t="s">
        <v>221</v>
      </c>
      <c r="CN100" s="6" t="s">
        <v>221</v>
      </c>
      <c r="CO100" s="6" t="s">
        <v>221</v>
      </c>
      <c r="CP100" s="6" t="s">
        <v>221</v>
      </c>
      <c r="CQ100" s="6" t="s">
        <v>221</v>
      </c>
      <c r="CR100" s="6" t="s">
        <v>221</v>
      </c>
      <c r="CS100" s="6" t="s">
        <v>221</v>
      </c>
      <c r="CT100" s="6" t="s">
        <v>221</v>
      </c>
      <c r="CU100" s="6" t="s">
        <v>221</v>
      </c>
      <c r="CV100" s="6" t="s">
        <v>221</v>
      </c>
      <c r="CW100" s="6" t="s">
        <v>221</v>
      </c>
      <c r="CX100" s="6" t="s">
        <v>221</v>
      </c>
      <c r="CY100" s="6" t="s">
        <v>221</v>
      </c>
      <c r="CZ100" s="6" t="s">
        <v>221</v>
      </c>
      <c r="DA100" s="73">
        <f t="shared" si="7"/>
        <v>0</v>
      </c>
      <c r="DB100" s="6" t="s">
        <v>221</v>
      </c>
      <c r="DC100" s="6" t="s">
        <v>221</v>
      </c>
      <c r="DD100" s="6" t="s">
        <v>221</v>
      </c>
      <c r="DE100" s="3">
        <v>0</v>
      </c>
      <c r="DF100" s="6" t="s">
        <v>221</v>
      </c>
      <c r="DG100" s="6" t="s">
        <v>221</v>
      </c>
      <c r="DH100" s="6" t="s">
        <v>221</v>
      </c>
      <c r="DI100" s="6" t="s">
        <v>221</v>
      </c>
      <c r="DJ100" s="6" t="s">
        <v>221</v>
      </c>
      <c r="DK100" s="6" t="s">
        <v>221</v>
      </c>
      <c r="DL100" s="6" t="s">
        <v>221</v>
      </c>
      <c r="DM100" s="6" t="s">
        <v>221</v>
      </c>
      <c r="DN100" s="6" t="s">
        <v>221</v>
      </c>
      <c r="DO100" s="6" t="s">
        <v>221</v>
      </c>
      <c r="DP100" s="6" t="s">
        <v>221</v>
      </c>
      <c r="DQ100" s="6" t="s">
        <v>221</v>
      </c>
      <c r="DR100" s="6" t="s">
        <v>221</v>
      </c>
      <c r="DS100" s="6" t="s">
        <v>221</v>
      </c>
      <c r="DT100" s="6" t="s">
        <v>221</v>
      </c>
      <c r="DU100" s="6" t="s">
        <v>221</v>
      </c>
      <c r="DV100" s="6" t="s">
        <v>221</v>
      </c>
      <c r="DW100" s="6" t="s">
        <v>221</v>
      </c>
      <c r="DX100" s="6" t="s">
        <v>221</v>
      </c>
      <c r="DY100" s="6" t="s">
        <v>221</v>
      </c>
      <c r="DZ100" s="6" t="s">
        <v>221</v>
      </c>
      <c r="EA100" s="3">
        <v>0</v>
      </c>
      <c r="EB100" s="6" t="s">
        <v>221</v>
      </c>
      <c r="EC100" s="6" t="s">
        <v>221</v>
      </c>
      <c r="ED100" s="6" t="s">
        <v>221</v>
      </c>
      <c r="EE100" s="6" t="s">
        <v>221</v>
      </c>
      <c r="EF100" s="6" t="s">
        <v>221</v>
      </c>
      <c r="EG100" s="6" t="s">
        <v>221</v>
      </c>
      <c r="EH100" s="6" t="s">
        <v>221</v>
      </c>
      <c r="EI100" s="6" t="s">
        <v>221</v>
      </c>
      <c r="EJ100" s="6" t="s">
        <v>221</v>
      </c>
      <c r="EK100" s="6" t="s">
        <v>221</v>
      </c>
      <c r="EL100" s="6" t="s">
        <v>221</v>
      </c>
      <c r="EM100" s="6" t="s">
        <v>221</v>
      </c>
      <c r="EN100" s="6" t="s">
        <v>221</v>
      </c>
      <c r="EO100" s="6" t="s">
        <v>221</v>
      </c>
      <c r="EP100" s="6" t="s">
        <v>221</v>
      </c>
      <c r="EQ100" s="3">
        <v>0</v>
      </c>
      <c r="ER100" s="6" t="s">
        <v>221</v>
      </c>
      <c r="ES100" s="6" t="s">
        <v>221</v>
      </c>
      <c r="ET100" s="6" t="s">
        <v>221</v>
      </c>
      <c r="EU100" s="6" t="s">
        <v>221</v>
      </c>
      <c r="EV100" s="6" t="s">
        <v>221</v>
      </c>
      <c r="EW100" s="6" t="s">
        <v>221</v>
      </c>
      <c r="EX100" s="6" t="s">
        <v>221</v>
      </c>
      <c r="EY100" s="6" t="s">
        <v>221</v>
      </c>
      <c r="EZ100" s="6" t="s">
        <v>221</v>
      </c>
      <c r="FA100" s="6" t="s">
        <v>221</v>
      </c>
      <c r="FB100" s="6" t="s">
        <v>221</v>
      </c>
      <c r="FC100" s="6" t="s">
        <v>221</v>
      </c>
      <c r="FD100" s="6" t="s">
        <v>221</v>
      </c>
      <c r="FE100" s="6" t="s">
        <v>221</v>
      </c>
      <c r="FF100" s="6" t="s">
        <v>221</v>
      </c>
      <c r="FG100" s="6" t="s">
        <v>221</v>
      </c>
      <c r="FH100" s="6" t="s">
        <v>221</v>
      </c>
      <c r="FI100" s="6" t="s">
        <v>221</v>
      </c>
      <c r="FJ100" s="6" t="s">
        <v>221</v>
      </c>
      <c r="FK100" s="6" t="s">
        <v>221</v>
      </c>
      <c r="FL100" s="6" t="s">
        <v>221</v>
      </c>
      <c r="FM100" s="6" t="s">
        <v>221</v>
      </c>
      <c r="FN100" s="6" t="s">
        <v>221</v>
      </c>
      <c r="FO100" s="6" t="s">
        <v>221</v>
      </c>
      <c r="FP100" s="6" t="s">
        <v>221</v>
      </c>
      <c r="FQ100" s="6" t="s">
        <v>221</v>
      </c>
      <c r="FR100" s="6" t="s">
        <v>221</v>
      </c>
      <c r="FS100" s="6" t="s">
        <v>221</v>
      </c>
      <c r="FT100" s="6" t="s">
        <v>221</v>
      </c>
      <c r="FU100" s="6" t="s">
        <v>221</v>
      </c>
      <c r="FV100" s="11" t="s">
        <v>221</v>
      </c>
      <c r="FW100" s="285">
        <f t="shared" si="8"/>
        <v>0</v>
      </c>
      <c r="FX100" s="193">
        <f t="shared" si="5"/>
        <v>403</v>
      </c>
    </row>
    <row r="101" spans="1:180" x14ac:dyDescent="0.25">
      <c r="A101" s="4" t="s">
        <v>194</v>
      </c>
      <c r="B101" s="4" t="s">
        <v>195</v>
      </c>
      <c r="C101" s="6" t="s">
        <v>221</v>
      </c>
      <c r="D101" s="6" t="s">
        <v>221</v>
      </c>
      <c r="E101" s="6" t="s">
        <v>221</v>
      </c>
      <c r="F101" s="6" t="s">
        <v>221</v>
      </c>
      <c r="G101" s="6" t="s">
        <v>221</v>
      </c>
      <c r="H101" s="6" t="s">
        <v>221</v>
      </c>
      <c r="I101" s="6" t="s">
        <v>221</v>
      </c>
      <c r="J101" s="6" t="s">
        <v>221</v>
      </c>
      <c r="K101" s="6" t="s">
        <v>221</v>
      </c>
      <c r="L101" s="6" t="s">
        <v>221</v>
      </c>
      <c r="M101" s="6" t="s">
        <v>221</v>
      </c>
      <c r="N101" s="6" t="s">
        <v>221</v>
      </c>
      <c r="O101" s="6" t="s">
        <v>221</v>
      </c>
      <c r="P101" s="6" t="s">
        <v>221</v>
      </c>
      <c r="Q101" s="3">
        <v>53</v>
      </c>
      <c r="R101" s="6" t="s">
        <v>221</v>
      </c>
      <c r="S101" s="6" t="s">
        <v>221</v>
      </c>
      <c r="T101" s="6" t="s">
        <v>221</v>
      </c>
      <c r="U101" s="3">
        <v>44</v>
      </c>
      <c r="V101" s="6" t="s">
        <v>221</v>
      </c>
      <c r="W101" s="6" t="s">
        <v>221</v>
      </c>
      <c r="X101" s="6" t="s">
        <v>221</v>
      </c>
      <c r="Y101" s="6" t="s">
        <v>221</v>
      </c>
      <c r="Z101" s="6" t="s">
        <v>221</v>
      </c>
      <c r="AA101" s="6" t="s">
        <v>221</v>
      </c>
      <c r="AB101" s="6" t="s">
        <v>221</v>
      </c>
      <c r="AC101" s="6" t="s">
        <v>221</v>
      </c>
      <c r="AD101" s="6" t="s">
        <v>221</v>
      </c>
      <c r="AE101" s="6" t="s">
        <v>221</v>
      </c>
      <c r="AF101" s="6" t="s">
        <v>221</v>
      </c>
      <c r="AG101" s="6" t="s">
        <v>221</v>
      </c>
      <c r="AH101" s="6" t="s">
        <v>221</v>
      </c>
      <c r="AI101" s="6" t="s">
        <v>221</v>
      </c>
      <c r="AJ101" s="6" t="s">
        <v>221</v>
      </c>
      <c r="AK101" s="6" t="s">
        <v>221</v>
      </c>
      <c r="AL101" s="6" t="s">
        <v>221</v>
      </c>
      <c r="AM101" s="6" t="s">
        <v>221</v>
      </c>
      <c r="AN101" s="6" t="s">
        <v>221</v>
      </c>
      <c r="AO101" s="6" t="s">
        <v>221</v>
      </c>
      <c r="AP101" s="6" t="s">
        <v>221</v>
      </c>
      <c r="AQ101" s="6" t="s">
        <v>221</v>
      </c>
      <c r="AR101" s="6" t="s">
        <v>221</v>
      </c>
      <c r="AS101" s="6" t="s">
        <v>221</v>
      </c>
      <c r="AT101" s="3">
        <v>87</v>
      </c>
      <c r="AU101" s="6" t="s">
        <v>221</v>
      </c>
      <c r="AV101" s="6" t="s">
        <v>221</v>
      </c>
      <c r="AW101" s="6" t="s">
        <v>221</v>
      </c>
      <c r="AX101" s="6" t="s">
        <v>221</v>
      </c>
      <c r="AY101" s="6" t="s">
        <v>221</v>
      </c>
      <c r="AZ101" s="6" t="s">
        <v>221</v>
      </c>
      <c r="BA101" s="6" t="s">
        <v>221</v>
      </c>
      <c r="BB101" s="6" t="s">
        <v>221</v>
      </c>
      <c r="BC101" s="6" t="s">
        <v>221</v>
      </c>
      <c r="BD101" s="6" t="s">
        <v>221</v>
      </c>
      <c r="BE101" s="6" t="s">
        <v>221</v>
      </c>
      <c r="BF101" s="6" t="s">
        <v>221</v>
      </c>
      <c r="BG101" s="6" t="s">
        <v>221</v>
      </c>
      <c r="BH101" s="6" t="s">
        <v>221</v>
      </c>
      <c r="BI101" s="6" t="s">
        <v>221</v>
      </c>
      <c r="BJ101" s="6" t="s">
        <v>221</v>
      </c>
      <c r="BK101" s="6" t="s">
        <v>221</v>
      </c>
      <c r="BL101" s="6" t="s">
        <v>221</v>
      </c>
      <c r="BM101" s="6" t="s">
        <v>221</v>
      </c>
      <c r="BN101" s="6" t="s">
        <v>221</v>
      </c>
      <c r="BO101" s="6" t="s">
        <v>221</v>
      </c>
      <c r="BP101" s="6" t="s">
        <v>221</v>
      </c>
      <c r="BQ101" s="6" t="s">
        <v>221</v>
      </c>
      <c r="BR101" s="6" t="s">
        <v>221</v>
      </c>
      <c r="BS101" s="6" t="s">
        <v>221</v>
      </c>
      <c r="BT101" s="6" t="s">
        <v>221</v>
      </c>
      <c r="BU101" s="6" t="s">
        <v>221</v>
      </c>
      <c r="BV101" s="6" t="s">
        <v>221</v>
      </c>
      <c r="BW101" s="6" t="s">
        <v>221</v>
      </c>
      <c r="BX101" s="6" t="s">
        <v>221</v>
      </c>
      <c r="BY101" s="6" t="s">
        <v>221</v>
      </c>
      <c r="BZ101" s="6" t="s">
        <v>221</v>
      </c>
      <c r="CA101" s="6" t="s">
        <v>221</v>
      </c>
      <c r="CB101" s="6" t="s">
        <v>221</v>
      </c>
      <c r="CC101" s="6" t="s">
        <v>221</v>
      </c>
      <c r="CD101" s="6" t="s">
        <v>221</v>
      </c>
      <c r="CE101" s="6" t="s">
        <v>221</v>
      </c>
      <c r="CF101" s="73">
        <f t="shared" si="6"/>
        <v>184</v>
      </c>
      <c r="CG101" s="6" t="s">
        <v>221</v>
      </c>
      <c r="CH101" s="6" t="s">
        <v>221</v>
      </c>
      <c r="CI101" s="6" t="s">
        <v>221</v>
      </c>
      <c r="CJ101" s="6" t="s">
        <v>221</v>
      </c>
      <c r="CK101" s="6" t="s">
        <v>221</v>
      </c>
      <c r="CL101" s="6" t="s">
        <v>221</v>
      </c>
      <c r="CM101" s="6" t="s">
        <v>221</v>
      </c>
      <c r="CN101" s="6" t="s">
        <v>221</v>
      </c>
      <c r="CO101" s="6" t="s">
        <v>221</v>
      </c>
      <c r="CP101" s="6" t="s">
        <v>221</v>
      </c>
      <c r="CQ101" s="6" t="s">
        <v>221</v>
      </c>
      <c r="CR101" s="6" t="s">
        <v>221</v>
      </c>
      <c r="CS101" s="6" t="s">
        <v>221</v>
      </c>
      <c r="CT101" s="6" t="s">
        <v>221</v>
      </c>
      <c r="CU101" s="6" t="s">
        <v>221</v>
      </c>
      <c r="CV101" s="6" t="s">
        <v>221</v>
      </c>
      <c r="CW101" s="6" t="s">
        <v>221</v>
      </c>
      <c r="CX101" s="6" t="s">
        <v>221</v>
      </c>
      <c r="CY101" s="6" t="s">
        <v>221</v>
      </c>
      <c r="CZ101" s="6" t="s">
        <v>221</v>
      </c>
      <c r="DA101" s="73">
        <f t="shared" si="7"/>
        <v>0</v>
      </c>
      <c r="DB101" s="6" t="s">
        <v>221</v>
      </c>
      <c r="DC101" s="6" t="s">
        <v>221</v>
      </c>
      <c r="DD101" s="6" t="s">
        <v>221</v>
      </c>
      <c r="DE101" s="6" t="s">
        <v>221</v>
      </c>
      <c r="DF101" s="6" t="s">
        <v>221</v>
      </c>
      <c r="DG101" s="6" t="s">
        <v>221</v>
      </c>
      <c r="DH101" s="6" t="s">
        <v>221</v>
      </c>
      <c r="DI101" s="6" t="s">
        <v>221</v>
      </c>
      <c r="DJ101" s="6" t="s">
        <v>221</v>
      </c>
      <c r="DK101" s="6" t="s">
        <v>221</v>
      </c>
      <c r="DL101" s="6" t="s">
        <v>221</v>
      </c>
      <c r="DM101" s="6" t="s">
        <v>221</v>
      </c>
      <c r="DN101" s="6" t="s">
        <v>221</v>
      </c>
      <c r="DO101" s="6" t="s">
        <v>221</v>
      </c>
      <c r="DP101" s="6" t="s">
        <v>221</v>
      </c>
      <c r="DQ101" s="6" t="s">
        <v>221</v>
      </c>
      <c r="DR101" s="6" t="s">
        <v>221</v>
      </c>
      <c r="DS101" s="6" t="s">
        <v>221</v>
      </c>
      <c r="DT101" s="6" t="s">
        <v>221</v>
      </c>
      <c r="DU101" s="6" t="s">
        <v>221</v>
      </c>
      <c r="DV101" s="6" t="s">
        <v>221</v>
      </c>
      <c r="DW101" s="6" t="s">
        <v>221</v>
      </c>
      <c r="DX101" s="6" t="s">
        <v>221</v>
      </c>
      <c r="DY101" s="6" t="s">
        <v>221</v>
      </c>
      <c r="DZ101" s="6" t="s">
        <v>221</v>
      </c>
      <c r="EA101" s="6" t="s">
        <v>221</v>
      </c>
      <c r="EB101" s="6" t="s">
        <v>221</v>
      </c>
      <c r="EC101" s="6" t="s">
        <v>221</v>
      </c>
      <c r="ED101" s="6" t="s">
        <v>221</v>
      </c>
      <c r="EE101" s="6" t="s">
        <v>221</v>
      </c>
      <c r="EF101" s="6" t="s">
        <v>221</v>
      </c>
      <c r="EG101" s="6" t="s">
        <v>221</v>
      </c>
      <c r="EH101" s="6" t="s">
        <v>221</v>
      </c>
      <c r="EI101" s="6" t="s">
        <v>221</v>
      </c>
      <c r="EJ101" s="6" t="s">
        <v>221</v>
      </c>
      <c r="EK101" s="6" t="s">
        <v>221</v>
      </c>
      <c r="EL101" s="6" t="s">
        <v>221</v>
      </c>
      <c r="EM101" s="6" t="s">
        <v>221</v>
      </c>
      <c r="EN101" s="6" t="s">
        <v>221</v>
      </c>
      <c r="EO101" s="6" t="s">
        <v>221</v>
      </c>
      <c r="EP101" s="6" t="s">
        <v>221</v>
      </c>
      <c r="EQ101" s="6" t="s">
        <v>221</v>
      </c>
      <c r="ER101" s="6" t="s">
        <v>221</v>
      </c>
      <c r="ES101" s="6" t="s">
        <v>221</v>
      </c>
      <c r="ET101" s="6" t="s">
        <v>221</v>
      </c>
      <c r="EU101" s="6" t="s">
        <v>221</v>
      </c>
      <c r="EV101" s="6" t="s">
        <v>221</v>
      </c>
      <c r="EW101" s="6" t="s">
        <v>221</v>
      </c>
      <c r="EX101" s="6" t="s">
        <v>221</v>
      </c>
      <c r="EY101" s="6" t="s">
        <v>221</v>
      </c>
      <c r="EZ101" s="6" t="s">
        <v>221</v>
      </c>
      <c r="FA101" s="6" t="s">
        <v>221</v>
      </c>
      <c r="FB101" s="6" t="s">
        <v>221</v>
      </c>
      <c r="FC101" s="6" t="s">
        <v>221</v>
      </c>
      <c r="FD101" s="6" t="s">
        <v>221</v>
      </c>
      <c r="FE101" s="6" t="s">
        <v>221</v>
      </c>
      <c r="FF101" s="6" t="s">
        <v>221</v>
      </c>
      <c r="FG101" s="6" t="s">
        <v>221</v>
      </c>
      <c r="FH101" s="6" t="s">
        <v>221</v>
      </c>
      <c r="FI101" s="6" t="s">
        <v>221</v>
      </c>
      <c r="FJ101" s="6" t="s">
        <v>221</v>
      </c>
      <c r="FK101" s="6" t="s">
        <v>221</v>
      </c>
      <c r="FL101" s="6" t="s">
        <v>221</v>
      </c>
      <c r="FM101" s="6" t="s">
        <v>221</v>
      </c>
      <c r="FN101" s="6" t="s">
        <v>221</v>
      </c>
      <c r="FO101" s="6" t="s">
        <v>221</v>
      </c>
      <c r="FP101" s="6" t="s">
        <v>221</v>
      </c>
      <c r="FQ101" s="6" t="s">
        <v>221</v>
      </c>
      <c r="FR101" s="6" t="s">
        <v>221</v>
      </c>
      <c r="FS101" s="6" t="s">
        <v>221</v>
      </c>
      <c r="FT101" s="6" t="s">
        <v>221</v>
      </c>
      <c r="FU101" s="6" t="s">
        <v>221</v>
      </c>
      <c r="FV101" s="11" t="s">
        <v>221</v>
      </c>
      <c r="FW101" s="285">
        <f t="shared" si="8"/>
        <v>0</v>
      </c>
      <c r="FX101" s="193">
        <f t="shared" ref="FX101:FX114" si="9">+CF101+DA101+FW101</f>
        <v>184</v>
      </c>
    </row>
    <row r="102" spans="1:180" x14ac:dyDescent="0.25">
      <c r="A102" s="4" t="s">
        <v>196</v>
      </c>
      <c r="B102" s="4" t="s">
        <v>197</v>
      </c>
      <c r="C102" s="6" t="s">
        <v>221</v>
      </c>
      <c r="D102" s="6" t="s">
        <v>221</v>
      </c>
      <c r="E102" s="6" t="s">
        <v>221</v>
      </c>
      <c r="F102" s="6" t="s">
        <v>221</v>
      </c>
      <c r="G102" s="6" t="s">
        <v>221</v>
      </c>
      <c r="H102" s="6" t="s">
        <v>221</v>
      </c>
      <c r="I102" s="6" t="s">
        <v>221</v>
      </c>
      <c r="J102" s="6" t="s">
        <v>221</v>
      </c>
      <c r="K102" s="6" t="s">
        <v>221</v>
      </c>
      <c r="L102" s="6" t="s">
        <v>221</v>
      </c>
      <c r="M102" s="6" t="s">
        <v>221</v>
      </c>
      <c r="N102" s="6" t="s">
        <v>221</v>
      </c>
      <c r="O102" s="6" t="s">
        <v>221</v>
      </c>
      <c r="P102" s="3">
        <v>145</v>
      </c>
      <c r="Q102" s="6" t="s">
        <v>221</v>
      </c>
      <c r="R102" s="6" t="s">
        <v>221</v>
      </c>
      <c r="S102" s="6" t="s">
        <v>221</v>
      </c>
      <c r="T102" s="6" t="s">
        <v>221</v>
      </c>
      <c r="U102" s="6" t="s">
        <v>221</v>
      </c>
      <c r="V102" s="6" t="s">
        <v>221</v>
      </c>
      <c r="W102" s="6" t="s">
        <v>221</v>
      </c>
      <c r="X102" s="6" t="s">
        <v>221</v>
      </c>
      <c r="Y102" s="6" t="s">
        <v>221</v>
      </c>
      <c r="Z102" s="6" t="s">
        <v>221</v>
      </c>
      <c r="AA102" s="6" t="s">
        <v>221</v>
      </c>
      <c r="AB102" s="6" t="s">
        <v>221</v>
      </c>
      <c r="AC102" s="6" t="s">
        <v>221</v>
      </c>
      <c r="AD102" s="6" t="s">
        <v>221</v>
      </c>
      <c r="AE102" s="6" t="s">
        <v>221</v>
      </c>
      <c r="AF102" s="6" t="s">
        <v>221</v>
      </c>
      <c r="AG102" s="6" t="s">
        <v>221</v>
      </c>
      <c r="AH102" s="6" t="s">
        <v>221</v>
      </c>
      <c r="AI102" s="6" t="s">
        <v>221</v>
      </c>
      <c r="AJ102" s="6" t="s">
        <v>221</v>
      </c>
      <c r="AK102" s="6" t="s">
        <v>221</v>
      </c>
      <c r="AL102" s="6" t="s">
        <v>221</v>
      </c>
      <c r="AM102" s="6" t="s">
        <v>221</v>
      </c>
      <c r="AN102" s="6" t="s">
        <v>221</v>
      </c>
      <c r="AO102" s="6" t="s">
        <v>221</v>
      </c>
      <c r="AP102" s="6" t="s">
        <v>221</v>
      </c>
      <c r="AQ102" s="3">
        <v>108</v>
      </c>
      <c r="AR102" s="6" t="s">
        <v>221</v>
      </c>
      <c r="AS102" s="6" t="s">
        <v>221</v>
      </c>
      <c r="AT102" s="6" t="s">
        <v>221</v>
      </c>
      <c r="AU102" s="6" t="s">
        <v>221</v>
      </c>
      <c r="AV102" s="6" t="s">
        <v>221</v>
      </c>
      <c r="AW102" s="6" t="s">
        <v>221</v>
      </c>
      <c r="AX102" s="6" t="s">
        <v>221</v>
      </c>
      <c r="AY102" s="6" t="s">
        <v>221</v>
      </c>
      <c r="AZ102" s="6" t="s">
        <v>221</v>
      </c>
      <c r="BA102" s="6" t="s">
        <v>221</v>
      </c>
      <c r="BB102" s="6" t="s">
        <v>221</v>
      </c>
      <c r="BC102" s="6" t="s">
        <v>221</v>
      </c>
      <c r="BD102" s="6" t="s">
        <v>221</v>
      </c>
      <c r="BE102" s="6" t="s">
        <v>221</v>
      </c>
      <c r="BF102" s="6" t="s">
        <v>221</v>
      </c>
      <c r="BG102" s="6" t="s">
        <v>221</v>
      </c>
      <c r="BH102" s="6" t="s">
        <v>221</v>
      </c>
      <c r="BI102" s="6" t="s">
        <v>221</v>
      </c>
      <c r="BJ102" s="6" t="s">
        <v>221</v>
      </c>
      <c r="BK102" s="6" t="s">
        <v>221</v>
      </c>
      <c r="BL102" s="6" t="s">
        <v>221</v>
      </c>
      <c r="BM102" s="6" t="s">
        <v>221</v>
      </c>
      <c r="BN102" s="6" t="s">
        <v>221</v>
      </c>
      <c r="BO102" s="6" t="s">
        <v>221</v>
      </c>
      <c r="BP102" s="6" t="s">
        <v>221</v>
      </c>
      <c r="BQ102" s="6" t="s">
        <v>221</v>
      </c>
      <c r="BR102" s="6" t="s">
        <v>221</v>
      </c>
      <c r="BS102" s="6" t="s">
        <v>221</v>
      </c>
      <c r="BT102" s="6" t="s">
        <v>221</v>
      </c>
      <c r="BU102" s="6" t="s">
        <v>221</v>
      </c>
      <c r="BV102" s="6" t="s">
        <v>221</v>
      </c>
      <c r="BW102" s="6" t="s">
        <v>221</v>
      </c>
      <c r="BX102" s="6" t="s">
        <v>221</v>
      </c>
      <c r="BY102" s="6" t="s">
        <v>221</v>
      </c>
      <c r="BZ102" s="6" t="s">
        <v>221</v>
      </c>
      <c r="CA102" s="3">
        <v>198</v>
      </c>
      <c r="CB102" s="6" t="s">
        <v>221</v>
      </c>
      <c r="CC102" s="6" t="s">
        <v>221</v>
      </c>
      <c r="CD102" s="6" t="s">
        <v>221</v>
      </c>
      <c r="CE102" s="6" t="s">
        <v>221</v>
      </c>
      <c r="CF102" s="73">
        <f t="shared" si="6"/>
        <v>451</v>
      </c>
      <c r="CG102" s="6" t="s">
        <v>221</v>
      </c>
      <c r="CH102" s="6" t="s">
        <v>221</v>
      </c>
      <c r="CI102" s="6" t="s">
        <v>221</v>
      </c>
      <c r="CJ102" s="6" t="s">
        <v>221</v>
      </c>
      <c r="CK102" s="6" t="s">
        <v>221</v>
      </c>
      <c r="CL102" s="6" t="s">
        <v>221</v>
      </c>
      <c r="CM102" s="6" t="s">
        <v>221</v>
      </c>
      <c r="CN102" s="6" t="s">
        <v>221</v>
      </c>
      <c r="CO102" s="6" t="s">
        <v>221</v>
      </c>
      <c r="CP102" s="6" t="s">
        <v>221</v>
      </c>
      <c r="CQ102" s="6" t="s">
        <v>221</v>
      </c>
      <c r="CR102" s="6" t="s">
        <v>221</v>
      </c>
      <c r="CS102" s="6" t="s">
        <v>221</v>
      </c>
      <c r="CT102" s="6" t="s">
        <v>221</v>
      </c>
      <c r="CU102" s="6" t="s">
        <v>221</v>
      </c>
      <c r="CV102" s="6" t="s">
        <v>221</v>
      </c>
      <c r="CW102" s="6" t="s">
        <v>221</v>
      </c>
      <c r="CX102" s="6" t="s">
        <v>221</v>
      </c>
      <c r="CY102" s="6" t="s">
        <v>221</v>
      </c>
      <c r="CZ102" s="6" t="s">
        <v>221</v>
      </c>
      <c r="DA102" s="73">
        <f t="shared" si="7"/>
        <v>0</v>
      </c>
      <c r="DB102" s="6" t="s">
        <v>221</v>
      </c>
      <c r="DC102" s="6" t="s">
        <v>221</v>
      </c>
      <c r="DD102" s="6" t="s">
        <v>221</v>
      </c>
      <c r="DE102" s="6" t="s">
        <v>221</v>
      </c>
      <c r="DF102" s="6" t="s">
        <v>221</v>
      </c>
      <c r="DG102" s="6" t="s">
        <v>221</v>
      </c>
      <c r="DH102" s="6" t="s">
        <v>221</v>
      </c>
      <c r="DI102" s="6" t="s">
        <v>221</v>
      </c>
      <c r="DJ102" s="6" t="s">
        <v>221</v>
      </c>
      <c r="DK102" s="6" t="s">
        <v>221</v>
      </c>
      <c r="DL102" s="6" t="s">
        <v>221</v>
      </c>
      <c r="DM102" s="6" t="s">
        <v>221</v>
      </c>
      <c r="DN102" s="6" t="s">
        <v>221</v>
      </c>
      <c r="DO102" s="6" t="s">
        <v>221</v>
      </c>
      <c r="DP102" s="6" t="s">
        <v>221</v>
      </c>
      <c r="DQ102" s="6" t="s">
        <v>221</v>
      </c>
      <c r="DR102" s="6" t="s">
        <v>221</v>
      </c>
      <c r="DS102" s="6" t="s">
        <v>221</v>
      </c>
      <c r="DT102" s="6" t="s">
        <v>221</v>
      </c>
      <c r="DU102" s="6" t="s">
        <v>221</v>
      </c>
      <c r="DV102" s="6" t="s">
        <v>221</v>
      </c>
      <c r="DW102" s="6" t="s">
        <v>221</v>
      </c>
      <c r="DX102" s="6" t="s">
        <v>221</v>
      </c>
      <c r="DY102" s="6" t="s">
        <v>221</v>
      </c>
      <c r="DZ102" s="6" t="s">
        <v>221</v>
      </c>
      <c r="EA102" s="6" t="s">
        <v>221</v>
      </c>
      <c r="EB102" s="6" t="s">
        <v>221</v>
      </c>
      <c r="EC102" s="6" t="s">
        <v>221</v>
      </c>
      <c r="ED102" s="6" t="s">
        <v>221</v>
      </c>
      <c r="EE102" s="6" t="s">
        <v>221</v>
      </c>
      <c r="EF102" s="6" t="s">
        <v>221</v>
      </c>
      <c r="EG102" s="6" t="s">
        <v>221</v>
      </c>
      <c r="EH102" s="6" t="s">
        <v>221</v>
      </c>
      <c r="EI102" s="6" t="s">
        <v>221</v>
      </c>
      <c r="EJ102" s="6" t="s">
        <v>221</v>
      </c>
      <c r="EK102" s="6" t="s">
        <v>221</v>
      </c>
      <c r="EL102" s="6" t="s">
        <v>221</v>
      </c>
      <c r="EM102" s="6" t="s">
        <v>221</v>
      </c>
      <c r="EN102" s="6" t="s">
        <v>221</v>
      </c>
      <c r="EO102" s="6" t="s">
        <v>221</v>
      </c>
      <c r="EP102" s="6" t="s">
        <v>221</v>
      </c>
      <c r="EQ102" s="6" t="s">
        <v>221</v>
      </c>
      <c r="ER102" s="6" t="s">
        <v>221</v>
      </c>
      <c r="ES102" s="6" t="s">
        <v>221</v>
      </c>
      <c r="ET102" s="6" t="s">
        <v>221</v>
      </c>
      <c r="EU102" s="6" t="s">
        <v>221</v>
      </c>
      <c r="EV102" s="6" t="s">
        <v>221</v>
      </c>
      <c r="EW102" s="6" t="s">
        <v>221</v>
      </c>
      <c r="EX102" s="6" t="s">
        <v>221</v>
      </c>
      <c r="EY102" s="6" t="s">
        <v>221</v>
      </c>
      <c r="EZ102" s="6" t="s">
        <v>221</v>
      </c>
      <c r="FA102" s="6" t="s">
        <v>221</v>
      </c>
      <c r="FB102" s="6" t="s">
        <v>221</v>
      </c>
      <c r="FC102" s="6" t="s">
        <v>221</v>
      </c>
      <c r="FD102" s="6" t="s">
        <v>221</v>
      </c>
      <c r="FE102" s="6" t="s">
        <v>221</v>
      </c>
      <c r="FF102" s="6" t="s">
        <v>221</v>
      </c>
      <c r="FG102" s="6" t="s">
        <v>221</v>
      </c>
      <c r="FH102" s="6" t="s">
        <v>221</v>
      </c>
      <c r="FI102" s="6" t="s">
        <v>221</v>
      </c>
      <c r="FJ102" s="6" t="s">
        <v>221</v>
      </c>
      <c r="FK102" s="6" t="s">
        <v>221</v>
      </c>
      <c r="FL102" s="6" t="s">
        <v>221</v>
      </c>
      <c r="FM102" s="6" t="s">
        <v>221</v>
      </c>
      <c r="FN102" s="6" t="s">
        <v>221</v>
      </c>
      <c r="FO102" s="6" t="s">
        <v>221</v>
      </c>
      <c r="FP102" s="6" t="s">
        <v>221</v>
      </c>
      <c r="FQ102" s="6" t="s">
        <v>221</v>
      </c>
      <c r="FR102" s="6" t="s">
        <v>221</v>
      </c>
      <c r="FS102" s="6" t="s">
        <v>221</v>
      </c>
      <c r="FT102" s="6" t="s">
        <v>221</v>
      </c>
      <c r="FU102" s="6" t="s">
        <v>221</v>
      </c>
      <c r="FV102" s="11" t="s">
        <v>221</v>
      </c>
      <c r="FW102" s="285">
        <f t="shared" si="8"/>
        <v>0</v>
      </c>
      <c r="FX102" s="193">
        <f t="shared" si="9"/>
        <v>451</v>
      </c>
    </row>
    <row r="103" spans="1:180" x14ac:dyDescent="0.25">
      <c r="A103" s="4" t="s">
        <v>198</v>
      </c>
      <c r="B103" s="4" t="s">
        <v>199</v>
      </c>
      <c r="C103" s="6" t="s">
        <v>221</v>
      </c>
      <c r="D103" s="6" t="s">
        <v>221</v>
      </c>
      <c r="E103" s="6" t="s">
        <v>221</v>
      </c>
      <c r="F103" s="6" t="s">
        <v>221</v>
      </c>
      <c r="G103" s="6" t="s">
        <v>221</v>
      </c>
      <c r="H103" s="6" t="s">
        <v>221</v>
      </c>
      <c r="I103" s="6" t="s">
        <v>221</v>
      </c>
      <c r="J103" s="6" t="s">
        <v>221</v>
      </c>
      <c r="K103" s="6" t="s">
        <v>221</v>
      </c>
      <c r="L103" s="6" t="s">
        <v>221</v>
      </c>
      <c r="M103" s="6" t="s">
        <v>221</v>
      </c>
      <c r="N103" s="6" t="s">
        <v>221</v>
      </c>
      <c r="O103" s="6" t="s">
        <v>221</v>
      </c>
      <c r="P103" s="6" t="s">
        <v>221</v>
      </c>
      <c r="Q103" s="3">
        <v>25</v>
      </c>
      <c r="R103" s="6" t="s">
        <v>221</v>
      </c>
      <c r="S103" s="6" t="s">
        <v>221</v>
      </c>
      <c r="T103" s="6" t="s">
        <v>221</v>
      </c>
      <c r="U103" s="6" t="s">
        <v>221</v>
      </c>
      <c r="V103" s="6" t="s">
        <v>221</v>
      </c>
      <c r="W103" s="6" t="s">
        <v>221</v>
      </c>
      <c r="X103" s="6" t="s">
        <v>221</v>
      </c>
      <c r="Y103" s="6" t="s">
        <v>221</v>
      </c>
      <c r="Z103" s="3">
        <v>42</v>
      </c>
      <c r="AA103" s="6" t="s">
        <v>221</v>
      </c>
      <c r="AB103" s="6" t="s">
        <v>221</v>
      </c>
      <c r="AC103" s="6" t="s">
        <v>221</v>
      </c>
      <c r="AD103" s="6" t="s">
        <v>221</v>
      </c>
      <c r="AE103" s="6" t="s">
        <v>221</v>
      </c>
      <c r="AF103" s="6" t="s">
        <v>221</v>
      </c>
      <c r="AG103" s="6" t="s">
        <v>221</v>
      </c>
      <c r="AH103" s="6" t="s">
        <v>221</v>
      </c>
      <c r="AI103" s="6" t="s">
        <v>221</v>
      </c>
      <c r="AJ103" s="6" t="s">
        <v>221</v>
      </c>
      <c r="AK103" s="6" t="s">
        <v>221</v>
      </c>
      <c r="AL103" s="6" t="s">
        <v>221</v>
      </c>
      <c r="AM103" s="6" t="s">
        <v>221</v>
      </c>
      <c r="AN103" s="6" t="s">
        <v>221</v>
      </c>
      <c r="AO103" s="6" t="s">
        <v>221</v>
      </c>
      <c r="AP103" s="6" t="s">
        <v>221</v>
      </c>
      <c r="AQ103" s="6" t="s">
        <v>221</v>
      </c>
      <c r="AR103" s="6" t="s">
        <v>221</v>
      </c>
      <c r="AS103" s="6" t="s">
        <v>221</v>
      </c>
      <c r="AT103" s="6" t="s">
        <v>221</v>
      </c>
      <c r="AU103" s="6" t="s">
        <v>221</v>
      </c>
      <c r="AV103" s="6" t="s">
        <v>221</v>
      </c>
      <c r="AW103" s="6" t="s">
        <v>221</v>
      </c>
      <c r="AX103" s="6" t="s">
        <v>221</v>
      </c>
      <c r="AY103" s="6" t="s">
        <v>221</v>
      </c>
      <c r="AZ103" s="6" t="s">
        <v>221</v>
      </c>
      <c r="BA103" s="3">
        <v>33</v>
      </c>
      <c r="BB103" s="6" t="s">
        <v>221</v>
      </c>
      <c r="BC103" s="6" t="s">
        <v>221</v>
      </c>
      <c r="BD103" s="6" t="s">
        <v>221</v>
      </c>
      <c r="BE103" s="6" t="s">
        <v>221</v>
      </c>
      <c r="BF103" s="6" t="s">
        <v>221</v>
      </c>
      <c r="BG103" s="6" t="s">
        <v>221</v>
      </c>
      <c r="BH103" s="6" t="s">
        <v>221</v>
      </c>
      <c r="BI103" s="6" t="s">
        <v>221</v>
      </c>
      <c r="BJ103" s="6" t="s">
        <v>221</v>
      </c>
      <c r="BK103" s="3">
        <v>20</v>
      </c>
      <c r="BL103" s="6" t="s">
        <v>221</v>
      </c>
      <c r="BM103" s="6" t="s">
        <v>221</v>
      </c>
      <c r="BN103" s="6" t="s">
        <v>221</v>
      </c>
      <c r="BO103" s="6" t="s">
        <v>221</v>
      </c>
      <c r="BP103" s="6" t="s">
        <v>221</v>
      </c>
      <c r="BQ103" s="6" t="s">
        <v>221</v>
      </c>
      <c r="BR103" s="6" t="s">
        <v>221</v>
      </c>
      <c r="BS103" s="6" t="s">
        <v>221</v>
      </c>
      <c r="BT103" s="6" t="s">
        <v>221</v>
      </c>
      <c r="BU103" s="6" t="s">
        <v>221</v>
      </c>
      <c r="BV103" s="6" t="s">
        <v>221</v>
      </c>
      <c r="BW103" s="6" t="s">
        <v>221</v>
      </c>
      <c r="BX103" s="6" t="s">
        <v>221</v>
      </c>
      <c r="BY103" s="6" t="s">
        <v>221</v>
      </c>
      <c r="BZ103" s="6" t="s">
        <v>221</v>
      </c>
      <c r="CA103" s="6" t="s">
        <v>221</v>
      </c>
      <c r="CB103" s="6" t="s">
        <v>221</v>
      </c>
      <c r="CC103" s="6" t="s">
        <v>221</v>
      </c>
      <c r="CD103" s="6" t="s">
        <v>221</v>
      </c>
      <c r="CE103" s="6" t="s">
        <v>221</v>
      </c>
      <c r="CF103" s="73">
        <f t="shared" si="6"/>
        <v>120</v>
      </c>
      <c r="CG103" s="6" t="s">
        <v>221</v>
      </c>
      <c r="CH103" s="6" t="s">
        <v>221</v>
      </c>
      <c r="CI103" s="6" t="s">
        <v>221</v>
      </c>
      <c r="CJ103" s="6" t="s">
        <v>221</v>
      </c>
      <c r="CK103" s="6" t="s">
        <v>221</v>
      </c>
      <c r="CL103" s="6" t="s">
        <v>221</v>
      </c>
      <c r="CM103" s="6" t="s">
        <v>221</v>
      </c>
      <c r="CN103" s="6" t="s">
        <v>221</v>
      </c>
      <c r="CO103" s="6" t="s">
        <v>221</v>
      </c>
      <c r="CP103" s="6" t="s">
        <v>221</v>
      </c>
      <c r="CQ103" s="6" t="s">
        <v>221</v>
      </c>
      <c r="CR103" s="6" t="s">
        <v>221</v>
      </c>
      <c r="CS103" s="6" t="s">
        <v>221</v>
      </c>
      <c r="CT103" s="6" t="s">
        <v>221</v>
      </c>
      <c r="CU103" s="6" t="s">
        <v>221</v>
      </c>
      <c r="CV103" s="6" t="s">
        <v>221</v>
      </c>
      <c r="CW103" s="6" t="s">
        <v>221</v>
      </c>
      <c r="CX103" s="6" t="s">
        <v>221</v>
      </c>
      <c r="CY103" s="6" t="s">
        <v>221</v>
      </c>
      <c r="CZ103" s="6" t="s">
        <v>221</v>
      </c>
      <c r="DA103" s="73">
        <f t="shared" si="7"/>
        <v>0</v>
      </c>
      <c r="DB103" s="6" t="s">
        <v>221</v>
      </c>
      <c r="DC103" s="6" t="s">
        <v>221</v>
      </c>
      <c r="DD103" s="6" t="s">
        <v>221</v>
      </c>
      <c r="DE103" s="6" t="s">
        <v>221</v>
      </c>
      <c r="DF103" s="6" t="s">
        <v>221</v>
      </c>
      <c r="DG103" s="6" t="s">
        <v>221</v>
      </c>
      <c r="DH103" s="6" t="s">
        <v>221</v>
      </c>
      <c r="DI103" s="6" t="s">
        <v>221</v>
      </c>
      <c r="DJ103" s="6" t="s">
        <v>221</v>
      </c>
      <c r="DK103" s="6" t="s">
        <v>221</v>
      </c>
      <c r="DL103" s="6" t="s">
        <v>221</v>
      </c>
      <c r="DM103" s="6" t="s">
        <v>221</v>
      </c>
      <c r="DN103" s="6" t="s">
        <v>221</v>
      </c>
      <c r="DO103" s="6" t="s">
        <v>221</v>
      </c>
      <c r="DP103" s="6" t="s">
        <v>221</v>
      </c>
      <c r="DQ103" s="6" t="s">
        <v>221</v>
      </c>
      <c r="DR103" s="6" t="s">
        <v>221</v>
      </c>
      <c r="DS103" s="6" t="s">
        <v>221</v>
      </c>
      <c r="DT103" s="6" t="s">
        <v>221</v>
      </c>
      <c r="DU103" s="6" t="s">
        <v>221</v>
      </c>
      <c r="DV103" s="6" t="s">
        <v>221</v>
      </c>
      <c r="DW103" s="6" t="s">
        <v>221</v>
      </c>
      <c r="DX103" s="6" t="s">
        <v>221</v>
      </c>
      <c r="DY103" s="6" t="s">
        <v>221</v>
      </c>
      <c r="DZ103" s="6" t="s">
        <v>221</v>
      </c>
      <c r="EA103" s="6" t="s">
        <v>221</v>
      </c>
      <c r="EB103" s="6" t="s">
        <v>221</v>
      </c>
      <c r="EC103" s="6" t="s">
        <v>221</v>
      </c>
      <c r="ED103" s="6" t="s">
        <v>221</v>
      </c>
      <c r="EE103" s="6" t="s">
        <v>221</v>
      </c>
      <c r="EF103" s="6" t="s">
        <v>221</v>
      </c>
      <c r="EG103" s="6" t="s">
        <v>221</v>
      </c>
      <c r="EH103" s="6" t="s">
        <v>221</v>
      </c>
      <c r="EI103" s="6" t="s">
        <v>221</v>
      </c>
      <c r="EJ103" s="6" t="s">
        <v>221</v>
      </c>
      <c r="EK103" s="6" t="s">
        <v>221</v>
      </c>
      <c r="EL103" s="6" t="s">
        <v>221</v>
      </c>
      <c r="EM103" s="6" t="s">
        <v>221</v>
      </c>
      <c r="EN103" s="6" t="s">
        <v>221</v>
      </c>
      <c r="EO103" s="6" t="s">
        <v>221</v>
      </c>
      <c r="EP103" s="6" t="s">
        <v>221</v>
      </c>
      <c r="EQ103" s="6" t="s">
        <v>221</v>
      </c>
      <c r="ER103" s="6" t="s">
        <v>221</v>
      </c>
      <c r="ES103" s="6" t="s">
        <v>221</v>
      </c>
      <c r="ET103" s="6" t="s">
        <v>221</v>
      </c>
      <c r="EU103" s="6" t="s">
        <v>221</v>
      </c>
      <c r="EV103" s="6" t="s">
        <v>221</v>
      </c>
      <c r="EW103" s="6" t="s">
        <v>221</v>
      </c>
      <c r="EX103" s="6" t="s">
        <v>221</v>
      </c>
      <c r="EY103" s="6" t="s">
        <v>221</v>
      </c>
      <c r="EZ103" s="6" t="s">
        <v>221</v>
      </c>
      <c r="FA103" s="6" t="s">
        <v>221</v>
      </c>
      <c r="FB103" s="6" t="s">
        <v>221</v>
      </c>
      <c r="FC103" s="6" t="s">
        <v>221</v>
      </c>
      <c r="FD103" s="6" t="s">
        <v>221</v>
      </c>
      <c r="FE103" s="6" t="s">
        <v>221</v>
      </c>
      <c r="FF103" s="6" t="s">
        <v>221</v>
      </c>
      <c r="FG103" s="6" t="s">
        <v>221</v>
      </c>
      <c r="FH103" s="6" t="s">
        <v>221</v>
      </c>
      <c r="FI103" s="6" t="s">
        <v>221</v>
      </c>
      <c r="FJ103" s="6" t="s">
        <v>221</v>
      </c>
      <c r="FK103" s="6" t="s">
        <v>221</v>
      </c>
      <c r="FL103" s="6" t="s">
        <v>221</v>
      </c>
      <c r="FM103" s="6" t="s">
        <v>221</v>
      </c>
      <c r="FN103" s="6" t="s">
        <v>221</v>
      </c>
      <c r="FO103" s="6" t="s">
        <v>221</v>
      </c>
      <c r="FP103" s="6" t="s">
        <v>221</v>
      </c>
      <c r="FQ103" s="6" t="s">
        <v>221</v>
      </c>
      <c r="FR103" s="6" t="s">
        <v>221</v>
      </c>
      <c r="FS103" s="6" t="s">
        <v>221</v>
      </c>
      <c r="FT103" s="6" t="s">
        <v>221</v>
      </c>
      <c r="FU103" s="6" t="s">
        <v>221</v>
      </c>
      <c r="FV103" s="11" t="s">
        <v>221</v>
      </c>
      <c r="FW103" s="285">
        <f t="shared" si="8"/>
        <v>0</v>
      </c>
      <c r="FX103" s="193">
        <f t="shared" si="9"/>
        <v>120</v>
      </c>
    </row>
    <row r="104" spans="1:180" x14ac:dyDescent="0.25">
      <c r="A104" s="4" t="s">
        <v>200</v>
      </c>
      <c r="B104" s="4" t="s">
        <v>201</v>
      </c>
      <c r="C104" s="6" t="s">
        <v>221</v>
      </c>
      <c r="D104" s="6" t="s">
        <v>221</v>
      </c>
      <c r="E104" s="6" t="s">
        <v>221</v>
      </c>
      <c r="F104" s="3">
        <v>96</v>
      </c>
      <c r="G104" s="6" t="s">
        <v>221</v>
      </c>
      <c r="H104" s="6" t="s">
        <v>221</v>
      </c>
      <c r="I104" s="6" t="s">
        <v>221</v>
      </c>
      <c r="J104" s="6" t="s">
        <v>221</v>
      </c>
      <c r="K104" s="6" t="s">
        <v>221</v>
      </c>
      <c r="L104" s="6" t="s">
        <v>221</v>
      </c>
      <c r="M104" s="6" t="s">
        <v>221</v>
      </c>
      <c r="N104" s="6" t="s">
        <v>221</v>
      </c>
      <c r="O104" s="6" t="s">
        <v>221</v>
      </c>
      <c r="P104" s="6" t="s">
        <v>221</v>
      </c>
      <c r="Q104" s="6" t="s">
        <v>221</v>
      </c>
      <c r="R104" s="6" t="s">
        <v>221</v>
      </c>
      <c r="S104" s="6" t="s">
        <v>221</v>
      </c>
      <c r="T104" s="6" t="s">
        <v>221</v>
      </c>
      <c r="U104" s="3">
        <v>67</v>
      </c>
      <c r="V104" s="6" t="s">
        <v>221</v>
      </c>
      <c r="W104" s="6" t="s">
        <v>221</v>
      </c>
      <c r="X104" s="6" t="s">
        <v>221</v>
      </c>
      <c r="Y104" s="6" t="s">
        <v>221</v>
      </c>
      <c r="Z104" s="3">
        <v>82</v>
      </c>
      <c r="AA104" s="6" t="s">
        <v>221</v>
      </c>
      <c r="AB104" s="6" t="s">
        <v>221</v>
      </c>
      <c r="AC104" s="6" t="s">
        <v>221</v>
      </c>
      <c r="AD104" s="6" t="s">
        <v>221</v>
      </c>
      <c r="AE104" s="6" t="s">
        <v>221</v>
      </c>
      <c r="AF104" s="6" t="s">
        <v>221</v>
      </c>
      <c r="AG104" s="6" t="s">
        <v>221</v>
      </c>
      <c r="AH104" s="6" t="s">
        <v>221</v>
      </c>
      <c r="AI104" s="6" t="s">
        <v>221</v>
      </c>
      <c r="AJ104" s="6" t="s">
        <v>221</v>
      </c>
      <c r="AK104" s="6" t="s">
        <v>221</v>
      </c>
      <c r="AL104" s="6" t="s">
        <v>221</v>
      </c>
      <c r="AM104" s="6" t="s">
        <v>221</v>
      </c>
      <c r="AN104" s="6" t="s">
        <v>221</v>
      </c>
      <c r="AO104" s="6" t="s">
        <v>221</v>
      </c>
      <c r="AP104" s="6" t="s">
        <v>221</v>
      </c>
      <c r="AQ104" s="6" t="s">
        <v>221</v>
      </c>
      <c r="AR104" s="6" t="s">
        <v>221</v>
      </c>
      <c r="AS104" s="6" t="s">
        <v>221</v>
      </c>
      <c r="AT104" s="6" t="s">
        <v>221</v>
      </c>
      <c r="AU104" s="6" t="s">
        <v>221</v>
      </c>
      <c r="AV104" s="6" t="s">
        <v>221</v>
      </c>
      <c r="AW104" s="3">
        <v>132</v>
      </c>
      <c r="AX104" s="6" t="s">
        <v>221</v>
      </c>
      <c r="AY104" s="6" t="s">
        <v>221</v>
      </c>
      <c r="AZ104" s="6" t="s">
        <v>221</v>
      </c>
      <c r="BA104" s="6" t="s">
        <v>221</v>
      </c>
      <c r="BB104" s="6" t="s">
        <v>221</v>
      </c>
      <c r="BC104" s="3" t="s">
        <v>221</v>
      </c>
      <c r="BD104" s="6" t="s">
        <v>221</v>
      </c>
      <c r="BE104" s="6" t="s">
        <v>221</v>
      </c>
      <c r="BF104" s="6" t="s">
        <v>221</v>
      </c>
      <c r="BG104" s="6" t="s">
        <v>221</v>
      </c>
      <c r="BH104" s="6" t="s">
        <v>221</v>
      </c>
      <c r="BI104" s="6" t="s">
        <v>221</v>
      </c>
      <c r="BJ104" s="6" t="s">
        <v>221</v>
      </c>
      <c r="BK104" s="6" t="s">
        <v>221</v>
      </c>
      <c r="BL104" s="6" t="s">
        <v>221</v>
      </c>
      <c r="BM104" s="6" t="s">
        <v>221</v>
      </c>
      <c r="BN104" s="6" t="s">
        <v>221</v>
      </c>
      <c r="BO104" s="6" t="s">
        <v>221</v>
      </c>
      <c r="BP104" s="6" t="s">
        <v>221</v>
      </c>
      <c r="BQ104" s="6" t="s">
        <v>221</v>
      </c>
      <c r="BR104" s="6" t="s">
        <v>221</v>
      </c>
      <c r="BS104" s="6" t="s">
        <v>221</v>
      </c>
      <c r="BT104" s="6" t="s">
        <v>221</v>
      </c>
      <c r="BU104" s="6" t="s">
        <v>221</v>
      </c>
      <c r="BV104" s="6" t="s">
        <v>221</v>
      </c>
      <c r="BW104" s="6" t="s">
        <v>221</v>
      </c>
      <c r="BX104" s="6" t="s">
        <v>221</v>
      </c>
      <c r="BY104" s="6" t="s">
        <v>221</v>
      </c>
      <c r="BZ104" s="6" t="s">
        <v>221</v>
      </c>
      <c r="CA104" s="6" t="s">
        <v>221</v>
      </c>
      <c r="CB104" s="6" t="s">
        <v>221</v>
      </c>
      <c r="CC104" s="6" t="s">
        <v>221</v>
      </c>
      <c r="CD104" s="6" t="s">
        <v>221</v>
      </c>
      <c r="CE104" s="6" t="s">
        <v>221</v>
      </c>
      <c r="CF104" s="73">
        <f t="shared" si="6"/>
        <v>377</v>
      </c>
      <c r="CG104" s="6" t="s">
        <v>221</v>
      </c>
      <c r="CH104" s="6" t="s">
        <v>221</v>
      </c>
      <c r="CI104" s="6" t="s">
        <v>221</v>
      </c>
      <c r="CJ104" s="6" t="s">
        <v>221</v>
      </c>
      <c r="CK104" s="6" t="s">
        <v>221</v>
      </c>
      <c r="CL104" s="6" t="s">
        <v>221</v>
      </c>
      <c r="CM104" s="6" t="s">
        <v>221</v>
      </c>
      <c r="CN104" s="6" t="s">
        <v>221</v>
      </c>
      <c r="CO104" s="6" t="s">
        <v>221</v>
      </c>
      <c r="CP104" s="6" t="s">
        <v>221</v>
      </c>
      <c r="CQ104" s="6" t="s">
        <v>221</v>
      </c>
      <c r="CR104" s="6" t="s">
        <v>221</v>
      </c>
      <c r="CS104" s="6" t="s">
        <v>221</v>
      </c>
      <c r="CT104" s="6" t="s">
        <v>221</v>
      </c>
      <c r="CU104" s="6" t="s">
        <v>221</v>
      </c>
      <c r="CV104" s="6" t="s">
        <v>221</v>
      </c>
      <c r="CW104" s="6" t="s">
        <v>221</v>
      </c>
      <c r="CX104" s="6" t="s">
        <v>221</v>
      </c>
      <c r="CY104" s="6" t="s">
        <v>221</v>
      </c>
      <c r="CZ104" s="6" t="s">
        <v>221</v>
      </c>
      <c r="DA104" s="73">
        <f t="shared" si="7"/>
        <v>0</v>
      </c>
      <c r="DB104" s="6" t="s">
        <v>221</v>
      </c>
      <c r="DC104" s="6" t="s">
        <v>221</v>
      </c>
      <c r="DD104" s="6" t="s">
        <v>221</v>
      </c>
      <c r="DE104" s="6" t="s">
        <v>221</v>
      </c>
      <c r="DF104" s="6" t="s">
        <v>221</v>
      </c>
      <c r="DG104" s="6" t="s">
        <v>221</v>
      </c>
      <c r="DH104" s="6" t="s">
        <v>221</v>
      </c>
      <c r="DI104" s="6" t="s">
        <v>221</v>
      </c>
      <c r="DJ104" s="6" t="s">
        <v>221</v>
      </c>
      <c r="DK104" s="6" t="s">
        <v>221</v>
      </c>
      <c r="DL104" s="6" t="s">
        <v>221</v>
      </c>
      <c r="DM104" s="6" t="s">
        <v>221</v>
      </c>
      <c r="DN104" s="6" t="s">
        <v>221</v>
      </c>
      <c r="DO104" s="6" t="s">
        <v>221</v>
      </c>
      <c r="DP104" s="6" t="s">
        <v>221</v>
      </c>
      <c r="DQ104" s="6" t="s">
        <v>221</v>
      </c>
      <c r="DR104" s="6" t="s">
        <v>221</v>
      </c>
      <c r="DS104" s="6" t="s">
        <v>221</v>
      </c>
      <c r="DT104" s="6" t="s">
        <v>221</v>
      </c>
      <c r="DU104" s="6" t="s">
        <v>221</v>
      </c>
      <c r="DV104" s="6" t="s">
        <v>221</v>
      </c>
      <c r="DW104" s="6" t="s">
        <v>221</v>
      </c>
      <c r="DX104" s="6" t="s">
        <v>221</v>
      </c>
      <c r="DY104" s="6" t="s">
        <v>221</v>
      </c>
      <c r="DZ104" s="6" t="s">
        <v>221</v>
      </c>
      <c r="EA104" s="6" t="s">
        <v>221</v>
      </c>
      <c r="EB104" s="6" t="s">
        <v>221</v>
      </c>
      <c r="EC104" s="6" t="s">
        <v>221</v>
      </c>
      <c r="ED104" s="6" t="s">
        <v>221</v>
      </c>
      <c r="EE104" s="6" t="s">
        <v>221</v>
      </c>
      <c r="EF104" s="6" t="s">
        <v>221</v>
      </c>
      <c r="EG104" s="6" t="s">
        <v>221</v>
      </c>
      <c r="EH104" s="6" t="s">
        <v>221</v>
      </c>
      <c r="EI104" s="6" t="s">
        <v>221</v>
      </c>
      <c r="EJ104" s="6" t="s">
        <v>221</v>
      </c>
      <c r="EK104" s="6" t="s">
        <v>221</v>
      </c>
      <c r="EL104" s="6" t="s">
        <v>221</v>
      </c>
      <c r="EM104" s="6" t="s">
        <v>221</v>
      </c>
      <c r="EN104" s="6" t="s">
        <v>221</v>
      </c>
      <c r="EO104" s="6" t="s">
        <v>221</v>
      </c>
      <c r="EP104" s="6" t="s">
        <v>221</v>
      </c>
      <c r="EQ104" s="6" t="s">
        <v>221</v>
      </c>
      <c r="ER104" s="6" t="s">
        <v>221</v>
      </c>
      <c r="ES104" s="6" t="s">
        <v>221</v>
      </c>
      <c r="ET104" s="6" t="s">
        <v>221</v>
      </c>
      <c r="EU104" s="6" t="s">
        <v>221</v>
      </c>
      <c r="EV104" s="6" t="s">
        <v>221</v>
      </c>
      <c r="EW104" s="6" t="s">
        <v>221</v>
      </c>
      <c r="EX104" s="6" t="s">
        <v>221</v>
      </c>
      <c r="EY104" s="6" t="s">
        <v>221</v>
      </c>
      <c r="EZ104" s="6" t="s">
        <v>221</v>
      </c>
      <c r="FA104" s="6" t="s">
        <v>221</v>
      </c>
      <c r="FB104" s="6" t="s">
        <v>221</v>
      </c>
      <c r="FC104" s="6" t="s">
        <v>221</v>
      </c>
      <c r="FD104" s="6" t="s">
        <v>221</v>
      </c>
      <c r="FE104" s="6" t="s">
        <v>221</v>
      </c>
      <c r="FF104" s="6" t="s">
        <v>221</v>
      </c>
      <c r="FG104" s="6" t="s">
        <v>221</v>
      </c>
      <c r="FH104" s="6" t="s">
        <v>221</v>
      </c>
      <c r="FI104" s="6" t="s">
        <v>221</v>
      </c>
      <c r="FJ104" s="6" t="s">
        <v>221</v>
      </c>
      <c r="FK104" s="6" t="s">
        <v>221</v>
      </c>
      <c r="FL104" s="6" t="s">
        <v>221</v>
      </c>
      <c r="FM104" s="6" t="s">
        <v>221</v>
      </c>
      <c r="FN104" s="6" t="s">
        <v>221</v>
      </c>
      <c r="FO104" s="6" t="s">
        <v>221</v>
      </c>
      <c r="FP104" s="6" t="s">
        <v>221</v>
      </c>
      <c r="FQ104" s="6" t="s">
        <v>221</v>
      </c>
      <c r="FR104" s="6" t="s">
        <v>221</v>
      </c>
      <c r="FS104" s="6" t="s">
        <v>221</v>
      </c>
      <c r="FT104" s="6" t="s">
        <v>221</v>
      </c>
      <c r="FU104" s="6" t="s">
        <v>221</v>
      </c>
      <c r="FV104" s="11" t="s">
        <v>221</v>
      </c>
      <c r="FW104" s="285">
        <f t="shared" si="8"/>
        <v>0</v>
      </c>
      <c r="FX104" s="193">
        <f t="shared" si="9"/>
        <v>377</v>
      </c>
    </row>
    <row r="105" spans="1:180" x14ac:dyDescent="0.25">
      <c r="A105" s="4" t="s">
        <v>202</v>
      </c>
      <c r="B105" s="4" t="s">
        <v>203</v>
      </c>
      <c r="C105" s="6" t="s">
        <v>221</v>
      </c>
      <c r="D105" s="6" t="s">
        <v>221</v>
      </c>
      <c r="E105" s="6" t="s">
        <v>221</v>
      </c>
      <c r="F105" s="6" t="s">
        <v>221</v>
      </c>
      <c r="G105" s="6" t="s">
        <v>221</v>
      </c>
      <c r="H105" s="6" t="s">
        <v>221</v>
      </c>
      <c r="I105" s="6" t="s">
        <v>221</v>
      </c>
      <c r="J105" s="6" t="s">
        <v>221</v>
      </c>
      <c r="K105" s="6" t="s">
        <v>221</v>
      </c>
      <c r="L105" s="6" t="s">
        <v>221</v>
      </c>
      <c r="M105" s="6" t="s">
        <v>221</v>
      </c>
      <c r="N105" s="6" t="s">
        <v>221</v>
      </c>
      <c r="O105" s="6" t="s">
        <v>221</v>
      </c>
      <c r="P105" s="6" t="s">
        <v>221</v>
      </c>
      <c r="Q105" s="3">
        <v>34</v>
      </c>
      <c r="R105" s="6" t="s">
        <v>221</v>
      </c>
      <c r="S105" s="6" t="s">
        <v>221</v>
      </c>
      <c r="T105" s="6" t="s">
        <v>221</v>
      </c>
      <c r="U105" s="3">
        <v>130</v>
      </c>
      <c r="V105" s="6" t="s">
        <v>221</v>
      </c>
      <c r="W105" s="6" t="s">
        <v>221</v>
      </c>
      <c r="X105" s="6" t="s">
        <v>221</v>
      </c>
      <c r="Y105" s="6" t="s">
        <v>221</v>
      </c>
      <c r="Z105" s="6" t="s">
        <v>221</v>
      </c>
      <c r="AA105" s="6" t="s">
        <v>221</v>
      </c>
      <c r="AB105" s="6" t="s">
        <v>221</v>
      </c>
      <c r="AC105" s="6" t="s">
        <v>221</v>
      </c>
      <c r="AD105" s="6" t="s">
        <v>221</v>
      </c>
      <c r="AE105" s="6" t="s">
        <v>221</v>
      </c>
      <c r="AF105" s="6" t="s">
        <v>221</v>
      </c>
      <c r="AG105" s="6" t="s">
        <v>221</v>
      </c>
      <c r="AH105" s="6" t="s">
        <v>221</v>
      </c>
      <c r="AI105" s="6" t="s">
        <v>221</v>
      </c>
      <c r="AJ105" s="6" t="s">
        <v>221</v>
      </c>
      <c r="AK105" s="6" t="s">
        <v>221</v>
      </c>
      <c r="AL105" s="6" t="s">
        <v>221</v>
      </c>
      <c r="AM105" s="6" t="s">
        <v>221</v>
      </c>
      <c r="AN105" s="6" t="s">
        <v>221</v>
      </c>
      <c r="AO105" s="6" t="s">
        <v>221</v>
      </c>
      <c r="AP105" s="6" t="s">
        <v>221</v>
      </c>
      <c r="AQ105" s="6" t="s">
        <v>221</v>
      </c>
      <c r="AR105" s="6" t="s">
        <v>221</v>
      </c>
      <c r="AS105" s="6" t="s">
        <v>221</v>
      </c>
      <c r="AT105" s="6" t="s">
        <v>221</v>
      </c>
      <c r="AU105" s="6" t="s">
        <v>221</v>
      </c>
      <c r="AV105" s="6" t="s">
        <v>221</v>
      </c>
      <c r="AW105" s="6" t="s">
        <v>221</v>
      </c>
      <c r="AX105" s="6" t="s">
        <v>221</v>
      </c>
      <c r="AY105" s="6" t="s">
        <v>221</v>
      </c>
      <c r="AZ105" s="6" t="s">
        <v>221</v>
      </c>
      <c r="BA105" s="6" t="s">
        <v>221</v>
      </c>
      <c r="BB105" s="6" t="s">
        <v>221</v>
      </c>
      <c r="BC105" s="3">
        <v>31</v>
      </c>
      <c r="BD105" s="6" t="s">
        <v>221</v>
      </c>
      <c r="BE105" s="6" t="s">
        <v>221</v>
      </c>
      <c r="BF105" s="6" t="s">
        <v>221</v>
      </c>
      <c r="BG105" s="6" t="s">
        <v>221</v>
      </c>
      <c r="BH105" s="6" t="s">
        <v>221</v>
      </c>
      <c r="BI105" s="6" t="s">
        <v>221</v>
      </c>
      <c r="BJ105" s="6" t="s">
        <v>221</v>
      </c>
      <c r="BK105" s="6" t="s">
        <v>221</v>
      </c>
      <c r="BL105" s="6" t="s">
        <v>221</v>
      </c>
      <c r="BM105" s="6" t="s">
        <v>221</v>
      </c>
      <c r="BN105" s="6" t="s">
        <v>221</v>
      </c>
      <c r="BO105" s="6" t="s">
        <v>221</v>
      </c>
      <c r="BP105" s="6" t="s">
        <v>221</v>
      </c>
      <c r="BQ105" s="6" t="s">
        <v>221</v>
      </c>
      <c r="BR105" s="6" t="s">
        <v>221</v>
      </c>
      <c r="BS105" s="6" t="s">
        <v>221</v>
      </c>
      <c r="BT105" s="6" t="s">
        <v>221</v>
      </c>
      <c r="BU105" s="6" t="s">
        <v>221</v>
      </c>
      <c r="BV105" s="6" t="s">
        <v>221</v>
      </c>
      <c r="BW105" s="6" t="s">
        <v>221</v>
      </c>
      <c r="BX105" s="3">
        <v>74</v>
      </c>
      <c r="BY105" s="6" t="s">
        <v>221</v>
      </c>
      <c r="BZ105" s="6" t="s">
        <v>221</v>
      </c>
      <c r="CA105" s="6" t="s">
        <v>221</v>
      </c>
      <c r="CB105" s="6" t="s">
        <v>221</v>
      </c>
      <c r="CC105" s="6" t="s">
        <v>221</v>
      </c>
      <c r="CD105" s="6" t="s">
        <v>221</v>
      </c>
      <c r="CE105" s="6" t="s">
        <v>221</v>
      </c>
      <c r="CF105" s="73">
        <f t="shared" si="6"/>
        <v>269</v>
      </c>
      <c r="CG105" s="6" t="s">
        <v>221</v>
      </c>
      <c r="CH105" s="6" t="s">
        <v>221</v>
      </c>
      <c r="CI105" s="6" t="s">
        <v>221</v>
      </c>
      <c r="CJ105" s="6" t="s">
        <v>221</v>
      </c>
      <c r="CK105" s="6" t="s">
        <v>221</v>
      </c>
      <c r="CL105" s="6" t="s">
        <v>221</v>
      </c>
      <c r="CM105" s="6" t="s">
        <v>221</v>
      </c>
      <c r="CN105" s="6" t="s">
        <v>221</v>
      </c>
      <c r="CO105" s="6" t="s">
        <v>221</v>
      </c>
      <c r="CP105" s="6" t="s">
        <v>221</v>
      </c>
      <c r="CQ105" s="6" t="s">
        <v>221</v>
      </c>
      <c r="CR105" s="6" t="s">
        <v>221</v>
      </c>
      <c r="CS105" s="6" t="s">
        <v>221</v>
      </c>
      <c r="CT105" s="6" t="s">
        <v>221</v>
      </c>
      <c r="CU105" s="6" t="s">
        <v>221</v>
      </c>
      <c r="CV105" s="6" t="s">
        <v>221</v>
      </c>
      <c r="CW105" s="6" t="s">
        <v>221</v>
      </c>
      <c r="CX105" s="6" t="s">
        <v>221</v>
      </c>
      <c r="CY105" s="6" t="s">
        <v>221</v>
      </c>
      <c r="CZ105" s="6" t="s">
        <v>221</v>
      </c>
      <c r="DA105" s="73">
        <f t="shared" si="7"/>
        <v>0</v>
      </c>
      <c r="DB105" s="6" t="s">
        <v>221</v>
      </c>
      <c r="DC105" s="6" t="s">
        <v>221</v>
      </c>
      <c r="DD105" s="6" t="s">
        <v>221</v>
      </c>
      <c r="DE105" s="6" t="s">
        <v>221</v>
      </c>
      <c r="DF105" s="6" t="s">
        <v>221</v>
      </c>
      <c r="DG105" s="6" t="s">
        <v>221</v>
      </c>
      <c r="DH105" s="6" t="s">
        <v>221</v>
      </c>
      <c r="DI105" s="6" t="s">
        <v>221</v>
      </c>
      <c r="DJ105" s="6" t="s">
        <v>221</v>
      </c>
      <c r="DK105" s="6" t="s">
        <v>221</v>
      </c>
      <c r="DL105" s="6" t="s">
        <v>221</v>
      </c>
      <c r="DM105" s="6" t="s">
        <v>221</v>
      </c>
      <c r="DN105" s="6" t="s">
        <v>221</v>
      </c>
      <c r="DO105" s="6" t="s">
        <v>221</v>
      </c>
      <c r="DP105" s="6" t="s">
        <v>221</v>
      </c>
      <c r="DQ105" s="6" t="s">
        <v>221</v>
      </c>
      <c r="DR105" s="6" t="s">
        <v>221</v>
      </c>
      <c r="DS105" s="6" t="s">
        <v>221</v>
      </c>
      <c r="DT105" s="6" t="s">
        <v>221</v>
      </c>
      <c r="DU105" s="6" t="s">
        <v>221</v>
      </c>
      <c r="DV105" s="6" t="s">
        <v>221</v>
      </c>
      <c r="DW105" s="6" t="s">
        <v>221</v>
      </c>
      <c r="DX105" s="6" t="s">
        <v>221</v>
      </c>
      <c r="DY105" s="6" t="s">
        <v>221</v>
      </c>
      <c r="DZ105" s="6" t="s">
        <v>221</v>
      </c>
      <c r="EA105" s="6" t="s">
        <v>221</v>
      </c>
      <c r="EB105" s="6" t="s">
        <v>221</v>
      </c>
      <c r="EC105" s="6" t="s">
        <v>221</v>
      </c>
      <c r="ED105" s="6" t="s">
        <v>221</v>
      </c>
      <c r="EE105" s="6" t="s">
        <v>221</v>
      </c>
      <c r="EF105" s="6" t="s">
        <v>221</v>
      </c>
      <c r="EG105" s="6" t="s">
        <v>221</v>
      </c>
      <c r="EH105" s="6" t="s">
        <v>221</v>
      </c>
      <c r="EI105" s="6" t="s">
        <v>221</v>
      </c>
      <c r="EJ105" s="6" t="s">
        <v>221</v>
      </c>
      <c r="EK105" s="6" t="s">
        <v>221</v>
      </c>
      <c r="EL105" s="6" t="s">
        <v>221</v>
      </c>
      <c r="EM105" s="6" t="s">
        <v>221</v>
      </c>
      <c r="EN105" s="6" t="s">
        <v>221</v>
      </c>
      <c r="EO105" s="6" t="s">
        <v>221</v>
      </c>
      <c r="EP105" s="6" t="s">
        <v>221</v>
      </c>
      <c r="EQ105" s="6" t="s">
        <v>221</v>
      </c>
      <c r="ER105" s="6" t="s">
        <v>221</v>
      </c>
      <c r="ES105" s="3"/>
      <c r="ET105" s="6" t="s">
        <v>221</v>
      </c>
      <c r="EU105" s="6" t="s">
        <v>221</v>
      </c>
      <c r="EV105" s="6" t="s">
        <v>221</v>
      </c>
      <c r="EW105" s="6" t="s">
        <v>221</v>
      </c>
      <c r="EX105" s="6" t="s">
        <v>221</v>
      </c>
      <c r="EY105" s="6" t="s">
        <v>221</v>
      </c>
      <c r="EZ105" s="6" t="s">
        <v>221</v>
      </c>
      <c r="FA105" s="6" t="s">
        <v>221</v>
      </c>
      <c r="FB105" s="6" t="s">
        <v>221</v>
      </c>
      <c r="FC105" s="6" t="s">
        <v>221</v>
      </c>
      <c r="FD105" s="6" t="s">
        <v>221</v>
      </c>
      <c r="FE105" s="6" t="s">
        <v>221</v>
      </c>
      <c r="FF105" s="6" t="s">
        <v>221</v>
      </c>
      <c r="FG105" s="6" t="s">
        <v>221</v>
      </c>
      <c r="FH105" s="6" t="s">
        <v>221</v>
      </c>
      <c r="FI105" s="6" t="s">
        <v>221</v>
      </c>
      <c r="FJ105" s="6" t="s">
        <v>221</v>
      </c>
      <c r="FK105" s="6" t="s">
        <v>221</v>
      </c>
      <c r="FL105" s="6" t="s">
        <v>221</v>
      </c>
      <c r="FM105" s="6" t="s">
        <v>221</v>
      </c>
      <c r="FN105" s="6" t="s">
        <v>221</v>
      </c>
      <c r="FO105" s="6" t="s">
        <v>221</v>
      </c>
      <c r="FP105" s="6" t="s">
        <v>221</v>
      </c>
      <c r="FQ105" s="6" t="s">
        <v>221</v>
      </c>
      <c r="FR105" s="6" t="s">
        <v>221</v>
      </c>
      <c r="FS105" s="6" t="s">
        <v>221</v>
      </c>
      <c r="FT105" s="6" t="s">
        <v>221</v>
      </c>
      <c r="FU105" s="6" t="s">
        <v>221</v>
      </c>
      <c r="FV105" s="11" t="s">
        <v>221</v>
      </c>
      <c r="FW105" s="285">
        <f t="shared" si="8"/>
        <v>0</v>
      </c>
      <c r="FX105" s="193">
        <f t="shared" si="9"/>
        <v>269</v>
      </c>
    </row>
    <row r="106" spans="1:180" x14ac:dyDescent="0.25">
      <c r="A106" s="4" t="s">
        <v>204</v>
      </c>
      <c r="B106" s="4" t="s">
        <v>205</v>
      </c>
      <c r="C106" s="6" t="s">
        <v>221</v>
      </c>
      <c r="D106" s="6" t="s">
        <v>221</v>
      </c>
      <c r="E106" s="6" t="s">
        <v>221</v>
      </c>
      <c r="F106" s="6" t="s">
        <v>221</v>
      </c>
      <c r="G106" s="6" t="s">
        <v>221</v>
      </c>
      <c r="H106" s="6" t="s">
        <v>221</v>
      </c>
      <c r="I106" s="6" t="s">
        <v>221</v>
      </c>
      <c r="J106" s="6" t="s">
        <v>221</v>
      </c>
      <c r="K106" s="6" t="s">
        <v>221</v>
      </c>
      <c r="L106" s="6" t="s">
        <v>221</v>
      </c>
      <c r="M106" s="6" t="s">
        <v>221</v>
      </c>
      <c r="N106" s="6" t="s">
        <v>221</v>
      </c>
      <c r="O106" s="6" t="s">
        <v>221</v>
      </c>
      <c r="P106" s="6" t="s">
        <v>221</v>
      </c>
      <c r="Q106" s="6" t="s">
        <v>221</v>
      </c>
      <c r="R106" s="6" t="s">
        <v>221</v>
      </c>
      <c r="S106" s="6" t="s">
        <v>221</v>
      </c>
      <c r="T106" s="6" t="s">
        <v>221</v>
      </c>
      <c r="U106" s="3">
        <v>64</v>
      </c>
      <c r="V106" s="6" t="s">
        <v>221</v>
      </c>
      <c r="W106" s="6" t="s">
        <v>221</v>
      </c>
      <c r="X106" s="6" t="s">
        <v>221</v>
      </c>
      <c r="Y106" s="6" t="s">
        <v>221</v>
      </c>
      <c r="Z106" s="6" t="s">
        <v>221</v>
      </c>
      <c r="AA106" s="6" t="s">
        <v>221</v>
      </c>
      <c r="AB106" s="6" t="s">
        <v>221</v>
      </c>
      <c r="AC106" s="6" t="s">
        <v>221</v>
      </c>
      <c r="AD106" s="6" t="s">
        <v>221</v>
      </c>
      <c r="AE106" s="6" t="s">
        <v>221</v>
      </c>
      <c r="AF106" s="6" t="s">
        <v>221</v>
      </c>
      <c r="AG106" s="6" t="s">
        <v>221</v>
      </c>
      <c r="AH106" s="6" t="s">
        <v>221</v>
      </c>
      <c r="AI106" s="6" t="s">
        <v>221</v>
      </c>
      <c r="AJ106" s="6" t="s">
        <v>221</v>
      </c>
      <c r="AK106" s="6" t="s">
        <v>221</v>
      </c>
      <c r="AL106" s="6" t="s">
        <v>221</v>
      </c>
      <c r="AM106" s="6" t="s">
        <v>221</v>
      </c>
      <c r="AN106" s="6" t="s">
        <v>221</v>
      </c>
      <c r="AO106" s="6" t="s">
        <v>221</v>
      </c>
      <c r="AP106" s="6" t="s">
        <v>221</v>
      </c>
      <c r="AQ106" s="3">
        <v>86</v>
      </c>
      <c r="AR106" s="6" t="s">
        <v>221</v>
      </c>
      <c r="AS106" s="6" t="s">
        <v>221</v>
      </c>
      <c r="AT106" s="3">
        <v>25</v>
      </c>
      <c r="AU106" s="6" t="s">
        <v>221</v>
      </c>
      <c r="AV106" s="6" t="s">
        <v>221</v>
      </c>
      <c r="AW106" s="3">
        <v>50</v>
      </c>
      <c r="AX106" s="6" t="s">
        <v>221</v>
      </c>
      <c r="AY106" s="6" t="s">
        <v>221</v>
      </c>
      <c r="AZ106" s="6" t="s">
        <v>221</v>
      </c>
      <c r="BA106" s="6" t="s">
        <v>221</v>
      </c>
      <c r="BB106" s="6" t="s">
        <v>221</v>
      </c>
      <c r="BC106" s="6" t="s">
        <v>221</v>
      </c>
      <c r="BD106" s="6" t="s">
        <v>221</v>
      </c>
      <c r="BE106" s="6" t="s">
        <v>221</v>
      </c>
      <c r="BF106" s="6" t="s">
        <v>221</v>
      </c>
      <c r="BG106" s="6" t="s">
        <v>221</v>
      </c>
      <c r="BH106" s="6" t="s">
        <v>221</v>
      </c>
      <c r="BI106" s="6" t="s">
        <v>221</v>
      </c>
      <c r="BJ106" s="6" t="s">
        <v>221</v>
      </c>
      <c r="BK106" s="6" t="s">
        <v>221</v>
      </c>
      <c r="BL106" s="6" t="s">
        <v>221</v>
      </c>
      <c r="BM106" s="6" t="s">
        <v>221</v>
      </c>
      <c r="BN106" s="6" t="s">
        <v>221</v>
      </c>
      <c r="BO106" s="6" t="s">
        <v>221</v>
      </c>
      <c r="BP106" s="6" t="s">
        <v>221</v>
      </c>
      <c r="BQ106" s="6" t="s">
        <v>221</v>
      </c>
      <c r="BR106" s="6" t="s">
        <v>221</v>
      </c>
      <c r="BS106" s="6" t="s">
        <v>221</v>
      </c>
      <c r="BT106" s="6" t="s">
        <v>221</v>
      </c>
      <c r="BU106" s="6" t="s">
        <v>221</v>
      </c>
      <c r="BV106" s="6" t="s">
        <v>221</v>
      </c>
      <c r="BW106" s="6" t="s">
        <v>221</v>
      </c>
      <c r="BX106" s="6" t="s">
        <v>221</v>
      </c>
      <c r="BY106" s="6" t="s">
        <v>221</v>
      </c>
      <c r="BZ106" s="6" t="s">
        <v>221</v>
      </c>
      <c r="CA106" s="3">
        <v>44</v>
      </c>
      <c r="CB106" s="6" t="s">
        <v>221</v>
      </c>
      <c r="CC106" s="6" t="s">
        <v>221</v>
      </c>
      <c r="CD106" s="6" t="s">
        <v>221</v>
      </c>
      <c r="CE106" s="6" t="s">
        <v>221</v>
      </c>
      <c r="CF106" s="73">
        <f t="shared" si="6"/>
        <v>269</v>
      </c>
      <c r="CG106" s="6" t="s">
        <v>221</v>
      </c>
      <c r="CH106" s="6" t="s">
        <v>221</v>
      </c>
      <c r="CI106" s="6" t="s">
        <v>221</v>
      </c>
      <c r="CJ106" s="6" t="s">
        <v>221</v>
      </c>
      <c r="CK106" s="6" t="s">
        <v>221</v>
      </c>
      <c r="CL106" s="6" t="s">
        <v>221</v>
      </c>
      <c r="CM106" s="6" t="s">
        <v>221</v>
      </c>
      <c r="CN106" s="6" t="s">
        <v>221</v>
      </c>
      <c r="CO106" s="6" t="s">
        <v>221</v>
      </c>
      <c r="CP106" s="6" t="s">
        <v>221</v>
      </c>
      <c r="CQ106" s="6" t="s">
        <v>221</v>
      </c>
      <c r="CR106" s="6" t="s">
        <v>221</v>
      </c>
      <c r="CS106" s="6" t="s">
        <v>221</v>
      </c>
      <c r="CT106" s="6" t="s">
        <v>221</v>
      </c>
      <c r="CU106" s="6" t="s">
        <v>221</v>
      </c>
      <c r="CV106" s="6" t="s">
        <v>221</v>
      </c>
      <c r="CW106" s="6" t="s">
        <v>221</v>
      </c>
      <c r="CX106" s="6" t="s">
        <v>221</v>
      </c>
      <c r="CY106" s="6" t="s">
        <v>221</v>
      </c>
      <c r="CZ106" s="6" t="s">
        <v>221</v>
      </c>
      <c r="DA106" s="73">
        <f t="shared" si="7"/>
        <v>0</v>
      </c>
      <c r="DB106" s="6" t="s">
        <v>221</v>
      </c>
      <c r="DC106" s="6" t="s">
        <v>221</v>
      </c>
      <c r="DD106" s="6" t="s">
        <v>221</v>
      </c>
      <c r="DE106" s="6" t="s">
        <v>221</v>
      </c>
      <c r="DF106" s="6" t="s">
        <v>221</v>
      </c>
      <c r="DG106" s="6" t="s">
        <v>221</v>
      </c>
      <c r="DH106" s="6" t="s">
        <v>221</v>
      </c>
      <c r="DI106" s="6" t="s">
        <v>221</v>
      </c>
      <c r="DJ106" s="6" t="s">
        <v>221</v>
      </c>
      <c r="DK106" s="6" t="s">
        <v>221</v>
      </c>
      <c r="DL106" s="6" t="s">
        <v>221</v>
      </c>
      <c r="DM106" s="6" t="s">
        <v>221</v>
      </c>
      <c r="DN106" s="6" t="s">
        <v>221</v>
      </c>
      <c r="DO106" s="6" t="s">
        <v>221</v>
      </c>
      <c r="DP106" s="6" t="s">
        <v>221</v>
      </c>
      <c r="DQ106" s="6" t="s">
        <v>221</v>
      </c>
      <c r="DR106" s="6" t="s">
        <v>221</v>
      </c>
      <c r="DS106" s="6" t="s">
        <v>221</v>
      </c>
      <c r="DT106" s="6" t="s">
        <v>221</v>
      </c>
      <c r="DU106" s="6" t="s">
        <v>221</v>
      </c>
      <c r="DV106" s="6" t="s">
        <v>221</v>
      </c>
      <c r="DW106" s="6" t="s">
        <v>221</v>
      </c>
      <c r="DX106" s="6" t="s">
        <v>221</v>
      </c>
      <c r="DY106" s="6" t="s">
        <v>221</v>
      </c>
      <c r="DZ106" s="6" t="s">
        <v>221</v>
      </c>
      <c r="EA106" s="6" t="s">
        <v>221</v>
      </c>
      <c r="EB106" s="6" t="s">
        <v>221</v>
      </c>
      <c r="EC106" s="6" t="s">
        <v>221</v>
      </c>
      <c r="ED106" s="6" t="s">
        <v>221</v>
      </c>
      <c r="EE106" s="6" t="s">
        <v>221</v>
      </c>
      <c r="EF106" s="6" t="s">
        <v>221</v>
      </c>
      <c r="EG106" s="6" t="s">
        <v>221</v>
      </c>
      <c r="EH106" s="3">
        <v>0</v>
      </c>
      <c r="EI106" s="6" t="s">
        <v>221</v>
      </c>
      <c r="EJ106" s="6" t="s">
        <v>221</v>
      </c>
      <c r="EK106" s="6" t="s">
        <v>221</v>
      </c>
      <c r="EL106" s="6" t="s">
        <v>221</v>
      </c>
      <c r="EM106" s="3">
        <v>0</v>
      </c>
      <c r="EN106" s="6" t="s">
        <v>221</v>
      </c>
      <c r="EO106" s="6" t="s">
        <v>221</v>
      </c>
      <c r="EP106" s="6" t="s">
        <v>221</v>
      </c>
      <c r="EQ106" s="6" t="s">
        <v>221</v>
      </c>
      <c r="ER106" s="6" t="s">
        <v>221</v>
      </c>
      <c r="ES106" s="6" t="s">
        <v>221</v>
      </c>
      <c r="ET106" s="3">
        <v>0</v>
      </c>
      <c r="EU106" s="6" t="s">
        <v>221</v>
      </c>
      <c r="EV106" s="6" t="s">
        <v>221</v>
      </c>
      <c r="EW106" s="6" t="s">
        <v>221</v>
      </c>
      <c r="EX106" s="6" t="s">
        <v>221</v>
      </c>
      <c r="EY106" s="6" t="s">
        <v>221</v>
      </c>
      <c r="EZ106" s="6" t="s">
        <v>221</v>
      </c>
      <c r="FA106" s="6" t="s">
        <v>221</v>
      </c>
      <c r="FB106" s="6" t="s">
        <v>221</v>
      </c>
      <c r="FC106" s="6" t="s">
        <v>221</v>
      </c>
      <c r="FD106" s="6" t="s">
        <v>221</v>
      </c>
      <c r="FE106" s="6" t="s">
        <v>221</v>
      </c>
      <c r="FF106" s="6" t="s">
        <v>221</v>
      </c>
      <c r="FG106" s="6" t="s">
        <v>221</v>
      </c>
      <c r="FH106" s="6" t="s">
        <v>221</v>
      </c>
      <c r="FI106" s="6" t="s">
        <v>221</v>
      </c>
      <c r="FJ106" s="6" t="s">
        <v>221</v>
      </c>
      <c r="FK106" s="6" t="s">
        <v>221</v>
      </c>
      <c r="FL106" s="6" t="s">
        <v>221</v>
      </c>
      <c r="FM106" s="6" t="s">
        <v>221</v>
      </c>
      <c r="FN106" s="6" t="s">
        <v>221</v>
      </c>
      <c r="FO106" s="6" t="s">
        <v>221</v>
      </c>
      <c r="FP106" s="6" t="s">
        <v>221</v>
      </c>
      <c r="FQ106" s="6" t="s">
        <v>221</v>
      </c>
      <c r="FR106" s="6" t="s">
        <v>221</v>
      </c>
      <c r="FS106" s="6" t="s">
        <v>221</v>
      </c>
      <c r="FT106" s="6" t="s">
        <v>221</v>
      </c>
      <c r="FU106" s="6" t="s">
        <v>221</v>
      </c>
      <c r="FV106" s="11" t="s">
        <v>221</v>
      </c>
      <c r="FW106" s="285">
        <f t="shared" si="8"/>
        <v>0</v>
      </c>
      <c r="FX106" s="193">
        <f t="shared" si="9"/>
        <v>269</v>
      </c>
    </row>
    <row r="107" spans="1:180" x14ac:dyDescent="0.25">
      <c r="A107" s="4" t="s">
        <v>206</v>
      </c>
      <c r="B107" s="4" t="s">
        <v>207</v>
      </c>
      <c r="C107" s="6" t="s">
        <v>221</v>
      </c>
      <c r="D107" s="6" t="s">
        <v>221</v>
      </c>
      <c r="E107" s="6" t="s">
        <v>221</v>
      </c>
      <c r="F107" s="6" t="s">
        <v>221</v>
      </c>
      <c r="G107" s="6" t="s">
        <v>221</v>
      </c>
      <c r="H107" s="6" t="s">
        <v>221</v>
      </c>
      <c r="I107" s="6" t="s">
        <v>221</v>
      </c>
      <c r="J107" s="6" t="s">
        <v>221</v>
      </c>
      <c r="K107" s="6" t="s">
        <v>221</v>
      </c>
      <c r="L107" s="6" t="s">
        <v>221</v>
      </c>
      <c r="M107" s="6" t="s">
        <v>221</v>
      </c>
      <c r="N107" s="6" t="s">
        <v>221</v>
      </c>
      <c r="O107" s="6" t="s">
        <v>221</v>
      </c>
      <c r="P107" s="6" t="s">
        <v>221</v>
      </c>
      <c r="Q107" s="6" t="s">
        <v>221</v>
      </c>
      <c r="R107" s="6" t="s">
        <v>221</v>
      </c>
      <c r="S107" s="6" t="s">
        <v>221</v>
      </c>
      <c r="T107" s="6" t="s">
        <v>221</v>
      </c>
      <c r="U107" s="6" t="s">
        <v>221</v>
      </c>
      <c r="V107" s="6" t="s">
        <v>221</v>
      </c>
      <c r="W107" s="6" t="s">
        <v>221</v>
      </c>
      <c r="X107" s="6" t="s">
        <v>221</v>
      </c>
      <c r="Y107" s="6" t="s">
        <v>221</v>
      </c>
      <c r="Z107" s="6" t="s">
        <v>221</v>
      </c>
      <c r="AA107" s="6" t="s">
        <v>221</v>
      </c>
      <c r="AB107" s="6" t="s">
        <v>221</v>
      </c>
      <c r="AC107" s="6" t="s">
        <v>221</v>
      </c>
      <c r="AD107" s="6" t="s">
        <v>221</v>
      </c>
      <c r="AE107" s="6" t="s">
        <v>221</v>
      </c>
      <c r="AF107" s="6" t="s">
        <v>221</v>
      </c>
      <c r="AG107" s="6" t="s">
        <v>221</v>
      </c>
      <c r="AH107" s="6" t="s">
        <v>221</v>
      </c>
      <c r="AI107" s="6" t="s">
        <v>221</v>
      </c>
      <c r="AJ107" s="6" t="s">
        <v>221</v>
      </c>
      <c r="AK107" s="6" t="s">
        <v>221</v>
      </c>
      <c r="AL107" s="6" t="s">
        <v>221</v>
      </c>
      <c r="AM107" s="6" t="s">
        <v>221</v>
      </c>
      <c r="AN107" s="6" t="s">
        <v>221</v>
      </c>
      <c r="AO107" s="6" t="s">
        <v>221</v>
      </c>
      <c r="AP107" s="3">
        <v>216</v>
      </c>
      <c r="AQ107" s="3">
        <v>98</v>
      </c>
      <c r="AR107" s="6" t="s">
        <v>221</v>
      </c>
      <c r="AS107" s="3"/>
      <c r="AT107" s="6" t="s">
        <v>221</v>
      </c>
      <c r="AU107" s="6" t="s">
        <v>221</v>
      </c>
      <c r="AV107" s="6" t="s">
        <v>221</v>
      </c>
      <c r="AW107" s="6" t="s">
        <v>221</v>
      </c>
      <c r="AX107" s="6" t="s">
        <v>221</v>
      </c>
      <c r="AY107" s="6" t="s">
        <v>221</v>
      </c>
      <c r="AZ107" s="6" t="s">
        <v>221</v>
      </c>
      <c r="BA107" s="6" t="s">
        <v>221</v>
      </c>
      <c r="BB107" s="6" t="s">
        <v>221</v>
      </c>
      <c r="BC107" s="6" t="s">
        <v>221</v>
      </c>
      <c r="BD107" s="6" t="s">
        <v>221</v>
      </c>
      <c r="BE107" s="6" t="s">
        <v>221</v>
      </c>
      <c r="BF107" s="6" t="s">
        <v>221</v>
      </c>
      <c r="BG107" s="6" t="s">
        <v>221</v>
      </c>
      <c r="BH107" s="6" t="s">
        <v>221</v>
      </c>
      <c r="BI107" s="6" t="s">
        <v>221</v>
      </c>
      <c r="BJ107" s="6" t="s">
        <v>221</v>
      </c>
      <c r="BK107" s="6" t="s">
        <v>221</v>
      </c>
      <c r="BL107" s="6" t="s">
        <v>221</v>
      </c>
      <c r="BM107" s="6" t="s">
        <v>221</v>
      </c>
      <c r="BN107" s="6" t="s">
        <v>221</v>
      </c>
      <c r="BO107" s="6" t="s">
        <v>221</v>
      </c>
      <c r="BP107" s="6" t="s">
        <v>221</v>
      </c>
      <c r="BQ107" s="6" t="s">
        <v>221</v>
      </c>
      <c r="BR107" s="6" t="s">
        <v>221</v>
      </c>
      <c r="BS107" s="6" t="s">
        <v>221</v>
      </c>
      <c r="BT107" s="6" t="s">
        <v>221</v>
      </c>
      <c r="BU107" s="6" t="s">
        <v>221</v>
      </c>
      <c r="BV107" s="6" t="s">
        <v>221</v>
      </c>
      <c r="BW107" s="6" t="s">
        <v>221</v>
      </c>
      <c r="BX107" s="6" t="s">
        <v>221</v>
      </c>
      <c r="BY107" s="6" t="s">
        <v>221</v>
      </c>
      <c r="BZ107" s="6" t="s">
        <v>221</v>
      </c>
      <c r="CA107" s="6" t="s">
        <v>221</v>
      </c>
      <c r="CB107" s="6" t="s">
        <v>221</v>
      </c>
      <c r="CC107" s="6" t="s">
        <v>221</v>
      </c>
      <c r="CD107" s="6" t="s">
        <v>221</v>
      </c>
      <c r="CE107" s="6" t="s">
        <v>221</v>
      </c>
      <c r="CF107" s="73">
        <f t="shared" si="6"/>
        <v>314</v>
      </c>
      <c r="CG107" s="6" t="s">
        <v>221</v>
      </c>
      <c r="CH107" s="6" t="s">
        <v>221</v>
      </c>
      <c r="CI107" s="6" t="s">
        <v>221</v>
      </c>
      <c r="CJ107" s="6" t="s">
        <v>221</v>
      </c>
      <c r="CK107" s="6" t="s">
        <v>221</v>
      </c>
      <c r="CL107" s="6" t="s">
        <v>221</v>
      </c>
      <c r="CM107" s="6" t="s">
        <v>221</v>
      </c>
      <c r="CN107" s="6" t="s">
        <v>221</v>
      </c>
      <c r="CO107" s="6" t="s">
        <v>221</v>
      </c>
      <c r="CP107" s="6" t="s">
        <v>221</v>
      </c>
      <c r="CQ107" s="6" t="s">
        <v>221</v>
      </c>
      <c r="CR107" s="6" t="s">
        <v>221</v>
      </c>
      <c r="CS107" s="6" t="s">
        <v>221</v>
      </c>
      <c r="CT107" s="6" t="s">
        <v>221</v>
      </c>
      <c r="CU107" s="6" t="s">
        <v>221</v>
      </c>
      <c r="CV107" s="6" t="s">
        <v>221</v>
      </c>
      <c r="CW107" s="6" t="s">
        <v>221</v>
      </c>
      <c r="CX107" s="6" t="s">
        <v>221</v>
      </c>
      <c r="CY107" s="6" t="s">
        <v>221</v>
      </c>
      <c r="CZ107" s="6" t="s">
        <v>221</v>
      </c>
      <c r="DA107" s="73">
        <f t="shared" si="7"/>
        <v>0</v>
      </c>
      <c r="DB107" s="6" t="s">
        <v>221</v>
      </c>
      <c r="DC107" s="6" t="s">
        <v>221</v>
      </c>
      <c r="DD107" s="6" t="s">
        <v>221</v>
      </c>
      <c r="DE107" s="6" t="s">
        <v>221</v>
      </c>
      <c r="DF107" s="6" t="s">
        <v>221</v>
      </c>
      <c r="DG107" s="6" t="s">
        <v>221</v>
      </c>
      <c r="DH107" s="6" t="s">
        <v>221</v>
      </c>
      <c r="DI107" s="6" t="s">
        <v>221</v>
      </c>
      <c r="DJ107" s="6" t="s">
        <v>221</v>
      </c>
      <c r="DK107" s="6" t="s">
        <v>221</v>
      </c>
      <c r="DL107" s="6" t="s">
        <v>221</v>
      </c>
      <c r="DM107" s="6" t="s">
        <v>221</v>
      </c>
      <c r="DN107" s="6" t="s">
        <v>221</v>
      </c>
      <c r="DO107" s="6" t="s">
        <v>221</v>
      </c>
      <c r="DP107" s="6" t="s">
        <v>221</v>
      </c>
      <c r="DQ107" s="6" t="s">
        <v>221</v>
      </c>
      <c r="DR107" s="6" t="s">
        <v>221</v>
      </c>
      <c r="DS107" s="6" t="s">
        <v>221</v>
      </c>
      <c r="DT107" s="6" t="s">
        <v>221</v>
      </c>
      <c r="DU107" s="6" t="s">
        <v>221</v>
      </c>
      <c r="DV107" s="6" t="s">
        <v>221</v>
      </c>
      <c r="DW107" s="6" t="s">
        <v>221</v>
      </c>
      <c r="DX107" s="6" t="s">
        <v>221</v>
      </c>
      <c r="DY107" s="6" t="s">
        <v>221</v>
      </c>
      <c r="DZ107" s="6" t="s">
        <v>221</v>
      </c>
      <c r="EA107" s="6" t="s">
        <v>221</v>
      </c>
      <c r="EB107" s="6" t="s">
        <v>221</v>
      </c>
      <c r="EC107" s="6" t="s">
        <v>221</v>
      </c>
      <c r="ED107" s="6" t="s">
        <v>221</v>
      </c>
      <c r="EE107" s="6" t="s">
        <v>221</v>
      </c>
      <c r="EF107" s="6" t="s">
        <v>221</v>
      </c>
      <c r="EG107" s="6" t="s">
        <v>221</v>
      </c>
      <c r="EH107" s="6" t="s">
        <v>221</v>
      </c>
      <c r="EI107" s="6" t="s">
        <v>221</v>
      </c>
      <c r="EJ107" s="6" t="s">
        <v>221</v>
      </c>
      <c r="EK107" s="6" t="s">
        <v>221</v>
      </c>
      <c r="EL107" s="6" t="s">
        <v>221</v>
      </c>
      <c r="EM107" s="6" t="s">
        <v>221</v>
      </c>
      <c r="EN107" s="6" t="s">
        <v>221</v>
      </c>
      <c r="EO107" s="6" t="s">
        <v>221</v>
      </c>
      <c r="EP107" s="6" t="s">
        <v>221</v>
      </c>
      <c r="EQ107" s="6" t="s">
        <v>221</v>
      </c>
      <c r="ER107" s="6" t="s">
        <v>221</v>
      </c>
      <c r="ES107" s="6" t="s">
        <v>221</v>
      </c>
      <c r="ET107" s="6" t="s">
        <v>221</v>
      </c>
      <c r="EU107" s="6" t="s">
        <v>221</v>
      </c>
      <c r="EV107" s="6" t="s">
        <v>221</v>
      </c>
      <c r="EW107" s="6" t="s">
        <v>221</v>
      </c>
      <c r="EX107" s="6" t="s">
        <v>221</v>
      </c>
      <c r="EY107" s="6" t="s">
        <v>221</v>
      </c>
      <c r="EZ107" s="6" t="s">
        <v>221</v>
      </c>
      <c r="FA107" s="6" t="s">
        <v>221</v>
      </c>
      <c r="FB107" s="6" t="s">
        <v>221</v>
      </c>
      <c r="FC107" s="6" t="s">
        <v>221</v>
      </c>
      <c r="FD107" s="6" t="s">
        <v>221</v>
      </c>
      <c r="FE107" s="6" t="s">
        <v>221</v>
      </c>
      <c r="FF107" s="6" t="s">
        <v>221</v>
      </c>
      <c r="FG107" s="6" t="s">
        <v>221</v>
      </c>
      <c r="FH107" s="6" t="s">
        <v>221</v>
      </c>
      <c r="FI107" s="6" t="s">
        <v>221</v>
      </c>
      <c r="FJ107" s="6" t="s">
        <v>221</v>
      </c>
      <c r="FK107" s="6" t="s">
        <v>221</v>
      </c>
      <c r="FL107" s="6" t="s">
        <v>221</v>
      </c>
      <c r="FM107" s="6" t="s">
        <v>221</v>
      </c>
      <c r="FN107" s="6" t="s">
        <v>221</v>
      </c>
      <c r="FO107" s="6" t="s">
        <v>221</v>
      </c>
      <c r="FP107" s="6" t="s">
        <v>221</v>
      </c>
      <c r="FQ107" s="6" t="s">
        <v>221</v>
      </c>
      <c r="FR107" s="6" t="s">
        <v>221</v>
      </c>
      <c r="FS107" s="6" t="s">
        <v>221</v>
      </c>
      <c r="FT107" s="6" t="s">
        <v>221</v>
      </c>
      <c r="FU107" s="6" t="s">
        <v>221</v>
      </c>
      <c r="FV107" s="11" t="s">
        <v>221</v>
      </c>
      <c r="FW107" s="285">
        <f t="shared" si="8"/>
        <v>0</v>
      </c>
      <c r="FX107" s="193">
        <f t="shared" si="9"/>
        <v>314</v>
      </c>
    </row>
    <row r="108" spans="1:180" x14ac:dyDescent="0.25">
      <c r="A108" s="4" t="s">
        <v>208</v>
      </c>
      <c r="B108" s="4" t="s">
        <v>209</v>
      </c>
      <c r="C108" s="6" t="s">
        <v>221</v>
      </c>
      <c r="D108" s="6" t="s">
        <v>221</v>
      </c>
      <c r="E108" s="6" t="s">
        <v>221</v>
      </c>
      <c r="F108" s="6" t="s">
        <v>221</v>
      </c>
      <c r="G108" s="6" t="s">
        <v>221</v>
      </c>
      <c r="H108" s="6" t="s">
        <v>221</v>
      </c>
      <c r="I108" s="6" t="s">
        <v>221</v>
      </c>
      <c r="J108" s="6" t="s">
        <v>221</v>
      </c>
      <c r="K108" s="6" t="s">
        <v>221</v>
      </c>
      <c r="L108" s="6" t="s">
        <v>221</v>
      </c>
      <c r="M108" s="6" t="s">
        <v>221</v>
      </c>
      <c r="N108" s="6" t="s">
        <v>221</v>
      </c>
      <c r="O108" s="6" t="s">
        <v>221</v>
      </c>
      <c r="P108" s="6" t="s">
        <v>221</v>
      </c>
      <c r="Q108" s="6" t="s">
        <v>221</v>
      </c>
      <c r="R108" s="6" t="s">
        <v>221</v>
      </c>
      <c r="S108" s="6" t="s">
        <v>221</v>
      </c>
      <c r="T108" s="6" t="s">
        <v>221</v>
      </c>
      <c r="U108" s="6" t="s">
        <v>221</v>
      </c>
      <c r="V108" s="6" t="s">
        <v>221</v>
      </c>
      <c r="W108" s="6" t="s">
        <v>221</v>
      </c>
      <c r="X108" s="6" t="s">
        <v>221</v>
      </c>
      <c r="Y108" s="3">
        <v>99</v>
      </c>
      <c r="Z108" s="3">
        <v>69</v>
      </c>
      <c r="AA108" s="6" t="s">
        <v>221</v>
      </c>
      <c r="AB108" s="6" t="s">
        <v>221</v>
      </c>
      <c r="AC108" s="6" t="s">
        <v>221</v>
      </c>
      <c r="AD108" s="6" t="s">
        <v>221</v>
      </c>
      <c r="AE108" s="6" t="s">
        <v>221</v>
      </c>
      <c r="AF108" s="6" t="s">
        <v>221</v>
      </c>
      <c r="AG108" s="6" t="s">
        <v>221</v>
      </c>
      <c r="AH108" s="6" t="s">
        <v>221</v>
      </c>
      <c r="AI108" s="6" t="s">
        <v>221</v>
      </c>
      <c r="AJ108" s="6" t="s">
        <v>221</v>
      </c>
      <c r="AK108" s="6" t="s">
        <v>221</v>
      </c>
      <c r="AL108" s="6" t="s">
        <v>221</v>
      </c>
      <c r="AM108" s="6" t="s">
        <v>221</v>
      </c>
      <c r="AN108" s="3">
        <v>57</v>
      </c>
      <c r="AO108" s="6" t="s">
        <v>221</v>
      </c>
      <c r="AP108" s="6" t="s">
        <v>221</v>
      </c>
      <c r="AQ108" s="6" t="s">
        <v>221</v>
      </c>
      <c r="AR108" s="6" t="s">
        <v>221</v>
      </c>
      <c r="AS108" s="6" t="s">
        <v>221</v>
      </c>
      <c r="AT108" s="6" t="s">
        <v>221</v>
      </c>
      <c r="AU108" s="6" t="s">
        <v>221</v>
      </c>
      <c r="AV108" s="6" t="s">
        <v>221</v>
      </c>
      <c r="AW108" s="6" t="s">
        <v>221</v>
      </c>
      <c r="AX108" s="6" t="s">
        <v>221</v>
      </c>
      <c r="AY108" s="6" t="s">
        <v>221</v>
      </c>
      <c r="AZ108" s="6" t="s">
        <v>221</v>
      </c>
      <c r="BA108" s="6" t="s">
        <v>221</v>
      </c>
      <c r="BB108" s="6" t="s">
        <v>221</v>
      </c>
      <c r="BC108" s="6" t="s">
        <v>221</v>
      </c>
      <c r="BD108" s="6" t="s">
        <v>221</v>
      </c>
      <c r="BE108" s="6" t="s">
        <v>221</v>
      </c>
      <c r="BF108" s="6" t="s">
        <v>221</v>
      </c>
      <c r="BG108" s="6" t="s">
        <v>221</v>
      </c>
      <c r="BH108" s="6" t="s">
        <v>221</v>
      </c>
      <c r="BI108" s="6" t="s">
        <v>221</v>
      </c>
      <c r="BJ108" s="6" t="s">
        <v>221</v>
      </c>
      <c r="BK108" s="6" t="s">
        <v>221</v>
      </c>
      <c r="BL108" s="6" t="s">
        <v>221</v>
      </c>
      <c r="BM108" s="6" t="s">
        <v>221</v>
      </c>
      <c r="BN108" s="6" t="s">
        <v>221</v>
      </c>
      <c r="BO108" s="6" t="s">
        <v>221</v>
      </c>
      <c r="BP108" s="6" t="s">
        <v>221</v>
      </c>
      <c r="BQ108" s="6" t="s">
        <v>221</v>
      </c>
      <c r="BR108" s="6" t="s">
        <v>221</v>
      </c>
      <c r="BS108" s="6" t="s">
        <v>221</v>
      </c>
      <c r="BT108" s="6" t="s">
        <v>221</v>
      </c>
      <c r="BU108" s="6" t="s">
        <v>221</v>
      </c>
      <c r="BV108" s="6" t="s">
        <v>221</v>
      </c>
      <c r="BW108" s="6" t="s">
        <v>221</v>
      </c>
      <c r="BX108" s="6" t="s">
        <v>221</v>
      </c>
      <c r="BY108" s="6" t="s">
        <v>221</v>
      </c>
      <c r="BZ108" s="6" t="s">
        <v>221</v>
      </c>
      <c r="CA108" s="3">
        <v>247</v>
      </c>
      <c r="CB108" s="6" t="s">
        <v>221</v>
      </c>
      <c r="CC108" s="6" t="s">
        <v>221</v>
      </c>
      <c r="CD108" s="6" t="s">
        <v>221</v>
      </c>
      <c r="CE108" s="6" t="s">
        <v>221</v>
      </c>
      <c r="CF108" s="73">
        <f t="shared" si="6"/>
        <v>472</v>
      </c>
      <c r="CG108" s="6" t="s">
        <v>221</v>
      </c>
      <c r="CH108" s="6" t="s">
        <v>221</v>
      </c>
      <c r="CI108" s="6" t="s">
        <v>221</v>
      </c>
      <c r="CJ108" s="6" t="s">
        <v>221</v>
      </c>
      <c r="CK108" s="6" t="s">
        <v>221</v>
      </c>
      <c r="CL108" s="6" t="s">
        <v>221</v>
      </c>
      <c r="CM108" s="6" t="s">
        <v>221</v>
      </c>
      <c r="CN108" s="6" t="s">
        <v>221</v>
      </c>
      <c r="CO108" s="6" t="s">
        <v>221</v>
      </c>
      <c r="CP108" s="6" t="s">
        <v>221</v>
      </c>
      <c r="CQ108" s="6" t="s">
        <v>221</v>
      </c>
      <c r="CR108" s="6" t="s">
        <v>221</v>
      </c>
      <c r="CS108" s="6" t="s">
        <v>221</v>
      </c>
      <c r="CT108" s="6" t="s">
        <v>221</v>
      </c>
      <c r="CU108" s="6" t="s">
        <v>221</v>
      </c>
      <c r="CV108" s="6" t="s">
        <v>221</v>
      </c>
      <c r="CW108" s="6" t="s">
        <v>221</v>
      </c>
      <c r="CX108" s="6" t="s">
        <v>221</v>
      </c>
      <c r="CY108" s="6" t="s">
        <v>221</v>
      </c>
      <c r="CZ108" s="6" t="s">
        <v>221</v>
      </c>
      <c r="DA108" s="73">
        <f t="shared" si="7"/>
        <v>0</v>
      </c>
      <c r="DB108" s="6" t="s">
        <v>221</v>
      </c>
      <c r="DC108" s="6" t="s">
        <v>221</v>
      </c>
      <c r="DD108" s="6" t="s">
        <v>221</v>
      </c>
      <c r="DE108" s="6" t="s">
        <v>221</v>
      </c>
      <c r="DF108" s="6" t="s">
        <v>221</v>
      </c>
      <c r="DG108" s="6" t="s">
        <v>221</v>
      </c>
      <c r="DH108" s="6" t="s">
        <v>221</v>
      </c>
      <c r="DI108" s="6" t="s">
        <v>221</v>
      </c>
      <c r="DJ108" s="6" t="s">
        <v>221</v>
      </c>
      <c r="DK108" s="6" t="s">
        <v>221</v>
      </c>
      <c r="DL108" s="6" t="s">
        <v>221</v>
      </c>
      <c r="DM108" s="6" t="s">
        <v>221</v>
      </c>
      <c r="DN108" s="6" t="s">
        <v>221</v>
      </c>
      <c r="DO108" s="6" t="s">
        <v>221</v>
      </c>
      <c r="DP108" s="6" t="s">
        <v>221</v>
      </c>
      <c r="DQ108" s="6" t="s">
        <v>221</v>
      </c>
      <c r="DR108" s="6" t="s">
        <v>221</v>
      </c>
      <c r="DS108" s="6" t="s">
        <v>221</v>
      </c>
      <c r="DT108" s="6" t="s">
        <v>221</v>
      </c>
      <c r="DU108" s="6" t="s">
        <v>221</v>
      </c>
      <c r="DV108" s="6" t="s">
        <v>221</v>
      </c>
      <c r="DW108" s="6" t="s">
        <v>221</v>
      </c>
      <c r="DX108" s="6" t="s">
        <v>221</v>
      </c>
      <c r="DY108" s="6" t="s">
        <v>221</v>
      </c>
      <c r="DZ108" s="6" t="s">
        <v>221</v>
      </c>
      <c r="EA108" s="6" t="s">
        <v>221</v>
      </c>
      <c r="EB108" s="6" t="s">
        <v>221</v>
      </c>
      <c r="EC108" s="6" t="s">
        <v>221</v>
      </c>
      <c r="ED108" s="6" t="s">
        <v>221</v>
      </c>
      <c r="EE108" s="6" t="s">
        <v>221</v>
      </c>
      <c r="EF108" s="6" t="s">
        <v>221</v>
      </c>
      <c r="EG108" s="6" t="s">
        <v>221</v>
      </c>
      <c r="EH108" s="6" t="s">
        <v>221</v>
      </c>
      <c r="EI108" s="6" t="s">
        <v>221</v>
      </c>
      <c r="EJ108" s="6" t="s">
        <v>221</v>
      </c>
      <c r="EK108" s="6" t="s">
        <v>221</v>
      </c>
      <c r="EL108" s="6" t="s">
        <v>221</v>
      </c>
      <c r="EM108" s="6" t="s">
        <v>221</v>
      </c>
      <c r="EN108" s="6" t="s">
        <v>221</v>
      </c>
      <c r="EO108" s="6" t="s">
        <v>221</v>
      </c>
      <c r="EP108" s="6" t="s">
        <v>221</v>
      </c>
      <c r="EQ108" s="6" t="s">
        <v>221</v>
      </c>
      <c r="ER108" s="6" t="s">
        <v>221</v>
      </c>
      <c r="ES108" s="6" t="s">
        <v>221</v>
      </c>
      <c r="ET108" s="6" t="s">
        <v>221</v>
      </c>
      <c r="EU108" s="6" t="s">
        <v>221</v>
      </c>
      <c r="EV108" s="6" t="s">
        <v>221</v>
      </c>
      <c r="EW108" s="6" t="s">
        <v>221</v>
      </c>
      <c r="EX108" s="6" t="s">
        <v>221</v>
      </c>
      <c r="EY108" s="6" t="s">
        <v>221</v>
      </c>
      <c r="EZ108" s="6" t="s">
        <v>221</v>
      </c>
      <c r="FA108" s="6" t="s">
        <v>221</v>
      </c>
      <c r="FB108" s="6" t="s">
        <v>221</v>
      </c>
      <c r="FC108" s="6" t="s">
        <v>221</v>
      </c>
      <c r="FD108" s="6" t="s">
        <v>221</v>
      </c>
      <c r="FE108" s="6" t="s">
        <v>221</v>
      </c>
      <c r="FF108" s="6" t="s">
        <v>221</v>
      </c>
      <c r="FG108" s="6" t="s">
        <v>221</v>
      </c>
      <c r="FH108" s="6" t="s">
        <v>221</v>
      </c>
      <c r="FI108" s="6" t="s">
        <v>221</v>
      </c>
      <c r="FJ108" s="6" t="s">
        <v>221</v>
      </c>
      <c r="FK108" s="6" t="s">
        <v>221</v>
      </c>
      <c r="FL108" s="6" t="s">
        <v>221</v>
      </c>
      <c r="FM108" s="6" t="s">
        <v>221</v>
      </c>
      <c r="FN108" s="6" t="s">
        <v>221</v>
      </c>
      <c r="FO108" s="6" t="s">
        <v>221</v>
      </c>
      <c r="FP108" s="6" t="s">
        <v>221</v>
      </c>
      <c r="FQ108" s="6" t="s">
        <v>221</v>
      </c>
      <c r="FR108" s="6" t="s">
        <v>221</v>
      </c>
      <c r="FS108" s="6" t="s">
        <v>221</v>
      </c>
      <c r="FT108" s="6" t="s">
        <v>221</v>
      </c>
      <c r="FU108" s="6" t="s">
        <v>221</v>
      </c>
      <c r="FV108" s="11" t="s">
        <v>221</v>
      </c>
      <c r="FW108" s="285">
        <f t="shared" si="8"/>
        <v>0</v>
      </c>
      <c r="FX108" s="193">
        <f t="shared" si="9"/>
        <v>472</v>
      </c>
    </row>
    <row r="109" spans="1:180" x14ac:dyDescent="0.25">
      <c r="A109" s="4" t="s">
        <v>210</v>
      </c>
      <c r="B109" s="4" t="s">
        <v>211</v>
      </c>
      <c r="C109" s="6" t="s">
        <v>221</v>
      </c>
      <c r="D109" s="3">
        <v>21</v>
      </c>
      <c r="E109" s="6" t="s">
        <v>221</v>
      </c>
      <c r="F109" s="6" t="s">
        <v>221</v>
      </c>
      <c r="G109" s="6" t="s">
        <v>221</v>
      </c>
      <c r="H109" s="6" t="s">
        <v>221</v>
      </c>
      <c r="I109" s="6" t="s">
        <v>221</v>
      </c>
      <c r="J109" s="6" t="s">
        <v>221</v>
      </c>
      <c r="K109" s="6" t="s">
        <v>221</v>
      </c>
      <c r="L109" s="6" t="s">
        <v>221</v>
      </c>
      <c r="M109" s="6" t="s">
        <v>221</v>
      </c>
      <c r="N109" s="6" t="s">
        <v>221</v>
      </c>
      <c r="O109" s="6" t="s">
        <v>221</v>
      </c>
      <c r="P109" s="6" t="s">
        <v>221</v>
      </c>
      <c r="Q109" s="6" t="s">
        <v>221</v>
      </c>
      <c r="R109" s="6" t="s">
        <v>221</v>
      </c>
      <c r="S109" s="6" t="s">
        <v>221</v>
      </c>
      <c r="T109" s="6" t="s">
        <v>221</v>
      </c>
      <c r="U109" s="6" t="s">
        <v>221</v>
      </c>
      <c r="V109" s="6" t="s">
        <v>221</v>
      </c>
      <c r="W109" s="6" t="s">
        <v>221</v>
      </c>
      <c r="X109" s="6" t="s">
        <v>221</v>
      </c>
      <c r="Y109" s="6" t="s">
        <v>221</v>
      </c>
      <c r="Z109" s="6" t="s">
        <v>221</v>
      </c>
      <c r="AA109" s="6" t="s">
        <v>221</v>
      </c>
      <c r="AB109" s="6" t="s">
        <v>221</v>
      </c>
      <c r="AC109" s="6" t="s">
        <v>221</v>
      </c>
      <c r="AD109" s="6" t="s">
        <v>221</v>
      </c>
      <c r="AE109" s="6" t="s">
        <v>221</v>
      </c>
      <c r="AF109" s="6" t="s">
        <v>221</v>
      </c>
      <c r="AG109" s="6" t="s">
        <v>221</v>
      </c>
      <c r="AH109" s="6" t="s">
        <v>221</v>
      </c>
      <c r="AI109" s="6" t="s">
        <v>221</v>
      </c>
      <c r="AJ109" s="6" t="s">
        <v>221</v>
      </c>
      <c r="AK109" s="6" t="s">
        <v>221</v>
      </c>
      <c r="AL109" s="6" t="s">
        <v>221</v>
      </c>
      <c r="AM109" s="6" t="s">
        <v>221</v>
      </c>
      <c r="AN109" s="6" t="s">
        <v>221</v>
      </c>
      <c r="AO109" s="6" t="s">
        <v>221</v>
      </c>
      <c r="AP109" s="6" t="s">
        <v>221</v>
      </c>
      <c r="AQ109" s="6" t="s">
        <v>221</v>
      </c>
      <c r="AR109" s="6" t="s">
        <v>221</v>
      </c>
      <c r="AS109" s="6" t="s">
        <v>221</v>
      </c>
      <c r="AT109" s="6" t="s">
        <v>221</v>
      </c>
      <c r="AU109" s="6" t="s">
        <v>221</v>
      </c>
      <c r="AV109" s="6" t="s">
        <v>221</v>
      </c>
      <c r="AW109" s="6" t="s">
        <v>221</v>
      </c>
      <c r="AX109" s="6" t="s">
        <v>221</v>
      </c>
      <c r="AY109" s="6" t="s">
        <v>221</v>
      </c>
      <c r="AZ109" s="6" t="s">
        <v>221</v>
      </c>
      <c r="BA109" s="6" t="s">
        <v>221</v>
      </c>
      <c r="BB109" s="6" t="s">
        <v>221</v>
      </c>
      <c r="BC109" s="6" t="s">
        <v>221</v>
      </c>
      <c r="BD109" s="6" t="s">
        <v>221</v>
      </c>
      <c r="BE109" s="3">
        <v>115</v>
      </c>
      <c r="BF109" s="6" t="s">
        <v>221</v>
      </c>
      <c r="BG109" s="6" t="s">
        <v>221</v>
      </c>
      <c r="BH109" s="6" t="s">
        <v>221</v>
      </c>
      <c r="BI109" s="6" t="s">
        <v>221</v>
      </c>
      <c r="BJ109" s="6" t="s">
        <v>221</v>
      </c>
      <c r="BK109" s="3">
        <v>109</v>
      </c>
      <c r="BL109" s="6" t="s">
        <v>221</v>
      </c>
      <c r="BM109" s="6" t="s">
        <v>221</v>
      </c>
      <c r="BN109" s="6" t="s">
        <v>221</v>
      </c>
      <c r="BO109" s="6" t="s">
        <v>221</v>
      </c>
      <c r="BP109" s="6" t="s">
        <v>221</v>
      </c>
      <c r="BQ109" s="6" t="s">
        <v>221</v>
      </c>
      <c r="BR109" s="6" t="s">
        <v>221</v>
      </c>
      <c r="BS109" s="6" t="s">
        <v>221</v>
      </c>
      <c r="BT109" s="6" t="s">
        <v>221</v>
      </c>
      <c r="BU109" s="6" t="s">
        <v>221</v>
      </c>
      <c r="BV109" s="6" t="s">
        <v>221</v>
      </c>
      <c r="BW109" s="6" t="s">
        <v>221</v>
      </c>
      <c r="BX109" s="6" t="s">
        <v>221</v>
      </c>
      <c r="BY109" s="6" t="s">
        <v>221</v>
      </c>
      <c r="BZ109" s="6" t="s">
        <v>221</v>
      </c>
      <c r="CA109" s="6" t="s">
        <v>221</v>
      </c>
      <c r="CB109" s="6" t="s">
        <v>221</v>
      </c>
      <c r="CC109" s="6" t="s">
        <v>221</v>
      </c>
      <c r="CD109" s="6" t="s">
        <v>221</v>
      </c>
      <c r="CE109" s="6" t="s">
        <v>221</v>
      </c>
      <c r="CF109" s="73">
        <f t="shared" si="6"/>
        <v>245</v>
      </c>
      <c r="CG109" s="6" t="s">
        <v>221</v>
      </c>
      <c r="CH109" s="6" t="s">
        <v>221</v>
      </c>
      <c r="CI109" s="6" t="s">
        <v>221</v>
      </c>
      <c r="CJ109" s="6" t="s">
        <v>221</v>
      </c>
      <c r="CK109" s="6" t="s">
        <v>221</v>
      </c>
      <c r="CL109" s="6" t="s">
        <v>221</v>
      </c>
      <c r="CM109" s="6" t="s">
        <v>221</v>
      </c>
      <c r="CN109" s="6" t="s">
        <v>221</v>
      </c>
      <c r="CO109" s="6" t="s">
        <v>221</v>
      </c>
      <c r="CP109" s="6" t="s">
        <v>221</v>
      </c>
      <c r="CQ109" s="6" t="s">
        <v>221</v>
      </c>
      <c r="CR109" s="6" t="s">
        <v>221</v>
      </c>
      <c r="CS109" s="6" t="s">
        <v>221</v>
      </c>
      <c r="CT109" s="6" t="s">
        <v>221</v>
      </c>
      <c r="CU109" s="6" t="s">
        <v>221</v>
      </c>
      <c r="CV109" s="6" t="s">
        <v>221</v>
      </c>
      <c r="CW109" s="6" t="s">
        <v>221</v>
      </c>
      <c r="CX109" s="6" t="s">
        <v>221</v>
      </c>
      <c r="CY109" s="6" t="s">
        <v>221</v>
      </c>
      <c r="CZ109" s="6" t="s">
        <v>221</v>
      </c>
      <c r="DA109" s="73">
        <f t="shared" si="7"/>
        <v>0</v>
      </c>
      <c r="DB109" s="6" t="s">
        <v>221</v>
      </c>
      <c r="DC109" s="6" t="s">
        <v>221</v>
      </c>
      <c r="DD109" s="6" t="s">
        <v>221</v>
      </c>
      <c r="DE109" s="6" t="s">
        <v>221</v>
      </c>
      <c r="DF109" s="6" t="s">
        <v>221</v>
      </c>
      <c r="DG109" s="6" t="s">
        <v>221</v>
      </c>
      <c r="DH109" s="6" t="s">
        <v>221</v>
      </c>
      <c r="DI109" s="6" t="s">
        <v>221</v>
      </c>
      <c r="DJ109" s="6" t="s">
        <v>221</v>
      </c>
      <c r="DK109" s="6" t="s">
        <v>221</v>
      </c>
      <c r="DL109" s="6" t="s">
        <v>221</v>
      </c>
      <c r="DM109" s="6" t="s">
        <v>221</v>
      </c>
      <c r="DN109" s="6" t="s">
        <v>221</v>
      </c>
      <c r="DO109" s="6" t="s">
        <v>221</v>
      </c>
      <c r="DP109" s="6" t="s">
        <v>221</v>
      </c>
      <c r="DQ109" s="6" t="s">
        <v>221</v>
      </c>
      <c r="DR109" s="6" t="s">
        <v>221</v>
      </c>
      <c r="DS109" s="6" t="s">
        <v>221</v>
      </c>
      <c r="DT109" s="6" t="s">
        <v>221</v>
      </c>
      <c r="DU109" s="6" t="s">
        <v>221</v>
      </c>
      <c r="DV109" s="6" t="s">
        <v>221</v>
      </c>
      <c r="DW109" s="6" t="s">
        <v>221</v>
      </c>
      <c r="DX109" s="6" t="s">
        <v>221</v>
      </c>
      <c r="DY109" s="6" t="s">
        <v>221</v>
      </c>
      <c r="DZ109" s="6" t="s">
        <v>221</v>
      </c>
      <c r="EA109" s="6" t="s">
        <v>221</v>
      </c>
      <c r="EB109" s="6" t="s">
        <v>221</v>
      </c>
      <c r="EC109" s="6" t="s">
        <v>221</v>
      </c>
      <c r="ED109" s="6" t="s">
        <v>221</v>
      </c>
      <c r="EE109" s="6" t="s">
        <v>221</v>
      </c>
      <c r="EF109" s="6" t="s">
        <v>221</v>
      </c>
      <c r="EG109" s="6" t="s">
        <v>221</v>
      </c>
      <c r="EH109" s="6" t="s">
        <v>221</v>
      </c>
      <c r="EI109" s="6" t="s">
        <v>221</v>
      </c>
      <c r="EJ109" s="6" t="s">
        <v>221</v>
      </c>
      <c r="EK109" s="6" t="s">
        <v>221</v>
      </c>
      <c r="EL109" s="6" t="s">
        <v>221</v>
      </c>
      <c r="EM109" s="6" t="s">
        <v>221</v>
      </c>
      <c r="EN109" s="6" t="s">
        <v>221</v>
      </c>
      <c r="EO109" s="6" t="s">
        <v>221</v>
      </c>
      <c r="EP109" s="6" t="s">
        <v>221</v>
      </c>
      <c r="EQ109" s="6" t="s">
        <v>221</v>
      </c>
      <c r="ER109" s="6" t="s">
        <v>221</v>
      </c>
      <c r="ES109" s="6" t="s">
        <v>221</v>
      </c>
      <c r="ET109" s="6" t="s">
        <v>221</v>
      </c>
      <c r="EU109" s="6" t="s">
        <v>221</v>
      </c>
      <c r="EV109" s="6" t="s">
        <v>221</v>
      </c>
      <c r="EW109" s="6" t="s">
        <v>221</v>
      </c>
      <c r="EX109" s="6" t="s">
        <v>221</v>
      </c>
      <c r="EY109" s="6" t="s">
        <v>221</v>
      </c>
      <c r="EZ109" s="6" t="s">
        <v>221</v>
      </c>
      <c r="FA109" s="6" t="s">
        <v>221</v>
      </c>
      <c r="FB109" s="6" t="s">
        <v>221</v>
      </c>
      <c r="FC109" s="6" t="s">
        <v>221</v>
      </c>
      <c r="FD109" s="6" t="s">
        <v>221</v>
      </c>
      <c r="FE109" s="6" t="s">
        <v>221</v>
      </c>
      <c r="FF109" s="6" t="s">
        <v>221</v>
      </c>
      <c r="FG109" s="6" t="s">
        <v>221</v>
      </c>
      <c r="FH109" s="6" t="s">
        <v>221</v>
      </c>
      <c r="FI109" s="6" t="s">
        <v>221</v>
      </c>
      <c r="FJ109" s="6" t="s">
        <v>221</v>
      </c>
      <c r="FK109" s="6" t="s">
        <v>221</v>
      </c>
      <c r="FL109" s="6" t="s">
        <v>221</v>
      </c>
      <c r="FM109" s="6" t="s">
        <v>221</v>
      </c>
      <c r="FN109" s="6" t="s">
        <v>221</v>
      </c>
      <c r="FO109" s="6" t="s">
        <v>221</v>
      </c>
      <c r="FP109" s="6" t="s">
        <v>221</v>
      </c>
      <c r="FQ109" s="6" t="s">
        <v>221</v>
      </c>
      <c r="FR109" s="6" t="s">
        <v>221</v>
      </c>
      <c r="FS109" s="6" t="s">
        <v>221</v>
      </c>
      <c r="FT109" s="6" t="s">
        <v>221</v>
      </c>
      <c r="FU109" s="6" t="s">
        <v>221</v>
      </c>
      <c r="FV109" s="11" t="s">
        <v>221</v>
      </c>
      <c r="FW109" s="285">
        <f t="shared" si="8"/>
        <v>0</v>
      </c>
      <c r="FX109" s="193">
        <f t="shared" si="9"/>
        <v>245</v>
      </c>
    </row>
    <row r="110" spans="1:180" x14ac:dyDescent="0.25">
      <c r="A110" s="4" t="s">
        <v>212</v>
      </c>
      <c r="B110" s="4" t="s">
        <v>213</v>
      </c>
      <c r="C110" s="6" t="s">
        <v>221</v>
      </c>
      <c r="D110" s="3">
        <v>47</v>
      </c>
      <c r="E110" s="3">
        <v>28</v>
      </c>
      <c r="F110" s="6" t="s">
        <v>221</v>
      </c>
      <c r="G110" s="6" t="s">
        <v>221</v>
      </c>
      <c r="H110" s="6" t="s">
        <v>221</v>
      </c>
      <c r="I110" s="6" t="s">
        <v>221</v>
      </c>
      <c r="J110" s="6" t="s">
        <v>221</v>
      </c>
      <c r="K110" s="6" t="s">
        <v>221</v>
      </c>
      <c r="L110" s="6" t="s">
        <v>221</v>
      </c>
      <c r="M110" s="6" t="s">
        <v>221</v>
      </c>
      <c r="N110" s="6" t="s">
        <v>221</v>
      </c>
      <c r="O110" s="6" t="s">
        <v>221</v>
      </c>
      <c r="P110" s="6" t="s">
        <v>221</v>
      </c>
      <c r="Q110" s="6" t="s">
        <v>221</v>
      </c>
      <c r="R110" s="6" t="s">
        <v>221</v>
      </c>
      <c r="S110" s="6" t="s">
        <v>221</v>
      </c>
      <c r="T110" s="6" t="s">
        <v>221</v>
      </c>
      <c r="U110" s="6" t="s">
        <v>221</v>
      </c>
      <c r="V110" s="6" t="s">
        <v>221</v>
      </c>
      <c r="W110" s="6" t="s">
        <v>221</v>
      </c>
      <c r="X110" s="6" t="s">
        <v>221</v>
      </c>
      <c r="Y110" s="6" t="s">
        <v>221</v>
      </c>
      <c r="Z110" s="6" t="s">
        <v>221</v>
      </c>
      <c r="AA110" s="6" t="s">
        <v>221</v>
      </c>
      <c r="AB110" s="6" t="s">
        <v>221</v>
      </c>
      <c r="AC110" s="6" t="s">
        <v>221</v>
      </c>
      <c r="AD110" s="6" t="s">
        <v>221</v>
      </c>
      <c r="AE110" s="6" t="s">
        <v>221</v>
      </c>
      <c r="AF110" s="6" t="s">
        <v>221</v>
      </c>
      <c r="AG110" s="6" t="s">
        <v>221</v>
      </c>
      <c r="AH110" s="6" t="s">
        <v>221</v>
      </c>
      <c r="AI110" s="6" t="s">
        <v>221</v>
      </c>
      <c r="AJ110" s="6" t="s">
        <v>221</v>
      </c>
      <c r="AK110" s="6" t="s">
        <v>221</v>
      </c>
      <c r="AL110" s="6" t="s">
        <v>221</v>
      </c>
      <c r="AM110" s="6" t="s">
        <v>221</v>
      </c>
      <c r="AN110" s="6" t="s">
        <v>221</v>
      </c>
      <c r="AO110" s="6" t="s">
        <v>221</v>
      </c>
      <c r="AP110" s="6" t="s">
        <v>221</v>
      </c>
      <c r="AQ110" s="6" t="s">
        <v>221</v>
      </c>
      <c r="AR110" s="6" t="s">
        <v>221</v>
      </c>
      <c r="AS110" s="6" t="s">
        <v>221</v>
      </c>
      <c r="AT110" s="3">
        <v>54</v>
      </c>
      <c r="AU110" s="6" t="s">
        <v>221</v>
      </c>
      <c r="AV110" s="6" t="s">
        <v>221</v>
      </c>
      <c r="AW110" s="6" t="s">
        <v>221</v>
      </c>
      <c r="AX110" s="6" t="s">
        <v>221</v>
      </c>
      <c r="AY110" s="6" t="s">
        <v>221</v>
      </c>
      <c r="AZ110" s="6" t="s">
        <v>221</v>
      </c>
      <c r="BA110" s="6" t="s">
        <v>221</v>
      </c>
      <c r="BB110" s="6" t="s">
        <v>221</v>
      </c>
      <c r="BC110" s="6" t="s">
        <v>221</v>
      </c>
      <c r="BD110" s="6" t="s">
        <v>221</v>
      </c>
      <c r="BE110" s="6" t="s">
        <v>221</v>
      </c>
      <c r="BF110" s="6" t="s">
        <v>221</v>
      </c>
      <c r="BG110" s="6" t="s">
        <v>221</v>
      </c>
      <c r="BH110" s="6" t="s">
        <v>221</v>
      </c>
      <c r="BI110" s="6" t="s">
        <v>221</v>
      </c>
      <c r="BJ110" s="6" t="s">
        <v>221</v>
      </c>
      <c r="BK110" s="6" t="s">
        <v>221</v>
      </c>
      <c r="BL110" s="6" t="s">
        <v>221</v>
      </c>
      <c r="BM110" s="6" t="s">
        <v>221</v>
      </c>
      <c r="BN110" s="6" t="s">
        <v>221</v>
      </c>
      <c r="BO110" s="6" t="s">
        <v>221</v>
      </c>
      <c r="BP110" s="6" t="s">
        <v>221</v>
      </c>
      <c r="BQ110" s="6" t="s">
        <v>221</v>
      </c>
      <c r="BR110" s="6" t="s">
        <v>221</v>
      </c>
      <c r="BS110" s="6" t="s">
        <v>221</v>
      </c>
      <c r="BT110" s="6" t="s">
        <v>221</v>
      </c>
      <c r="BU110" s="6" t="s">
        <v>221</v>
      </c>
      <c r="BV110" s="6" t="s">
        <v>221</v>
      </c>
      <c r="BW110" s="6" t="s">
        <v>221</v>
      </c>
      <c r="BX110" s="6" t="s">
        <v>221</v>
      </c>
      <c r="BY110" s="6" t="s">
        <v>221</v>
      </c>
      <c r="BZ110" s="6" t="s">
        <v>221</v>
      </c>
      <c r="CA110" s="6" t="s">
        <v>221</v>
      </c>
      <c r="CB110" s="6" t="s">
        <v>221</v>
      </c>
      <c r="CC110" s="6" t="s">
        <v>221</v>
      </c>
      <c r="CD110" s="6" t="s">
        <v>221</v>
      </c>
      <c r="CE110" s="6" t="s">
        <v>221</v>
      </c>
      <c r="CF110" s="73">
        <f t="shared" si="6"/>
        <v>129</v>
      </c>
      <c r="CG110" s="6" t="s">
        <v>221</v>
      </c>
      <c r="CH110" s="6" t="s">
        <v>221</v>
      </c>
      <c r="CI110" s="6" t="s">
        <v>221</v>
      </c>
      <c r="CJ110" s="6" t="s">
        <v>221</v>
      </c>
      <c r="CK110" s="6" t="s">
        <v>221</v>
      </c>
      <c r="CL110" s="6" t="s">
        <v>221</v>
      </c>
      <c r="CM110" s="6" t="s">
        <v>221</v>
      </c>
      <c r="CN110" s="6" t="s">
        <v>221</v>
      </c>
      <c r="CO110" s="6" t="s">
        <v>221</v>
      </c>
      <c r="CP110" s="6" t="s">
        <v>221</v>
      </c>
      <c r="CQ110" s="6" t="s">
        <v>221</v>
      </c>
      <c r="CR110" s="6" t="s">
        <v>221</v>
      </c>
      <c r="CS110" s="6" t="s">
        <v>221</v>
      </c>
      <c r="CT110" s="6" t="s">
        <v>221</v>
      </c>
      <c r="CU110" s="6" t="s">
        <v>221</v>
      </c>
      <c r="CV110" s="6" t="s">
        <v>221</v>
      </c>
      <c r="CW110" s="6" t="s">
        <v>221</v>
      </c>
      <c r="CX110" s="6" t="s">
        <v>221</v>
      </c>
      <c r="CY110" s="6" t="s">
        <v>221</v>
      </c>
      <c r="CZ110" s="6" t="s">
        <v>221</v>
      </c>
      <c r="DA110" s="73">
        <f t="shared" si="7"/>
        <v>0</v>
      </c>
      <c r="DB110" s="6" t="s">
        <v>221</v>
      </c>
      <c r="DC110" s="6" t="s">
        <v>221</v>
      </c>
      <c r="DD110" s="6" t="s">
        <v>221</v>
      </c>
      <c r="DE110" s="6" t="s">
        <v>221</v>
      </c>
      <c r="DF110" s="6" t="s">
        <v>221</v>
      </c>
      <c r="DG110" s="6" t="s">
        <v>221</v>
      </c>
      <c r="DH110" s="6" t="s">
        <v>221</v>
      </c>
      <c r="DI110" s="6" t="s">
        <v>221</v>
      </c>
      <c r="DJ110" s="6" t="s">
        <v>221</v>
      </c>
      <c r="DK110" s="6" t="s">
        <v>221</v>
      </c>
      <c r="DL110" s="6" t="s">
        <v>221</v>
      </c>
      <c r="DM110" s="6" t="s">
        <v>221</v>
      </c>
      <c r="DN110" s="6" t="s">
        <v>221</v>
      </c>
      <c r="DO110" s="6" t="s">
        <v>221</v>
      </c>
      <c r="DP110" s="6" t="s">
        <v>221</v>
      </c>
      <c r="DQ110" s="6" t="s">
        <v>221</v>
      </c>
      <c r="DR110" s="6" t="s">
        <v>221</v>
      </c>
      <c r="DS110" s="6" t="s">
        <v>221</v>
      </c>
      <c r="DT110" s="6" t="s">
        <v>221</v>
      </c>
      <c r="DU110" s="6" t="s">
        <v>221</v>
      </c>
      <c r="DV110" s="6" t="s">
        <v>221</v>
      </c>
      <c r="DW110" s="6" t="s">
        <v>221</v>
      </c>
      <c r="DX110" s="6" t="s">
        <v>221</v>
      </c>
      <c r="DY110" s="6" t="s">
        <v>221</v>
      </c>
      <c r="DZ110" s="6" t="s">
        <v>221</v>
      </c>
      <c r="EA110" s="6" t="s">
        <v>221</v>
      </c>
      <c r="EB110" s="6" t="s">
        <v>221</v>
      </c>
      <c r="EC110" s="6" t="s">
        <v>221</v>
      </c>
      <c r="ED110" s="6" t="s">
        <v>221</v>
      </c>
      <c r="EE110" s="6" t="s">
        <v>221</v>
      </c>
      <c r="EF110" s="6" t="s">
        <v>221</v>
      </c>
      <c r="EG110" s="6" t="s">
        <v>221</v>
      </c>
      <c r="EH110" s="6" t="s">
        <v>221</v>
      </c>
      <c r="EI110" s="6" t="s">
        <v>221</v>
      </c>
      <c r="EJ110" s="6" t="s">
        <v>221</v>
      </c>
      <c r="EK110" s="6" t="s">
        <v>221</v>
      </c>
      <c r="EL110" s="6" t="s">
        <v>221</v>
      </c>
      <c r="EM110" s="6" t="s">
        <v>221</v>
      </c>
      <c r="EN110" s="6" t="s">
        <v>221</v>
      </c>
      <c r="EO110" s="6" t="s">
        <v>221</v>
      </c>
      <c r="EP110" s="6" t="s">
        <v>221</v>
      </c>
      <c r="EQ110" s="6" t="s">
        <v>221</v>
      </c>
      <c r="ER110" s="6" t="s">
        <v>221</v>
      </c>
      <c r="ES110" s="6" t="s">
        <v>221</v>
      </c>
      <c r="ET110" s="6" t="s">
        <v>221</v>
      </c>
      <c r="EU110" s="6" t="s">
        <v>221</v>
      </c>
      <c r="EV110" s="6" t="s">
        <v>221</v>
      </c>
      <c r="EW110" s="6" t="s">
        <v>221</v>
      </c>
      <c r="EX110" s="6" t="s">
        <v>221</v>
      </c>
      <c r="EY110" s="6" t="s">
        <v>221</v>
      </c>
      <c r="EZ110" s="6" t="s">
        <v>221</v>
      </c>
      <c r="FA110" s="6" t="s">
        <v>221</v>
      </c>
      <c r="FB110" s="6" t="s">
        <v>221</v>
      </c>
      <c r="FC110" s="6" t="s">
        <v>221</v>
      </c>
      <c r="FD110" s="6" t="s">
        <v>221</v>
      </c>
      <c r="FE110" s="6" t="s">
        <v>221</v>
      </c>
      <c r="FF110" s="6" t="s">
        <v>221</v>
      </c>
      <c r="FG110" s="6" t="s">
        <v>221</v>
      </c>
      <c r="FH110" s="6" t="s">
        <v>221</v>
      </c>
      <c r="FI110" s="6" t="s">
        <v>221</v>
      </c>
      <c r="FJ110" s="6" t="s">
        <v>221</v>
      </c>
      <c r="FK110" s="6" t="s">
        <v>221</v>
      </c>
      <c r="FL110" s="6" t="s">
        <v>221</v>
      </c>
      <c r="FM110" s="6" t="s">
        <v>221</v>
      </c>
      <c r="FN110" s="6" t="s">
        <v>221</v>
      </c>
      <c r="FO110" s="6" t="s">
        <v>221</v>
      </c>
      <c r="FP110" s="6" t="s">
        <v>221</v>
      </c>
      <c r="FQ110" s="6" t="s">
        <v>221</v>
      </c>
      <c r="FR110" s="6" t="s">
        <v>221</v>
      </c>
      <c r="FS110" s="6" t="s">
        <v>221</v>
      </c>
      <c r="FT110" s="6" t="s">
        <v>221</v>
      </c>
      <c r="FU110" s="6" t="s">
        <v>221</v>
      </c>
      <c r="FV110" s="11" t="s">
        <v>221</v>
      </c>
      <c r="FW110" s="285">
        <f t="shared" si="8"/>
        <v>0</v>
      </c>
      <c r="FX110" s="193">
        <f t="shared" si="9"/>
        <v>129</v>
      </c>
    </row>
    <row r="111" spans="1:180" x14ac:dyDescent="0.25">
      <c r="A111" s="4" t="s">
        <v>214</v>
      </c>
      <c r="B111" s="4" t="s">
        <v>215</v>
      </c>
      <c r="C111" s="6" t="s">
        <v>221</v>
      </c>
      <c r="D111" s="6" t="s">
        <v>221</v>
      </c>
      <c r="E111" s="3">
        <v>33</v>
      </c>
      <c r="F111" s="6" t="s">
        <v>221</v>
      </c>
      <c r="G111" s="6" t="s">
        <v>221</v>
      </c>
      <c r="H111" s="6" t="s">
        <v>221</v>
      </c>
      <c r="I111" s="6" t="s">
        <v>221</v>
      </c>
      <c r="J111" s="6" t="s">
        <v>221</v>
      </c>
      <c r="K111" s="6" t="s">
        <v>221</v>
      </c>
      <c r="L111" s="6" t="s">
        <v>221</v>
      </c>
      <c r="M111" s="6" t="s">
        <v>221</v>
      </c>
      <c r="N111" s="6" t="s">
        <v>221</v>
      </c>
      <c r="O111" s="6" t="s">
        <v>221</v>
      </c>
      <c r="P111" s="6" t="s">
        <v>221</v>
      </c>
      <c r="Q111" s="6" t="s">
        <v>221</v>
      </c>
      <c r="R111" s="6" t="s">
        <v>221</v>
      </c>
      <c r="S111" s="6" t="s">
        <v>221</v>
      </c>
      <c r="T111" s="6" t="s">
        <v>221</v>
      </c>
      <c r="U111" s="6" t="s">
        <v>221</v>
      </c>
      <c r="V111" s="6" t="s">
        <v>221</v>
      </c>
      <c r="W111" s="6" t="s">
        <v>221</v>
      </c>
      <c r="X111" s="6" t="s">
        <v>221</v>
      </c>
      <c r="Y111" s="6" t="s">
        <v>221</v>
      </c>
      <c r="Z111" s="6" t="s">
        <v>221</v>
      </c>
      <c r="AA111" s="6" t="s">
        <v>221</v>
      </c>
      <c r="AB111" s="6" t="s">
        <v>221</v>
      </c>
      <c r="AC111" s="6" t="s">
        <v>221</v>
      </c>
      <c r="AD111" s="6" t="s">
        <v>221</v>
      </c>
      <c r="AE111" s="6" t="s">
        <v>221</v>
      </c>
      <c r="AF111" s="6" t="s">
        <v>221</v>
      </c>
      <c r="AG111" s="6" t="s">
        <v>221</v>
      </c>
      <c r="AH111" s="6" t="s">
        <v>221</v>
      </c>
      <c r="AI111" s="6" t="s">
        <v>221</v>
      </c>
      <c r="AJ111" s="6" t="s">
        <v>221</v>
      </c>
      <c r="AK111" s="6" t="s">
        <v>221</v>
      </c>
      <c r="AL111" s="6" t="s">
        <v>221</v>
      </c>
      <c r="AM111" s="6" t="s">
        <v>221</v>
      </c>
      <c r="AN111" s="6" t="s">
        <v>221</v>
      </c>
      <c r="AO111" s="6" t="s">
        <v>221</v>
      </c>
      <c r="AP111" s="6" t="s">
        <v>221</v>
      </c>
      <c r="AQ111" s="6" t="s">
        <v>221</v>
      </c>
      <c r="AR111" s="6" t="s">
        <v>221</v>
      </c>
      <c r="AS111" s="6" t="s">
        <v>221</v>
      </c>
      <c r="AT111" s="6" t="s">
        <v>221</v>
      </c>
      <c r="AU111" s="6" t="s">
        <v>221</v>
      </c>
      <c r="AV111" s="6" t="s">
        <v>221</v>
      </c>
      <c r="AW111" s="3">
        <v>28</v>
      </c>
      <c r="AX111" s="6" t="s">
        <v>221</v>
      </c>
      <c r="AY111" s="6" t="s">
        <v>221</v>
      </c>
      <c r="AZ111" s="6" t="s">
        <v>221</v>
      </c>
      <c r="BA111" s="6" t="s">
        <v>221</v>
      </c>
      <c r="BB111" s="6" t="s">
        <v>221</v>
      </c>
      <c r="BC111" s="6" t="s">
        <v>221</v>
      </c>
      <c r="BD111" s="6" t="s">
        <v>221</v>
      </c>
      <c r="BE111" s="6" t="s">
        <v>221</v>
      </c>
      <c r="BF111" s="6" t="s">
        <v>221</v>
      </c>
      <c r="BG111" s="6" t="s">
        <v>221</v>
      </c>
      <c r="BH111" s="6" t="s">
        <v>221</v>
      </c>
      <c r="BI111" s="6" t="s">
        <v>221</v>
      </c>
      <c r="BJ111" s="6" t="s">
        <v>221</v>
      </c>
      <c r="BK111" s="6" t="s">
        <v>221</v>
      </c>
      <c r="BL111" s="6" t="s">
        <v>221</v>
      </c>
      <c r="BM111" s="6" t="s">
        <v>221</v>
      </c>
      <c r="BN111" s="6" t="s">
        <v>221</v>
      </c>
      <c r="BO111" s="6" t="s">
        <v>221</v>
      </c>
      <c r="BP111" s="6" t="s">
        <v>221</v>
      </c>
      <c r="BQ111" s="6" t="s">
        <v>221</v>
      </c>
      <c r="BR111" s="6" t="s">
        <v>221</v>
      </c>
      <c r="BS111" s="6" t="s">
        <v>221</v>
      </c>
      <c r="BT111" s="6" t="s">
        <v>221</v>
      </c>
      <c r="BU111" s="6" t="s">
        <v>221</v>
      </c>
      <c r="BV111" s="6" t="s">
        <v>221</v>
      </c>
      <c r="BW111" s="6" t="s">
        <v>221</v>
      </c>
      <c r="BX111" s="6" t="s">
        <v>221</v>
      </c>
      <c r="BY111" s="6" t="s">
        <v>221</v>
      </c>
      <c r="BZ111" s="6" t="s">
        <v>221</v>
      </c>
      <c r="CA111" s="6" t="s">
        <v>221</v>
      </c>
      <c r="CB111" s="3">
        <v>19</v>
      </c>
      <c r="CC111" s="6" t="s">
        <v>221</v>
      </c>
      <c r="CD111" s="6" t="s">
        <v>221</v>
      </c>
      <c r="CE111" s="6" t="s">
        <v>221</v>
      </c>
      <c r="CF111" s="73">
        <f t="shared" si="6"/>
        <v>80</v>
      </c>
      <c r="CG111" s="6" t="s">
        <v>221</v>
      </c>
      <c r="CH111" s="6" t="s">
        <v>221</v>
      </c>
      <c r="CI111" s="6" t="s">
        <v>221</v>
      </c>
      <c r="CJ111" s="6" t="s">
        <v>221</v>
      </c>
      <c r="CK111" s="6" t="s">
        <v>221</v>
      </c>
      <c r="CL111" s="6" t="s">
        <v>221</v>
      </c>
      <c r="CM111" s="6" t="s">
        <v>221</v>
      </c>
      <c r="CN111" s="6" t="s">
        <v>221</v>
      </c>
      <c r="CO111" s="6" t="s">
        <v>221</v>
      </c>
      <c r="CP111" s="6" t="s">
        <v>221</v>
      </c>
      <c r="CQ111" s="6" t="s">
        <v>221</v>
      </c>
      <c r="CR111" s="6" t="s">
        <v>221</v>
      </c>
      <c r="CS111" s="6" t="s">
        <v>221</v>
      </c>
      <c r="CT111" s="6" t="s">
        <v>221</v>
      </c>
      <c r="CU111" s="6" t="s">
        <v>221</v>
      </c>
      <c r="CV111" s="6" t="s">
        <v>221</v>
      </c>
      <c r="CW111" s="6" t="s">
        <v>221</v>
      </c>
      <c r="CX111" s="6" t="s">
        <v>221</v>
      </c>
      <c r="CY111" s="6" t="s">
        <v>221</v>
      </c>
      <c r="CZ111" s="6" t="s">
        <v>221</v>
      </c>
      <c r="DA111" s="73">
        <f t="shared" si="7"/>
        <v>0</v>
      </c>
      <c r="DB111" s="6" t="s">
        <v>221</v>
      </c>
      <c r="DC111" s="6" t="s">
        <v>221</v>
      </c>
      <c r="DD111" s="6" t="s">
        <v>221</v>
      </c>
      <c r="DE111" s="6" t="s">
        <v>221</v>
      </c>
      <c r="DF111" s="6" t="s">
        <v>221</v>
      </c>
      <c r="DG111" s="6" t="s">
        <v>221</v>
      </c>
      <c r="DH111" s="6" t="s">
        <v>221</v>
      </c>
      <c r="DI111" s="6" t="s">
        <v>221</v>
      </c>
      <c r="DJ111" s="6" t="s">
        <v>221</v>
      </c>
      <c r="DK111" s="6" t="s">
        <v>221</v>
      </c>
      <c r="DL111" s="6" t="s">
        <v>221</v>
      </c>
      <c r="DM111" s="6" t="s">
        <v>221</v>
      </c>
      <c r="DN111" s="6" t="s">
        <v>221</v>
      </c>
      <c r="DO111" s="6" t="s">
        <v>221</v>
      </c>
      <c r="DP111" s="6" t="s">
        <v>221</v>
      </c>
      <c r="DQ111" s="6" t="s">
        <v>221</v>
      </c>
      <c r="DR111" s="6" t="s">
        <v>221</v>
      </c>
      <c r="DS111" s="6" t="s">
        <v>221</v>
      </c>
      <c r="DT111" s="6" t="s">
        <v>221</v>
      </c>
      <c r="DU111" s="6" t="s">
        <v>221</v>
      </c>
      <c r="DV111" s="6" t="s">
        <v>221</v>
      </c>
      <c r="DW111" s="6" t="s">
        <v>221</v>
      </c>
      <c r="DX111" s="6" t="s">
        <v>221</v>
      </c>
      <c r="DY111" s="6" t="s">
        <v>221</v>
      </c>
      <c r="DZ111" s="6" t="s">
        <v>221</v>
      </c>
      <c r="EA111" s="6" t="s">
        <v>221</v>
      </c>
      <c r="EB111" s="6" t="s">
        <v>221</v>
      </c>
      <c r="EC111" s="6" t="s">
        <v>221</v>
      </c>
      <c r="ED111" s="6" t="s">
        <v>221</v>
      </c>
      <c r="EE111" s="6" t="s">
        <v>221</v>
      </c>
      <c r="EF111" s="6" t="s">
        <v>221</v>
      </c>
      <c r="EG111" s="6" t="s">
        <v>221</v>
      </c>
      <c r="EH111" s="6" t="s">
        <v>221</v>
      </c>
      <c r="EI111" s="6" t="s">
        <v>221</v>
      </c>
      <c r="EJ111" s="6" t="s">
        <v>221</v>
      </c>
      <c r="EK111" s="6" t="s">
        <v>221</v>
      </c>
      <c r="EL111" s="6" t="s">
        <v>221</v>
      </c>
      <c r="EM111" s="6" t="s">
        <v>221</v>
      </c>
      <c r="EN111" s="6" t="s">
        <v>221</v>
      </c>
      <c r="EO111" s="6" t="s">
        <v>221</v>
      </c>
      <c r="EP111" s="6" t="s">
        <v>221</v>
      </c>
      <c r="EQ111" s="6" t="s">
        <v>221</v>
      </c>
      <c r="ER111" s="6" t="s">
        <v>221</v>
      </c>
      <c r="ES111" s="6" t="s">
        <v>221</v>
      </c>
      <c r="ET111" s="6" t="s">
        <v>221</v>
      </c>
      <c r="EU111" s="6" t="s">
        <v>221</v>
      </c>
      <c r="EV111" s="6" t="s">
        <v>221</v>
      </c>
      <c r="EW111" s="6" t="s">
        <v>221</v>
      </c>
      <c r="EX111" s="6" t="s">
        <v>221</v>
      </c>
      <c r="EY111" s="6" t="s">
        <v>221</v>
      </c>
      <c r="EZ111" s="6" t="s">
        <v>221</v>
      </c>
      <c r="FA111" s="6" t="s">
        <v>221</v>
      </c>
      <c r="FB111" s="6" t="s">
        <v>221</v>
      </c>
      <c r="FC111" s="6" t="s">
        <v>221</v>
      </c>
      <c r="FD111" s="6" t="s">
        <v>221</v>
      </c>
      <c r="FE111" s="6" t="s">
        <v>221</v>
      </c>
      <c r="FF111" s="6" t="s">
        <v>221</v>
      </c>
      <c r="FG111" s="6" t="s">
        <v>221</v>
      </c>
      <c r="FH111" s="6" t="s">
        <v>221</v>
      </c>
      <c r="FI111" s="6" t="s">
        <v>221</v>
      </c>
      <c r="FJ111" s="6" t="s">
        <v>221</v>
      </c>
      <c r="FK111" s="6" t="s">
        <v>221</v>
      </c>
      <c r="FL111" s="6" t="s">
        <v>221</v>
      </c>
      <c r="FM111" s="6" t="s">
        <v>221</v>
      </c>
      <c r="FN111" s="6" t="s">
        <v>221</v>
      </c>
      <c r="FO111" s="6" t="s">
        <v>221</v>
      </c>
      <c r="FP111" s="6" t="s">
        <v>221</v>
      </c>
      <c r="FQ111" s="6" t="s">
        <v>221</v>
      </c>
      <c r="FR111" s="6" t="s">
        <v>221</v>
      </c>
      <c r="FS111" s="6" t="s">
        <v>221</v>
      </c>
      <c r="FT111" s="6" t="s">
        <v>221</v>
      </c>
      <c r="FU111" s="6" t="s">
        <v>221</v>
      </c>
      <c r="FV111" s="11" t="s">
        <v>221</v>
      </c>
      <c r="FW111" s="285">
        <f t="shared" si="8"/>
        <v>0</v>
      </c>
      <c r="FX111" s="193">
        <f t="shared" si="9"/>
        <v>80</v>
      </c>
    </row>
    <row r="112" spans="1:180" x14ac:dyDescent="0.25">
      <c r="A112" s="4" t="s">
        <v>216</v>
      </c>
      <c r="B112" s="4" t="s">
        <v>217</v>
      </c>
      <c r="C112" s="6" t="s">
        <v>221</v>
      </c>
      <c r="D112" s="6" t="s">
        <v>221</v>
      </c>
      <c r="E112" s="6" t="s">
        <v>221</v>
      </c>
      <c r="F112" s="6" t="s">
        <v>221</v>
      </c>
      <c r="G112" s="6" t="s">
        <v>221</v>
      </c>
      <c r="H112" s="6" t="s">
        <v>221</v>
      </c>
      <c r="I112" s="6" t="s">
        <v>221</v>
      </c>
      <c r="J112" s="6" t="s">
        <v>221</v>
      </c>
      <c r="K112" s="6" t="s">
        <v>221</v>
      </c>
      <c r="L112" s="6" t="s">
        <v>221</v>
      </c>
      <c r="M112" s="6" t="s">
        <v>221</v>
      </c>
      <c r="N112" s="6" t="s">
        <v>221</v>
      </c>
      <c r="O112" s="6" t="s">
        <v>221</v>
      </c>
      <c r="P112" s="6" t="s">
        <v>221</v>
      </c>
      <c r="Q112" s="6" t="s">
        <v>221</v>
      </c>
      <c r="R112" s="6" t="s">
        <v>221</v>
      </c>
      <c r="S112" s="6" t="s">
        <v>221</v>
      </c>
      <c r="T112" s="6" t="s">
        <v>221</v>
      </c>
      <c r="U112" s="6" t="s">
        <v>221</v>
      </c>
      <c r="V112" s="6" t="s">
        <v>221</v>
      </c>
      <c r="W112" s="6" t="s">
        <v>221</v>
      </c>
      <c r="X112" s="6" t="s">
        <v>221</v>
      </c>
      <c r="Y112" s="6" t="s">
        <v>221</v>
      </c>
      <c r="Z112" s="6" t="s">
        <v>221</v>
      </c>
      <c r="AA112" s="6" t="s">
        <v>221</v>
      </c>
      <c r="AB112" s="6" t="s">
        <v>221</v>
      </c>
      <c r="AC112" s="6" t="s">
        <v>221</v>
      </c>
      <c r="AD112" s="6" t="s">
        <v>221</v>
      </c>
      <c r="AE112" s="6" t="s">
        <v>221</v>
      </c>
      <c r="AF112" s="6" t="s">
        <v>221</v>
      </c>
      <c r="AG112" s="6" t="s">
        <v>221</v>
      </c>
      <c r="AH112" s="6" t="s">
        <v>221</v>
      </c>
      <c r="AI112" s="6" t="s">
        <v>221</v>
      </c>
      <c r="AJ112" s="6" t="s">
        <v>221</v>
      </c>
      <c r="AK112" s="6" t="s">
        <v>221</v>
      </c>
      <c r="AL112" s="6" t="s">
        <v>221</v>
      </c>
      <c r="AM112" s="6" t="s">
        <v>221</v>
      </c>
      <c r="AN112" s="6" t="s">
        <v>221</v>
      </c>
      <c r="AO112" s="6" t="s">
        <v>221</v>
      </c>
      <c r="AP112" s="6" t="s">
        <v>221</v>
      </c>
      <c r="AQ112" s="6" t="s">
        <v>221</v>
      </c>
      <c r="AR112" s="6" t="s">
        <v>221</v>
      </c>
      <c r="AS112" s="6" t="s">
        <v>221</v>
      </c>
      <c r="AT112" s="6" t="s">
        <v>221</v>
      </c>
      <c r="AU112" s="6" t="s">
        <v>221</v>
      </c>
      <c r="AV112" s="6" t="s">
        <v>221</v>
      </c>
      <c r="AW112" s="6" t="s">
        <v>221</v>
      </c>
      <c r="AX112" s="6" t="s">
        <v>221</v>
      </c>
      <c r="AY112" s="6" t="s">
        <v>221</v>
      </c>
      <c r="AZ112" s="6" t="s">
        <v>221</v>
      </c>
      <c r="BA112" s="6" t="s">
        <v>221</v>
      </c>
      <c r="BB112" s="6" t="s">
        <v>221</v>
      </c>
      <c r="BC112" s="6" t="s">
        <v>221</v>
      </c>
      <c r="BD112" s="6" t="s">
        <v>221</v>
      </c>
      <c r="BE112" s="6" t="s">
        <v>221</v>
      </c>
      <c r="BF112" s="6" t="s">
        <v>221</v>
      </c>
      <c r="BG112" s="6" t="s">
        <v>221</v>
      </c>
      <c r="BH112" s="6" t="s">
        <v>221</v>
      </c>
      <c r="BI112" s="6" t="s">
        <v>221</v>
      </c>
      <c r="BJ112" s="6" t="s">
        <v>221</v>
      </c>
      <c r="BK112" s="6" t="s">
        <v>221</v>
      </c>
      <c r="BL112" s="6" t="s">
        <v>221</v>
      </c>
      <c r="BM112" s="6" t="s">
        <v>221</v>
      </c>
      <c r="BN112" s="6" t="s">
        <v>221</v>
      </c>
      <c r="BO112" s="6" t="s">
        <v>221</v>
      </c>
      <c r="BP112" s="6" t="s">
        <v>221</v>
      </c>
      <c r="BQ112" s="6" t="s">
        <v>221</v>
      </c>
      <c r="BR112" s="6" t="s">
        <v>221</v>
      </c>
      <c r="BS112" s="6" t="s">
        <v>221</v>
      </c>
      <c r="BT112" s="6" t="s">
        <v>221</v>
      </c>
      <c r="BU112" s="6" t="s">
        <v>221</v>
      </c>
      <c r="BV112" s="6" t="s">
        <v>221</v>
      </c>
      <c r="BW112" s="6" t="s">
        <v>221</v>
      </c>
      <c r="BX112" s="6" t="s">
        <v>221</v>
      </c>
      <c r="BY112" s="6" t="s">
        <v>221</v>
      </c>
      <c r="BZ112" s="6" t="s">
        <v>221</v>
      </c>
      <c r="CA112" s="6" t="s">
        <v>221</v>
      </c>
      <c r="CB112" s="6" t="s">
        <v>221</v>
      </c>
      <c r="CC112" s="3">
        <v>80</v>
      </c>
      <c r="CD112" s="6" t="s">
        <v>221</v>
      </c>
      <c r="CE112" s="6" t="s">
        <v>221</v>
      </c>
      <c r="CF112" s="73">
        <f t="shared" si="6"/>
        <v>80</v>
      </c>
      <c r="CG112" s="6" t="s">
        <v>221</v>
      </c>
      <c r="CH112" s="6" t="s">
        <v>221</v>
      </c>
      <c r="CI112" s="6" t="s">
        <v>221</v>
      </c>
      <c r="CJ112" s="6" t="s">
        <v>221</v>
      </c>
      <c r="CK112" s="6" t="s">
        <v>221</v>
      </c>
      <c r="CL112" s="6" t="s">
        <v>221</v>
      </c>
      <c r="CM112" s="6" t="s">
        <v>221</v>
      </c>
      <c r="CN112" s="6" t="s">
        <v>221</v>
      </c>
      <c r="CO112" s="6" t="s">
        <v>221</v>
      </c>
      <c r="CP112" s="6" t="s">
        <v>221</v>
      </c>
      <c r="CQ112" s="6" t="s">
        <v>221</v>
      </c>
      <c r="CR112" s="6" t="s">
        <v>221</v>
      </c>
      <c r="CS112" s="6" t="s">
        <v>221</v>
      </c>
      <c r="CT112" s="6" t="s">
        <v>221</v>
      </c>
      <c r="CU112" s="6" t="s">
        <v>221</v>
      </c>
      <c r="CV112" s="6" t="s">
        <v>221</v>
      </c>
      <c r="CW112" s="6" t="s">
        <v>221</v>
      </c>
      <c r="CX112" s="6" t="s">
        <v>221</v>
      </c>
      <c r="CY112" s="6" t="s">
        <v>221</v>
      </c>
      <c r="CZ112" s="6" t="s">
        <v>221</v>
      </c>
      <c r="DA112" s="73">
        <f t="shared" si="7"/>
        <v>0</v>
      </c>
      <c r="DB112" s="6" t="s">
        <v>221</v>
      </c>
      <c r="DC112" s="6" t="s">
        <v>221</v>
      </c>
      <c r="DD112" s="6" t="s">
        <v>221</v>
      </c>
      <c r="DE112" s="6" t="s">
        <v>221</v>
      </c>
      <c r="DF112" s="6" t="s">
        <v>221</v>
      </c>
      <c r="DG112" s="6" t="s">
        <v>221</v>
      </c>
      <c r="DH112" s="6" t="s">
        <v>221</v>
      </c>
      <c r="DI112" s="6" t="s">
        <v>221</v>
      </c>
      <c r="DJ112" s="6" t="s">
        <v>221</v>
      </c>
      <c r="DK112" s="6" t="s">
        <v>221</v>
      </c>
      <c r="DL112" s="6" t="s">
        <v>221</v>
      </c>
      <c r="DM112" s="6" t="s">
        <v>221</v>
      </c>
      <c r="DN112" s="6" t="s">
        <v>221</v>
      </c>
      <c r="DO112" s="6" t="s">
        <v>221</v>
      </c>
      <c r="DP112" s="6" t="s">
        <v>221</v>
      </c>
      <c r="DQ112" s="6" t="s">
        <v>221</v>
      </c>
      <c r="DR112" s="6" t="s">
        <v>221</v>
      </c>
      <c r="DS112" s="6" t="s">
        <v>221</v>
      </c>
      <c r="DT112" s="6" t="s">
        <v>221</v>
      </c>
      <c r="DU112" s="6" t="s">
        <v>221</v>
      </c>
      <c r="DV112" s="6" t="s">
        <v>221</v>
      </c>
      <c r="DW112" s="6" t="s">
        <v>221</v>
      </c>
      <c r="DX112" s="6" t="s">
        <v>221</v>
      </c>
      <c r="DY112" s="6" t="s">
        <v>221</v>
      </c>
      <c r="DZ112" s="6" t="s">
        <v>221</v>
      </c>
      <c r="EA112" s="6" t="s">
        <v>221</v>
      </c>
      <c r="EB112" s="6" t="s">
        <v>221</v>
      </c>
      <c r="EC112" s="6" t="s">
        <v>221</v>
      </c>
      <c r="ED112" s="6" t="s">
        <v>221</v>
      </c>
      <c r="EE112" s="6" t="s">
        <v>221</v>
      </c>
      <c r="EF112" s="6" t="s">
        <v>221</v>
      </c>
      <c r="EG112" s="6" t="s">
        <v>221</v>
      </c>
      <c r="EH112" s="6" t="s">
        <v>221</v>
      </c>
      <c r="EI112" s="6" t="s">
        <v>221</v>
      </c>
      <c r="EJ112" s="6" t="s">
        <v>221</v>
      </c>
      <c r="EK112" s="6" t="s">
        <v>221</v>
      </c>
      <c r="EL112" s="6" t="s">
        <v>221</v>
      </c>
      <c r="EM112" s="6" t="s">
        <v>221</v>
      </c>
      <c r="EN112" s="6" t="s">
        <v>221</v>
      </c>
      <c r="EO112" s="6" t="s">
        <v>221</v>
      </c>
      <c r="EP112" s="6" t="s">
        <v>221</v>
      </c>
      <c r="EQ112" s="6" t="s">
        <v>221</v>
      </c>
      <c r="ER112" s="6" t="s">
        <v>221</v>
      </c>
      <c r="ES112" s="6" t="s">
        <v>221</v>
      </c>
      <c r="ET112" s="6" t="s">
        <v>221</v>
      </c>
      <c r="EU112" s="6" t="s">
        <v>221</v>
      </c>
      <c r="EV112" s="6" t="s">
        <v>221</v>
      </c>
      <c r="EW112" s="6" t="s">
        <v>221</v>
      </c>
      <c r="EX112" s="6" t="s">
        <v>221</v>
      </c>
      <c r="EY112" s="6" t="s">
        <v>221</v>
      </c>
      <c r="EZ112" s="6" t="s">
        <v>221</v>
      </c>
      <c r="FA112" s="6" t="s">
        <v>221</v>
      </c>
      <c r="FB112" s="6" t="s">
        <v>221</v>
      </c>
      <c r="FC112" s="6" t="s">
        <v>221</v>
      </c>
      <c r="FD112" s="6" t="s">
        <v>221</v>
      </c>
      <c r="FE112" s="6" t="s">
        <v>221</v>
      </c>
      <c r="FF112" s="6" t="s">
        <v>221</v>
      </c>
      <c r="FG112" s="6" t="s">
        <v>221</v>
      </c>
      <c r="FH112" s="6" t="s">
        <v>221</v>
      </c>
      <c r="FI112" s="6" t="s">
        <v>221</v>
      </c>
      <c r="FJ112" s="6" t="s">
        <v>221</v>
      </c>
      <c r="FK112" s="6" t="s">
        <v>221</v>
      </c>
      <c r="FL112" s="6" t="s">
        <v>221</v>
      </c>
      <c r="FM112" s="6" t="s">
        <v>221</v>
      </c>
      <c r="FN112" s="6" t="s">
        <v>221</v>
      </c>
      <c r="FO112" s="6" t="s">
        <v>221</v>
      </c>
      <c r="FP112" s="6" t="s">
        <v>221</v>
      </c>
      <c r="FQ112" s="6" t="s">
        <v>221</v>
      </c>
      <c r="FR112" s="6" t="s">
        <v>221</v>
      </c>
      <c r="FS112" s="6" t="s">
        <v>221</v>
      </c>
      <c r="FT112" s="6" t="s">
        <v>221</v>
      </c>
      <c r="FU112" s="6" t="s">
        <v>221</v>
      </c>
      <c r="FV112" s="11" t="s">
        <v>221</v>
      </c>
      <c r="FW112" s="285">
        <f t="shared" si="8"/>
        <v>0</v>
      </c>
      <c r="FX112" s="193">
        <f t="shared" si="9"/>
        <v>80</v>
      </c>
    </row>
    <row r="113" spans="1:180" ht="15.75" thickBot="1" x14ac:dyDescent="0.3">
      <c r="A113" s="36" t="s">
        <v>218</v>
      </c>
      <c r="B113" s="36" t="s">
        <v>219</v>
      </c>
      <c r="C113" s="48" t="s">
        <v>221</v>
      </c>
      <c r="D113" s="48" t="s">
        <v>221</v>
      </c>
      <c r="E113" s="48" t="s">
        <v>221</v>
      </c>
      <c r="F113" s="48" t="s">
        <v>221</v>
      </c>
      <c r="G113" s="48" t="s">
        <v>221</v>
      </c>
      <c r="H113" s="48" t="s">
        <v>221</v>
      </c>
      <c r="I113" s="48" t="s">
        <v>221</v>
      </c>
      <c r="J113" s="48" t="s">
        <v>221</v>
      </c>
      <c r="K113" s="48" t="s">
        <v>221</v>
      </c>
      <c r="L113" s="48" t="s">
        <v>221</v>
      </c>
      <c r="M113" s="48" t="s">
        <v>221</v>
      </c>
      <c r="N113" s="48" t="s">
        <v>221</v>
      </c>
      <c r="O113" s="34">
        <v>9</v>
      </c>
      <c r="P113" s="34">
        <v>29</v>
      </c>
      <c r="Q113" s="48" t="s">
        <v>221</v>
      </c>
      <c r="R113" s="48" t="s">
        <v>221</v>
      </c>
      <c r="S113" s="48" t="s">
        <v>221</v>
      </c>
      <c r="T113" s="48" t="s">
        <v>221</v>
      </c>
      <c r="U113" s="48" t="s">
        <v>221</v>
      </c>
      <c r="V113" s="48" t="s">
        <v>221</v>
      </c>
      <c r="W113" s="48" t="s">
        <v>221</v>
      </c>
      <c r="X113" s="48" t="s">
        <v>221</v>
      </c>
      <c r="Y113" s="48" t="s">
        <v>221</v>
      </c>
      <c r="Z113" s="48" t="s">
        <v>221</v>
      </c>
      <c r="AA113" s="48" t="s">
        <v>221</v>
      </c>
      <c r="AB113" s="48" t="s">
        <v>221</v>
      </c>
      <c r="AC113" s="48" t="s">
        <v>221</v>
      </c>
      <c r="AD113" s="48" t="s">
        <v>221</v>
      </c>
      <c r="AE113" s="48" t="s">
        <v>221</v>
      </c>
      <c r="AF113" s="48" t="s">
        <v>221</v>
      </c>
      <c r="AG113" s="48" t="s">
        <v>221</v>
      </c>
      <c r="AH113" s="48" t="s">
        <v>221</v>
      </c>
      <c r="AI113" s="48" t="s">
        <v>221</v>
      </c>
      <c r="AJ113" s="48" t="s">
        <v>221</v>
      </c>
      <c r="AK113" s="48" t="s">
        <v>221</v>
      </c>
      <c r="AL113" s="48" t="s">
        <v>221</v>
      </c>
      <c r="AM113" s="48" t="s">
        <v>221</v>
      </c>
      <c r="AN113" s="48" t="s">
        <v>221</v>
      </c>
      <c r="AO113" s="48" t="s">
        <v>221</v>
      </c>
      <c r="AP113" s="48" t="s">
        <v>221</v>
      </c>
      <c r="AQ113" s="48" t="s">
        <v>221</v>
      </c>
      <c r="AR113" s="48" t="s">
        <v>221</v>
      </c>
      <c r="AS113" s="48" t="s">
        <v>221</v>
      </c>
      <c r="AT113" s="34">
        <v>14</v>
      </c>
      <c r="AU113" s="48" t="s">
        <v>221</v>
      </c>
      <c r="AV113" s="48" t="s">
        <v>221</v>
      </c>
      <c r="AW113" s="48" t="s">
        <v>221</v>
      </c>
      <c r="AX113" s="48" t="s">
        <v>221</v>
      </c>
      <c r="AY113" s="48" t="s">
        <v>221</v>
      </c>
      <c r="AZ113" s="48" t="s">
        <v>221</v>
      </c>
      <c r="BA113" s="48" t="s">
        <v>221</v>
      </c>
      <c r="BB113" s="48" t="s">
        <v>221</v>
      </c>
      <c r="BC113" s="48" t="s">
        <v>221</v>
      </c>
      <c r="BD113" s="48" t="s">
        <v>221</v>
      </c>
      <c r="BE113" s="48" t="s">
        <v>221</v>
      </c>
      <c r="BF113" s="48" t="s">
        <v>221</v>
      </c>
      <c r="BG113" s="48" t="s">
        <v>221</v>
      </c>
      <c r="BH113" s="48" t="s">
        <v>221</v>
      </c>
      <c r="BI113" s="48" t="s">
        <v>221</v>
      </c>
      <c r="BJ113" s="48" t="s">
        <v>221</v>
      </c>
      <c r="BK113" s="48" t="s">
        <v>221</v>
      </c>
      <c r="BL113" s="48" t="s">
        <v>221</v>
      </c>
      <c r="BM113" s="48" t="s">
        <v>221</v>
      </c>
      <c r="BN113" s="48" t="s">
        <v>221</v>
      </c>
      <c r="BO113" s="48" t="s">
        <v>221</v>
      </c>
      <c r="BP113" s="48" t="s">
        <v>221</v>
      </c>
      <c r="BQ113" s="48" t="s">
        <v>221</v>
      </c>
      <c r="BR113" s="48" t="s">
        <v>221</v>
      </c>
      <c r="BS113" s="48" t="s">
        <v>221</v>
      </c>
      <c r="BT113" s="48" t="s">
        <v>221</v>
      </c>
      <c r="BU113" s="48" t="s">
        <v>221</v>
      </c>
      <c r="BV113" s="48" t="s">
        <v>221</v>
      </c>
      <c r="BW113" s="48" t="s">
        <v>221</v>
      </c>
      <c r="BX113" s="48" t="s">
        <v>221</v>
      </c>
      <c r="BY113" s="48" t="s">
        <v>221</v>
      </c>
      <c r="BZ113" s="48" t="s">
        <v>221</v>
      </c>
      <c r="CA113" s="48" t="s">
        <v>221</v>
      </c>
      <c r="CB113" s="48" t="s">
        <v>221</v>
      </c>
      <c r="CC113" s="48" t="s">
        <v>221</v>
      </c>
      <c r="CD113" s="48" t="s">
        <v>221</v>
      </c>
      <c r="CE113" s="48" t="s">
        <v>221</v>
      </c>
      <c r="CF113" s="80">
        <f t="shared" si="6"/>
        <v>52</v>
      </c>
      <c r="CG113" s="48" t="s">
        <v>221</v>
      </c>
      <c r="CH113" s="48" t="s">
        <v>221</v>
      </c>
      <c r="CI113" s="48" t="s">
        <v>221</v>
      </c>
      <c r="CJ113" s="48" t="s">
        <v>221</v>
      </c>
      <c r="CK113" s="48" t="s">
        <v>221</v>
      </c>
      <c r="CL113" s="48" t="s">
        <v>221</v>
      </c>
      <c r="CM113" s="48" t="s">
        <v>221</v>
      </c>
      <c r="CN113" s="48" t="s">
        <v>221</v>
      </c>
      <c r="CO113" s="48" t="s">
        <v>221</v>
      </c>
      <c r="CP113" s="48" t="s">
        <v>221</v>
      </c>
      <c r="CQ113" s="48" t="s">
        <v>221</v>
      </c>
      <c r="CR113" s="48" t="s">
        <v>221</v>
      </c>
      <c r="CS113" s="48" t="s">
        <v>221</v>
      </c>
      <c r="CT113" s="48" t="s">
        <v>221</v>
      </c>
      <c r="CU113" s="48" t="s">
        <v>221</v>
      </c>
      <c r="CV113" s="48" t="s">
        <v>221</v>
      </c>
      <c r="CW113" s="48" t="s">
        <v>221</v>
      </c>
      <c r="CX113" s="48" t="s">
        <v>221</v>
      </c>
      <c r="CY113" s="48" t="s">
        <v>221</v>
      </c>
      <c r="CZ113" s="48" t="s">
        <v>221</v>
      </c>
      <c r="DA113" s="80">
        <f t="shared" si="7"/>
        <v>0</v>
      </c>
      <c r="DB113" s="48" t="s">
        <v>221</v>
      </c>
      <c r="DC113" s="48" t="s">
        <v>221</v>
      </c>
      <c r="DD113" s="48" t="s">
        <v>221</v>
      </c>
      <c r="DE113" s="48" t="s">
        <v>221</v>
      </c>
      <c r="DF113" s="48" t="s">
        <v>221</v>
      </c>
      <c r="DG113" s="48" t="s">
        <v>221</v>
      </c>
      <c r="DH113" s="48" t="s">
        <v>221</v>
      </c>
      <c r="DI113" s="48" t="s">
        <v>221</v>
      </c>
      <c r="DJ113" s="48" t="s">
        <v>221</v>
      </c>
      <c r="DK113" s="48" t="s">
        <v>221</v>
      </c>
      <c r="DL113" s="48" t="s">
        <v>221</v>
      </c>
      <c r="DM113" s="48" t="s">
        <v>221</v>
      </c>
      <c r="DN113" s="48" t="s">
        <v>221</v>
      </c>
      <c r="DO113" s="48" t="s">
        <v>221</v>
      </c>
      <c r="DP113" s="48" t="s">
        <v>221</v>
      </c>
      <c r="DQ113" s="48" t="s">
        <v>221</v>
      </c>
      <c r="DR113" s="48" t="s">
        <v>221</v>
      </c>
      <c r="DS113" s="48" t="s">
        <v>221</v>
      </c>
      <c r="DT113" s="48" t="s">
        <v>221</v>
      </c>
      <c r="DU113" s="48" t="s">
        <v>221</v>
      </c>
      <c r="DV113" s="48" t="s">
        <v>221</v>
      </c>
      <c r="DW113" s="48" t="s">
        <v>221</v>
      </c>
      <c r="DX113" s="48" t="s">
        <v>221</v>
      </c>
      <c r="DY113" s="48" t="s">
        <v>221</v>
      </c>
      <c r="DZ113" s="48" t="s">
        <v>221</v>
      </c>
      <c r="EA113" s="48" t="s">
        <v>221</v>
      </c>
      <c r="EB113" s="48" t="s">
        <v>221</v>
      </c>
      <c r="EC113" s="48" t="s">
        <v>221</v>
      </c>
      <c r="ED113" s="48" t="s">
        <v>221</v>
      </c>
      <c r="EE113" s="48" t="s">
        <v>221</v>
      </c>
      <c r="EF113" s="48" t="s">
        <v>221</v>
      </c>
      <c r="EG113" s="48" t="s">
        <v>221</v>
      </c>
      <c r="EH113" s="48" t="s">
        <v>221</v>
      </c>
      <c r="EI113" s="48" t="s">
        <v>221</v>
      </c>
      <c r="EJ113" s="48" t="s">
        <v>221</v>
      </c>
      <c r="EK113" s="48" t="s">
        <v>221</v>
      </c>
      <c r="EL113" s="48" t="s">
        <v>221</v>
      </c>
      <c r="EM113" s="48" t="s">
        <v>221</v>
      </c>
      <c r="EN113" s="48" t="s">
        <v>221</v>
      </c>
      <c r="EO113" s="48" t="s">
        <v>221</v>
      </c>
      <c r="EP113" s="48" t="s">
        <v>221</v>
      </c>
      <c r="EQ113" s="34"/>
      <c r="ER113" s="48" t="s">
        <v>221</v>
      </c>
      <c r="ES113" s="34"/>
      <c r="ET113" s="48" t="s">
        <v>221</v>
      </c>
      <c r="EU113" s="48" t="s">
        <v>221</v>
      </c>
      <c r="EV113" s="48" t="s">
        <v>221</v>
      </c>
      <c r="EW113" s="48" t="s">
        <v>221</v>
      </c>
      <c r="EX113" s="48" t="s">
        <v>221</v>
      </c>
      <c r="EY113" s="48" t="s">
        <v>221</v>
      </c>
      <c r="EZ113" s="48" t="s">
        <v>221</v>
      </c>
      <c r="FA113" s="48" t="s">
        <v>221</v>
      </c>
      <c r="FB113" s="48" t="s">
        <v>221</v>
      </c>
      <c r="FC113" s="48" t="s">
        <v>221</v>
      </c>
      <c r="FD113" s="48" t="s">
        <v>221</v>
      </c>
      <c r="FE113" s="48" t="s">
        <v>221</v>
      </c>
      <c r="FF113" s="48" t="s">
        <v>221</v>
      </c>
      <c r="FG113" s="48" t="s">
        <v>221</v>
      </c>
      <c r="FH113" s="48" t="s">
        <v>221</v>
      </c>
      <c r="FI113" s="48" t="s">
        <v>221</v>
      </c>
      <c r="FJ113" s="48" t="s">
        <v>221</v>
      </c>
      <c r="FK113" s="48" t="s">
        <v>221</v>
      </c>
      <c r="FL113" s="48" t="s">
        <v>221</v>
      </c>
      <c r="FM113" s="48" t="s">
        <v>221</v>
      </c>
      <c r="FN113" s="48" t="s">
        <v>221</v>
      </c>
      <c r="FO113" s="34"/>
      <c r="FP113" s="48" t="s">
        <v>221</v>
      </c>
      <c r="FQ113" s="48" t="s">
        <v>221</v>
      </c>
      <c r="FR113" s="48" t="s">
        <v>221</v>
      </c>
      <c r="FS113" s="48" t="s">
        <v>221</v>
      </c>
      <c r="FT113" s="48" t="s">
        <v>221</v>
      </c>
      <c r="FU113" s="48" t="s">
        <v>221</v>
      </c>
      <c r="FV113" s="59" t="s">
        <v>221</v>
      </c>
      <c r="FW113" s="286">
        <f t="shared" si="8"/>
        <v>0</v>
      </c>
      <c r="FX113" s="196">
        <f t="shared" si="9"/>
        <v>52</v>
      </c>
    </row>
    <row r="114" spans="1:180" ht="16.5" thickTop="1" thickBot="1" x14ac:dyDescent="0.3">
      <c r="A114" s="51"/>
      <c r="B114" s="52" t="s">
        <v>473</v>
      </c>
      <c r="C114" s="53">
        <f>SUM(C5:C113)</f>
        <v>678</v>
      </c>
      <c r="D114" s="53">
        <f t="shared" ref="D114:BO114" si="10">SUM(D5:D113)</f>
        <v>757</v>
      </c>
      <c r="E114" s="53">
        <f t="shared" si="10"/>
        <v>3056</v>
      </c>
      <c r="F114" s="53">
        <f t="shared" si="10"/>
        <v>783</v>
      </c>
      <c r="G114" s="53">
        <f t="shared" si="10"/>
        <v>0</v>
      </c>
      <c r="H114" s="53">
        <f t="shared" si="10"/>
        <v>1669</v>
      </c>
      <c r="I114" s="53">
        <f t="shared" si="10"/>
        <v>67</v>
      </c>
      <c r="J114" s="53">
        <f t="shared" si="10"/>
        <v>107</v>
      </c>
      <c r="K114" s="53">
        <f t="shared" si="10"/>
        <v>0</v>
      </c>
      <c r="L114" s="53">
        <f t="shared" si="10"/>
        <v>626</v>
      </c>
      <c r="M114" s="53">
        <f t="shared" si="10"/>
        <v>112</v>
      </c>
      <c r="N114" s="53">
        <f t="shared" si="10"/>
        <v>180</v>
      </c>
      <c r="O114" s="53">
        <f t="shared" si="10"/>
        <v>705</v>
      </c>
      <c r="P114" s="53">
        <f t="shared" si="10"/>
        <v>16334</v>
      </c>
      <c r="Q114" s="53">
        <f t="shared" si="10"/>
        <v>2467</v>
      </c>
      <c r="R114" s="53">
        <f t="shared" si="10"/>
        <v>3649</v>
      </c>
      <c r="S114" s="53">
        <f t="shared" si="10"/>
        <v>589</v>
      </c>
      <c r="T114" s="53">
        <f t="shared" si="10"/>
        <v>0</v>
      </c>
      <c r="U114" s="53">
        <f t="shared" si="10"/>
        <v>995</v>
      </c>
      <c r="V114" s="53">
        <f t="shared" si="10"/>
        <v>86</v>
      </c>
      <c r="W114" s="53">
        <f t="shared" si="10"/>
        <v>6251</v>
      </c>
      <c r="X114" s="53">
        <f t="shared" si="10"/>
        <v>76</v>
      </c>
      <c r="Y114" s="53">
        <f t="shared" si="10"/>
        <v>786</v>
      </c>
      <c r="Z114" s="53">
        <f t="shared" si="10"/>
        <v>3319</v>
      </c>
      <c r="AA114" s="53">
        <f t="shared" si="10"/>
        <v>298</v>
      </c>
      <c r="AB114" s="53">
        <f t="shared" si="10"/>
        <v>59</v>
      </c>
      <c r="AC114" s="53">
        <f t="shared" si="10"/>
        <v>412</v>
      </c>
      <c r="AD114" s="53">
        <f t="shared" si="10"/>
        <v>160</v>
      </c>
      <c r="AE114" s="53">
        <f t="shared" si="10"/>
        <v>268</v>
      </c>
      <c r="AF114" s="53">
        <f t="shared" si="10"/>
        <v>145</v>
      </c>
      <c r="AG114" s="53">
        <f t="shared" si="10"/>
        <v>0</v>
      </c>
      <c r="AH114" s="53">
        <f t="shared" si="10"/>
        <v>337</v>
      </c>
      <c r="AI114" s="53">
        <f t="shared" si="10"/>
        <v>64</v>
      </c>
      <c r="AJ114" s="53">
        <f t="shared" si="10"/>
        <v>0</v>
      </c>
      <c r="AK114" s="53">
        <f t="shared" si="10"/>
        <v>3309</v>
      </c>
      <c r="AL114" s="53">
        <f t="shared" si="10"/>
        <v>525</v>
      </c>
      <c r="AM114" s="53">
        <f t="shared" si="10"/>
        <v>488</v>
      </c>
      <c r="AN114" s="53">
        <f t="shared" si="10"/>
        <v>759</v>
      </c>
      <c r="AO114" s="53">
        <f t="shared" si="10"/>
        <v>30</v>
      </c>
      <c r="AP114" s="53">
        <f t="shared" si="10"/>
        <v>216</v>
      </c>
      <c r="AQ114" s="53">
        <f t="shared" si="10"/>
        <v>1028</v>
      </c>
      <c r="AR114" s="53">
        <f t="shared" si="10"/>
        <v>7962</v>
      </c>
      <c r="AS114" s="53">
        <f t="shared" si="10"/>
        <v>101</v>
      </c>
      <c r="AT114" s="53">
        <f t="shared" si="10"/>
        <v>12584</v>
      </c>
      <c r="AU114" s="53">
        <f t="shared" si="10"/>
        <v>1358</v>
      </c>
      <c r="AV114" s="53">
        <f t="shared" si="10"/>
        <v>1292</v>
      </c>
      <c r="AW114" s="53">
        <f t="shared" si="10"/>
        <v>1092</v>
      </c>
      <c r="AX114" s="53">
        <f t="shared" si="10"/>
        <v>885</v>
      </c>
      <c r="AY114" s="53">
        <f t="shared" si="10"/>
        <v>27</v>
      </c>
      <c r="AZ114" s="53">
        <f t="shared" si="10"/>
        <v>74</v>
      </c>
      <c r="BA114" s="53">
        <f t="shared" si="10"/>
        <v>1450</v>
      </c>
      <c r="BB114" s="53">
        <f t="shared" si="10"/>
        <v>1316</v>
      </c>
      <c r="BC114" s="53">
        <f t="shared" si="10"/>
        <v>1093</v>
      </c>
      <c r="BD114" s="53">
        <f t="shared" si="10"/>
        <v>7641</v>
      </c>
      <c r="BE114" s="53">
        <f t="shared" si="10"/>
        <v>3635</v>
      </c>
      <c r="BF114" s="53">
        <f t="shared" si="10"/>
        <v>93</v>
      </c>
      <c r="BG114" s="53">
        <f t="shared" si="10"/>
        <v>28</v>
      </c>
      <c r="BH114" s="53">
        <f t="shared" si="10"/>
        <v>0</v>
      </c>
      <c r="BI114" s="53">
        <f t="shared" si="10"/>
        <v>0</v>
      </c>
      <c r="BJ114" s="53">
        <f t="shared" si="10"/>
        <v>121</v>
      </c>
      <c r="BK114" s="53">
        <f t="shared" si="10"/>
        <v>13971</v>
      </c>
      <c r="BL114" s="53">
        <f t="shared" si="10"/>
        <v>55</v>
      </c>
      <c r="BM114" s="53">
        <f t="shared" si="10"/>
        <v>0</v>
      </c>
      <c r="BN114" s="53">
        <f t="shared" si="10"/>
        <v>0</v>
      </c>
      <c r="BO114" s="53">
        <f t="shared" si="10"/>
        <v>590</v>
      </c>
      <c r="BP114" s="53">
        <f t="shared" ref="BP114:EC114" si="11">SUM(BP5:BP113)</f>
        <v>2023</v>
      </c>
      <c r="BQ114" s="53">
        <f t="shared" si="11"/>
        <v>1107</v>
      </c>
      <c r="BR114" s="53">
        <f t="shared" si="11"/>
        <v>19</v>
      </c>
      <c r="BS114" s="53">
        <f t="shared" si="11"/>
        <v>54</v>
      </c>
      <c r="BT114" s="53">
        <f t="shared" si="11"/>
        <v>441</v>
      </c>
      <c r="BU114" s="53">
        <f t="shared" si="11"/>
        <v>869</v>
      </c>
      <c r="BV114" s="53">
        <f t="shared" si="11"/>
        <v>898</v>
      </c>
      <c r="BW114" s="53">
        <f t="shared" si="11"/>
        <v>1929</v>
      </c>
      <c r="BX114" s="53">
        <f t="shared" si="11"/>
        <v>4160</v>
      </c>
      <c r="BY114" s="53">
        <f t="shared" si="11"/>
        <v>149</v>
      </c>
      <c r="BZ114" s="53">
        <f t="shared" si="11"/>
        <v>1172</v>
      </c>
      <c r="CA114" s="53">
        <f t="shared" si="11"/>
        <v>7045</v>
      </c>
      <c r="CB114" s="53">
        <f t="shared" si="11"/>
        <v>137</v>
      </c>
      <c r="CC114" s="53">
        <f t="shared" si="11"/>
        <v>841</v>
      </c>
      <c r="CD114" s="53">
        <f t="shared" si="11"/>
        <v>68</v>
      </c>
      <c r="CE114" s="53">
        <f t="shared" si="11"/>
        <v>10039</v>
      </c>
      <c r="CF114" s="83">
        <f t="shared" si="6"/>
        <v>137709</v>
      </c>
      <c r="CG114" s="53">
        <f t="shared" si="11"/>
        <v>6</v>
      </c>
      <c r="CH114" s="53">
        <f t="shared" si="11"/>
        <v>49</v>
      </c>
      <c r="CI114" s="53">
        <f t="shared" si="11"/>
        <v>0</v>
      </c>
      <c r="CJ114" s="53">
        <f t="shared" si="11"/>
        <v>16</v>
      </c>
      <c r="CK114" s="53">
        <f t="shared" si="11"/>
        <v>34</v>
      </c>
      <c r="CL114" s="53">
        <f t="shared" si="11"/>
        <v>0</v>
      </c>
      <c r="CM114" s="53">
        <f t="shared" si="11"/>
        <v>0</v>
      </c>
      <c r="CN114" s="53">
        <f t="shared" si="11"/>
        <v>0</v>
      </c>
      <c r="CO114" s="53">
        <f t="shared" si="11"/>
        <v>34</v>
      </c>
      <c r="CP114" s="53">
        <f t="shared" si="11"/>
        <v>21</v>
      </c>
      <c r="CQ114" s="53">
        <f t="shared" si="11"/>
        <v>0</v>
      </c>
      <c r="CR114" s="53">
        <f t="shared" si="11"/>
        <v>0</v>
      </c>
      <c r="CS114" s="53">
        <f t="shared" si="11"/>
        <v>8</v>
      </c>
      <c r="CT114" s="53">
        <f t="shared" si="11"/>
        <v>73</v>
      </c>
      <c r="CU114" s="53">
        <f t="shared" si="11"/>
        <v>44</v>
      </c>
      <c r="CV114" s="53">
        <f t="shared" si="11"/>
        <v>17</v>
      </c>
      <c r="CW114" s="53">
        <f t="shared" si="11"/>
        <v>0</v>
      </c>
      <c r="CX114" s="53">
        <f t="shared" si="11"/>
        <v>22</v>
      </c>
      <c r="CY114" s="53">
        <f t="shared" si="11"/>
        <v>37</v>
      </c>
      <c r="CZ114" s="53">
        <f t="shared" si="11"/>
        <v>18</v>
      </c>
      <c r="DA114" s="83">
        <f>SUM(CG114:CZ114)</f>
        <v>379</v>
      </c>
      <c r="DB114" s="53">
        <f t="shared" si="11"/>
        <v>430</v>
      </c>
      <c r="DC114" s="53">
        <f t="shared" si="11"/>
        <v>5615</v>
      </c>
      <c r="DD114" s="53">
        <f t="shared" si="11"/>
        <v>714</v>
      </c>
      <c r="DE114" s="53">
        <f t="shared" si="11"/>
        <v>1460</v>
      </c>
      <c r="DF114" s="53">
        <f t="shared" si="11"/>
        <v>176</v>
      </c>
      <c r="DG114" s="53">
        <f t="shared" si="11"/>
        <v>245</v>
      </c>
      <c r="DH114" s="53">
        <f t="shared" si="11"/>
        <v>44</v>
      </c>
      <c r="DI114" s="53">
        <f t="shared" si="11"/>
        <v>145</v>
      </c>
      <c r="DJ114" s="53">
        <f t="shared" si="11"/>
        <v>76</v>
      </c>
      <c r="DK114" s="53">
        <f t="shared" si="11"/>
        <v>19</v>
      </c>
      <c r="DL114" s="53">
        <f t="shared" si="11"/>
        <v>26</v>
      </c>
      <c r="DM114" s="53">
        <f t="shared" si="11"/>
        <v>116</v>
      </c>
      <c r="DN114" s="53">
        <f t="shared" si="11"/>
        <v>1079</v>
      </c>
      <c r="DO114" s="53">
        <f t="shared" si="11"/>
        <v>1363</v>
      </c>
      <c r="DP114" s="53">
        <f t="shared" si="11"/>
        <v>144</v>
      </c>
      <c r="DQ114" s="53">
        <f t="shared" si="11"/>
        <v>2040</v>
      </c>
      <c r="DR114" s="53">
        <f t="shared" si="11"/>
        <v>2888</v>
      </c>
      <c r="DS114" s="53">
        <f t="shared" si="11"/>
        <v>235</v>
      </c>
      <c r="DT114" s="53">
        <f t="shared" si="11"/>
        <v>30</v>
      </c>
      <c r="DU114" s="53">
        <f t="shared" si="11"/>
        <v>61</v>
      </c>
      <c r="DV114" s="53">
        <f t="shared" si="11"/>
        <v>473</v>
      </c>
      <c r="DW114" s="53">
        <f t="shared" si="11"/>
        <v>0</v>
      </c>
      <c r="DX114" s="53">
        <f t="shared" si="11"/>
        <v>232</v>
      </c>
      <c r="DY114" s="53">
        <f t="shared" si="11"/>
        <v>0</v>
      </c>
      <c r="DZ114" s="53">
        <f t="shared" si="11"/>
        <v>151</v>
      </c>
      <c r="EA114" s="53">
        <f t="shared" si="11"/>
        <v>1758</v>
      </c>
      <c r="EB114" s="53">
        <f t="shared" si="11"/>
        <v>52</v>
      </c>
      <c r="EC114" s="53">
        <f t="shared" si="11"/>
        <v>510</v>
      </c>
      <c r="ED114" s="53">
        <f t="shared" ref="ED114:FV114" si="12">SUM(ED5:ED113)</f>
        <v>139</v>
      </c>
      <c r="EE114" s="53">
        <f t="shared" si="12"/>
        <v>0</v>
      </c>
      <c r="EF114" s="53">
        <f t="shared" si="12"/>
        <v>358</v>
      </c>
      <c r="EG114" s="53">
        <f t="shared" si="12"/>
        <v>135</v>
      </c>
      <c r="EH114" s="53">
        <f t="shared" si="12"/>
        <v>5309</v>
      </c>
      <c r="EI114" s="53">
        <f t="shared" si="12"/>
        <v>1657</v>
      </c>
      <c r="EJ114" s="53">
        <f t="shared" si="12"/>
        <v>0</v>
      </c>
      <c r="EK114" s="53">
        <f t="shared" si="12"/>
        <v>162</v>
      </c>
      <c r="EL114" s="53">
        <f t="shared" si="12"/>
        <v>43</v>
      </c>
      <c r="EM114" s="53">
        <f t="shared" si="12"/>
        <v>179</v>
      </c>
      <c r="EN114" s="53">
        <f t="shared" si="12"/>
        <v>86</v>
      </c>
      <c r="EO114" s="53">
        <f t="shared" si="12"/>
        <v>359</v>
      </c>
      <c r="EP114" s="53">
        <f t="shared" si="12"/>
        <v>61</v>
      </c>
      <c r="EQ114" s="53">
        <f t="shared" si="12"/>
        <v>52</v>
      </c>
      <c r="ER114" s="53">
        <f t="shared" si="12"/>
        <v>0</v>
      </c>
      <c r="ES114" s="53">
        <f t="shared" si="12"/>
        <v>5102</v>
      </c>
      <c r="ET114" s="53">
        <f t="shared" si="12"/>
        <v>1940</v>
      </c>
      <c r="EU114" s="53">
        <f t="shared" si="12"/>
        <v>25</v>
      </c>
      <c r="EV114" s="53">
        <f t="shared" si="12"/>
        <v>94</v>
      </c>
      <c r="EW114" s="53">
        <f t="shared" si="12"/>
        <v>191</v>
      </c>
      <c r="EX114" s="53">
        <f t="shared" si="12"/>
        <v>113</v>
      </c>
      <c r="EY114" s="53">
        <f t="shared" si="12"/>
        <v>322</v>
      </c>
      <c r="EZ114" s="53">
        <f t="shared" si="12"/>
        <v>208</v>
      </c>
      <c r="FA114" s="53">
        <f t="shared" si="12"/>
        <v>745</v>
      </c>
      <c r="FB114" s="53">
        <f t="shared" si="12"/>
        <v>47</v>
      </c>
      <c r="FC114" s="53">
        <f t="shared" si="12"/>
        <v>148</v>
      </c>
      <c r="FD114" s="53">
        <f t="shared" si="12"/>
        <v>28</v>
      </c>
      <c r="FE114" s="53">
        <f t="shared" si="12"/>
        <v>524</v>
      </c>
      <c r="FF114" s="53">
        <f t="shared" si="12"/>
        <v>3735</v>
      </c>
      <c r="FG114" s="53">
        <f t="shared" si="12"/>
        <v>564</v>
      </c>
      <c r="FH114" s="53">
        <f t="shared" si="12"/>
        <v>268</v>
      </c>
      <c r="FI114" s="53">
        <f t="shared" si="12"/>
        <v>72</v>
      </c>
      <c r="FJ114" s="53">
        <f t="shared" si="12"/>
        <v>513</v>
      </c>
      <c r="FK114" s="53">
        <f t="shared" si="12"/>
        <v>253</v>
      </c>
      <c r="FL114" s="53">
        <f t="shared" si="12"/>
        <v>50</v>
      </c>
      <c r="FM114" s="53">
        <f t="shared" si="12"/>
        <v>117</v>
      </c>
      <c r="FN114" s="53">
        <f t="shared" si="12"/>
        <v>707</v>
      </c>
      <c r="FO114" s="53">
        <f t="shared" si="12"/>
        <v>0</v>
      </c>
      <c r="FP114" s="53">
        <f t="shared" si="12"/>
        <v>1046</v>
      </c>
      <c r="FQ114" s="53">
        <f t="shared" si="12"/>
        <v>6426</v>
      </c>
      <c r="FR114" s="53">
        <f t="shared" si="12"/>
        <v>13</v>
      </c>
      <c r="FS114" s="53">
        <f t="shared" si="12"/>
        <v>0</v>
      </c>
      <c r="FT114" s="53">
        <f t="shared" si="12"/>
        <v>47</v>
      </c>
      <c r="FU114" s="53">
        <f t="shared" si="12"/>
        <v>140</v>
      </c>
      <c r="FV114" s="53">
        <f t="shared" si="12"/>
        <v>40</v>
      </c>
      <c r="FW114" s="102">
        <f t="shared" si="8"/>
        <v>52100</v>
      </c>
      <c r="FX114" s="84">
        <f t="shared" si="9"/>
        <v>190188</v>
      </c>
    </row>
    <row r="115" spans="1:180" ht="15.75" thickTop="1" x14ac:dyDescent="0.25"/>
  </sheetData>
  <mergeCells count="180">
    <mergeCell ref="FW3:FW4"/>
    <mergeCell ref="FX3:FX4"/>
    <mergeCell ref="G3:G4"/>
    <mergeCell ref="H3:H4"/>
    <mergeCell ref="I3:I4"/>
    <mergeCell ref="J3:J4"/>
    <mergeCell ref="K3:K4"/>
    <mergeCell ref="L3:L4"/>
    <mergeCell ref="A3:A4"/>
    <mergeCell ref="B3:B4"/>
    <mergeCell ref="C3:C4"/>
    <mergeCell ref="D3:D4"/>
    <mergeCell ref="E3:E4"/>
    <mergeCell ref="F3:F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AK3:AK4"/>
    <mergeCell ref="AL3:AL4"/>
    <mergeCell ref="AM3:AM4"/>
    <mergeCell ref="AN3:AN4"/>
    <mergeCell ref="AO3:AO4"/>
    <mergeCell ref="AP3:AP4"/>
    <mergeCell ref="Q3:Q4"/>
    <mergeCell ref="R3:R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BU3:BU4"/>
    <mergeCell ref="BV3:BV4"/>
    <mergeCell ref="BW3:BW4"/>
    <mergeCell ref="BX3:BX4"/>
    <mergeCell ref="BY3:BY4"/>
    <mergeCell ref="BZ3:BZ4"/>
    <mergeCell ref="CF3:CF4"/>
    <mergeCell ref="BO3:BO4"/>
    <mergeCell ref="BP3:BP4"/>
    <mergeCell ref="BQ3:BQ4"/>
    <mergeCell ref="BR3:BR4"/>
    <mergeCell ref="BS3:BS4"/>
    <mergeCell ref="BT3:BT4"/>
    <mergeCell ref="CH3:CH4"/>
    <mergeCell ref="CI3:CI4"/>
    <mergeCell ref="CJ3:CJ4"/>
    <mergeCell ref="CK3:CK4"/>
    <mergeCell ref="CL3:CL4"/>
    <mergeCell ref="CM3:CM4"/>
    <mergeCell ref="CA3:CA4"/>
    <mergeCell ref="CB3:CB4"/>
    <mergeCell ref="CC3:CC4"/>
    <mergeCell ref="CD3:CD4"/>
    <mergeCell ref="CE3:CE4"/>
    <mergeCell ref="CG3:CG4"/>
    <mergeCell ref="CT3:CT4"/>
    <mergeCell ref="CU3:CU4"/>
    <mergeCell ref="CV3:CV4"/>
    <mergeCell ref="CW3:CW4"/>
    <mergeCell ref="CX3:CX4"/>
    <mergeCell ref="CY3:CY4"/>
    <mergeCell ref="DA3:DA4"/>
    <mergeCell ref="CN3:CN4"/>
    <mergeCell ref="CO3:CO4"/>
    <mergeCell ref="CP3:CP4"/>
    <mergeCell ref="CQ3:CQ4"/>
    <mergeCell ref="CR3:CR4"/>
    <mergeCell ref="CS3:CS4"/>
    <mergeCell ref="DG3:DG4"/>
    <mergeCell ref="DH3:DH4"/>
    <mergeCell ref="DI3:DI4"/>
    <mergeCell ref="DJ3:DJ4"/>
    <mergeCell ref="DK3:DK4"/>
    <mergeCell ref="DL3:DL4"/>
    <mergeCell ref="CZ3:CZ4"/>
    <mergeCell ref="DB3:DB4"/>
    <mergeCell ref="DC3:DC4"/>
    <mergeCell ref="DD3:DD4"/>
    <mergeCell ref="DE3:DE4"/>
    <mergeCell ref="DF3:DF4"/>
    <mergeCell ref="DS3:DS4"/>
    <mergeCell ref="DT3:DT4"/>
    <mergeCell ref="DU3:DU4"/>
    <mergeCell ref="DV3:DV4"/>
    <mergeCell ref="DW3:DW4"/>
    <mergeCell ref="DX3:DX4"/>
    <mergeCell ref="DM3:DM4"/>
    <mergeCell ref="DN3:DN4"/>
    <mergeCell ref="DO3:DO4"/>
    <mergeCell ref="DP3:DP4"/>
    <mergeCell ref="DQ3:DQ4"/>
    <mergeCell ref="DR3:DR4"/>
    <mergeCell ref="EE3:EE4"/>
    <mergeCell ref="EF3:EF4"/>
    <mergeCell ref="EG3:EG4"/>
    <mergeCell ref="EH3:EH4"/>
    <mergeCell ref="EI3:EI4"/>
    <mergeCell ref="EJ3:EJ4"/>
    <mergeCell ref="DY3:DY4"/>
    <mergeCell ref="DZ3:DZ4"/>
    <mergeCell ref="EA3:EA4"/>
    <mergeCell ref="EB3:EB4"/>
    <mergeCell ref="EC3:EC4"/>
    <mergeCell ref="ED3:ED4"/>
    <mergeCell ref="EQ3:EQ4"/>
    <mergeCell ref="ER3:ER4"/>
    <mergeCell ref="ES3:ES4"/>
    <mergeCell ref="ET3:ET4"/>
    <mergeCell ref="EU3:EU4"/>
    <mergeCell ref="EV3:EV4"/>
    <mergeCell ref="EK3:EK4"/>
    <mergeCell ref="EL3:EL4"/>
    <mergeCell ref="EM3:EM4"/>
    <mergeCell ref="EN3:EN4"/>
    <mergeCell ref="EO3:EO4"/>
    <mergeCell ref="EP3:EP4"/>
    <mergeCell ref="FC3:FC4"/>
    <mergeCell ref="FD3:FD4"/>
    <mergeCell ref="FE3:FE4"/>
    <mergeCell ref="FF3:FF4"/>
    <mergeCell ref="FG3:FG4"/>
    <mergeCell ref="FH3:FH4"/>
    <mergeCell ref="EW3:EW4"/>
    <mergeCell ref="EX3:EX4"/>
    <mergeCell ref="EY3:EY4"/>
    <mergeCell ref="EZ3:EZ4"/>
    <mergeCell ref="FA3:FA4"/>
    <mergeCell ref="FB3:FB4"/>
    <mergeCell ref="FU3:FU4"/>
    <mergeCell ref="FV3:FV4"/>
    <mergeCell ref="FO3:FO4"/>
    <mergeCell ref="FP3:FP4"/>
    <mergeCell ref="FQ3:FQ4"/>
    <mergeCell ref="FR3:FR4"/>
    <mergeCell ref="FS3:FS4"/>
    <mergeCell ref="FT3:FT4"/>
    <mergeCell ref="FI3:FI4"/>
    <mergeCell ref="FJ3:FJ4"/>
    <mergeCell ref="FK3:FK4"/>
    <mergeCell ref="FL3:FL4"/>
    <mergeCell ref="FM3:FM4"/>
    <mergeCell ref="FN3:FN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7"/>
  <sheetViews>
    <sheetView zoomScaleNormal="100" workbookViewId="0">
      <pane xSplit="2" ySplit="4" topLeftCell="L5" activePane="bottomRight" state="frozen"/>
      <selection pane="topRight" activeCell="C1" sqref="C1"/>
      <selection pane="bottomLeft" activeCell="A5" sqref="A5"/>
      <selection pane="bottomRight" activeCell="R5" sqref="R5"/>
    </sheetView>
  </sheetViews>
  <sheetFormatPr baseColWidth="10" defaultColWidth="9.140625" defaultRowHeight="15" x14ac:dyDescent="0.25"/>
  <cols>
    <col min="2" max="2" width="64.28515625" customWidth="1"/>
    <col min="3" max="3" width="10.28515625" customWidth="1"/>
    <col min="4" max="4" width="9.42578125" customWidth="1"/>
    <col min="5" max="5" width="10.7109375" customWidth="1"/>
    <col min="6" max="6" width="9.85546875" customWidth="1"/>
    <col min="7" max="7" width="11.5703125" customWidth="1"/>
    <col min="8" max="8" width="11.85546875" customWidth="1"/>
    <col min="9" max="9" width="11.140625" customWidth="1"/>
    <col min="10" max="10" width="10.7109375" customWidth="1"/>
    <col min="11" max="11" width="13.5703125" customWidth="1"/>
    <col min="12" max="12" width="13.85546875" customWidth="1"/>
    <col min="13" max="24" width="16.5703125" customWidth="1"/>
    <col min="25" max="25" width="11" customWidth="1"/>
    <col min="26" max="26" width="9.85546875" customWidth="1"/>
    <col min="27" max="27" width="10" customWidth="1"/>
    <col min="28" max="47" width="16.5703125" customWidth="1"/>
    <col min="48" max="48" width="15.140625" customWidth="1"/>
    <col min="49" max="49" width="14" customWidth="1"/>
    <col min="50" max="52" width="14.28515625" customWidth="1"/>
    <col min="53" max="62" width="16.5703125" customWidth="1"/>
  </cols>
  <sheetData>
    <row r="1" spans="1:52" ht="15.75" thickBot="1" x14ac:dyDescent="0.3"/>
    <row r="2" spans="1:52" ht="30" customHeight="1" thickTop="1" thickBot="1" x14ac:dyDescent="0.3">
      <c r="A2" s="318" t="s">
        <v>0</v>
      </c>
      <c r="B2" s="318" t="s">
        <v>1</v>
      </c>
      <c r="C2" s="325" t="s">
        <v>443</v>
      </c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8"/>
      <c r="Y2" s="325" t="s">
        <v>450</v>
      </c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8"/>
      <c r="AL2" s="318" t="s">
        <v>451</v>
      </c>
      <c r="AM2" s="318" t="s">
        <v>451</v>
      </c>
      <c r="AN2" s="318" t="s">
        <v>451</v>
      </c>
      <c r="AO2" s="318"/>
      <c r="AP2" s="318"/>
      <c r="AQ2" s="318" t="s">
        <v>452</v>
      </c>
      <c r="AR2" s="318" t="s">
        <v>452</v>
      </c>
      <c r="AS2" s="318" t="s">
        <v>452</v>
      </c>
      <c r="AT2" s="318"/>
      <c r="AU2" s="318"/>
      <c r="AV2" s="318" t="s">
        <v>453</v>
      </c>
      <c r="AW2" s="318" t="s">
        <v>453</v>
      </c>
      <c r="AX2" s="318" t="s">
        <v>453</v>
      </c>
      <c r="AY2" s="318"/>
      <c r="AZ2" s="318"/>
    </row>
    <row r="3" spans="1:52" ht="39.950000000000003" customHeight="1" thickTop="1" thickBot="1" x14ac:dyDescent="0.3">
      <c r="A3" s="318" t="s">
        <v>0</v>
      </c>
      <c r="B3" s="318" t="s">
        <v>1</v>
      </c>
      <c r="C3" s="325" t="s">
        <v>444</v>
      </c>
      <c r="D3" s="337"/>
      <c r="E3" s="337"/>
      <c r="F3" s="337"/>
      <c r="G3" s="338"/>
      <c r="H3" s="325" t="s">
        <v>448</v>
      </c>
      <c r="I3" s="337"/>
      <c r="J3" s="337"/>
      <c r="K3" s="337"/>
      <c r="L3" s="338"/>
      <c r="M3" s="325" t="s">
        <v>449</v>
      </c>
      <c r="N3" s="337"/>
      <c r="O3" s="337"/>
      <c r="P3" s="337"/>
      <c r="Q3" s="338"/>
      <c r="R3" s="287"/>
      <c r="S3" s="287"/>
      <c r="T3" s="325" t="s">
        <v>558</v>
      </c>
      <c r="U3" s="337"/>
      <c r="V3" s="337"/>
      <c r="W3" s="337"/>
      <c r="X3" s="338"/>
      <c r="Y3" s="318" t="s">
        <v>444</v>
      </c>
      <c r="Z3" s="318" t="s">
        <v>444</v>
      </c>
      <c r="AA3" s="318" t="s">
        <v>444</v>
      </c>
      <c r="AB3" s="325" t="s">
        <v>448</v>
      </c>
      <c r="AC3" s="337"/>
      <c r="AD3" s="337"/>
      <c r="AE3" s="337"/>
      <c r="AF3" s="338"/>
      <c r="AG3" s="325" t="s">
        <v>449</v>
      </c>
      <c r="AH3" s="337"/>
      <c r="AI3" s="337"/>
      <c r="AJ3" s="337"/>
      <c r="AK3" s="338"/>
      <c r="AL3" s="325" t="s">
        <v>448</v>
      </c>
      <c r="AM3" s="337"/>
      <c r="AN3" s="337"/>
      <c r="AO3" s="337"/>
      <c r="AP3" s="338"/>
      <c r="AQ3" s="325" t="s">
        <v>448</v>
      </c>
      <c r="AR3" s="337"/>
      <c r="AS3" s="337"/>
      <c r="AT3" s="337"/>
      <c r="AU3" s="338"/>
      <c r="AV3" s="325" t="s">
        <v>448</v>
      </c>
      <c r="AW3" s="337"/>
      <c r="AX3" s="337"/>
      <c r="AY3" s="337"/>
      <c r="AZ3" s="338"/>
    </row>
    <row r="4" spans="1:52" ht="57" customHeight="1" thickTop="1" thickBot="1" x14ac:dyDescent="0.3">
      <c r="A4" s="318" t="s">
        <v>0</v>
      </c>
      <c r="B4" s="318" t="s">
        <v>1</v>
      </c>
      <c r="C4" s="26" t="s">
        <v>445</v>
      </c>
      <c r="D4" s="26" t="s">
        <v>446</v>
      </c>
      <c r="E4" s="26" t="s">
        <v>447</v>
      </c>
      <c r="F4" s="133" t="s">
        <v>843</v>
      </c>
      <c r="G4" s="133" t="s">
        <v>844</v>
      </c>
      <c r="H4" s="26" t="s">
        <v>445</v>
      </c>
      <c r="I4" s="26" t="s">
        <v>446</v>
      </c>
      <c r="J4" s="26" t="s">
        <v>447</v>
      </c>
      <c r="K4" s="140" t="s">
        <v>843</v>
      </c>
      <c r="L4" s="140" t="s">
        <v>844</v>
      </c>
      <c r="M4" s="26" t="s">
        <v>445</v>
      </c>
      <c r="N4" s="26" t="s">
        <v>446</v>
      </c>
      <c r="O4" s="26" t="s">
        <v>447</v>
      </c>
      <c r="P4" s="140" t="s">
        <v>843</v>
      </c>
      <c r="Q4" s="140" t="s">
        <v>844</v>
      </c>
      <c r="R4" s="288" t="s">
        <v>865</v>
      </c>
      <c r="S4" s="288" t="s">
        <v>866</v>
      </c>
      <c r="T4" s="207" t="s">
        <v>445</v>
      </c>
      <c r="U4" s="207" t="s">
        <v>446</v>
      </c>
      <c r="V4" s="207" t="s">
        <v>447</v>
      </c>
      <c r="W4" s="207" t="s">
        <v>843</v>
      </c>
      <c r="X4" s="207" t="s">
        <v>844</v>
      </c>
      <c r="Y4" s="207" t="s">
        <v>844</v>
      </c>
      <c r="Z4" s="26" t="s">
        <v>446</v>
      </c>
      <c r="AA4" s="26" t="s">
        <v>447</v>
      </c>
      <c r="AB4" s="26" t="s">
        <v>445</v>
      </c>
      <c r="AC4" s="26" t="s">
        <v>446</v>
      </c>
      <c r="AD4" s="26" t="s">
        <v>447</v>
      </c>
      <c r="AE4" s="140" t="s">
        <v>843</v>
      </c>
      <c r="AF4" s="140" t="s">
        <v>844</v>
      </c>
      <c r="AG4" s="26" t="s">
        <v>445</v>
      </c>
      <c r="AH4" s="26" t="s">
        <v>446</v>
      </c>
      <c r="AI4" s="26" t="s">
        <v>447</v>
      </c>
      <c r="AJ4" s="140" t="s">
        <v>843</v>
      </c>
      <c r="AK4" s="140" t="s">
        <v>844</v>
      </c>
      <c r="AL4" s="26" t="s">
        <v>445</v>
      </c>
      <c r="AM4" s="26" t="s">
        <v>446</v>
      </c>
      <c r="AN4" s="26" t="s">
        <v>447</v>
      </c>
      <c r="AO4" s="140" t="s">
        <v>843</v>
      </c>
      <c r="AP4" s="140" t="s">
        <v>844</v>
      </c>
      <c r="AQ4" s="26" t="s">
        <v>445</v>
      </c>
      <c r="AR4" s="26" t="s">
        <v>446</v>
      </c>
      <c r="AS4" s="26" t="s">
        <v>447</v>
      </c>
      <c r="AT4" s="140" t="s">
        <v>843</v>
      </c>
      <c r="AU4" s="140" t="s">
        <v>844</v>
      </c>
      <c r="AV4" s="26" t="s">
        <v>445</v>
      </c>
      <c r="AW4" s="26" t="s">
        <v>446</v>
      </c>
      <c r="AX4" s="26" t="s">
        <v>447</v>
      </c>
      <c r="AY4" s="140" t="s">
        <v>843</v>
      </c>
      <c r="AZ4" s="140" t="s">
        <v>844</v>
      </c>
    </row>
    <row r="5" spans="1:52" ht="15.75" thickTop="1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134" t="e">
        <f t="shared" ref="F5:F49" si="0">+D5/C5*100</f>
        <v>#DIV/0!</v>
      </c>
      <c r="G5" s="134" t="e">
        <f t="shared" ref="G5:G49" si="1">+E5/C5*100</f>
        <v>#DIV/0!</v>
      </c>
      <c r="H5" s="3">
        <v>912</v>
      </c>
      <c r="I5" s="3">
        <v>431</v>
      </c>
      <c r="J5" s="3">
        <v>0</v>
      </c>
      <c r="K5" s="134">
        <f t="shared" ref="K5:K49" si="2">+I5/H5*100</f>
        <v>47.258771929824562</v>
      </c>
      <c r="L5" s="134">
        <f t="shared" ref="L5:L49" si="3">+J5/H5*100</f>
        <v>0</v>
      </c>
      <c r="M5" s="3">
        <v>100</v>
      </c>
      <c r="N5" s="3">
        <v>62</v>
      </c>
      <c r="O5" s="3">
        <v>0</v>
      </c>
      <c r="P5" s="134">
        <f t="shared" ref="P5:P49" si="4">+N5/M5*100</f>
        <v>62</v>
      </c>
      <c r="Q5" s="134">
        <f t="shared" ref="Q5:Q49" si="5">+O5/M5*100</f>
        <v>0</v>
      </c>
      <c r="R5" s="220">
        <f>+(K5+P5)/2</f>
        <v>54.629385964912281</v>
      </c>
      <c r="S5" s="220">
        <f>+L5</f>
        <v>0</v>
      </c>
      <c r="T5" s="294">
        <f t="shared" ref="T5:T36" si="6">+C5+H5+M5</f>
        <v>1012</v>
      </c>
      <c r="U5" s="294">
        <f t="shared" ref="U5:U36" si="7">+D5+I5+N5</f>
        <v>493</v>
      </c>
      <c r="V5" s="294">
        <f t="shared" ref="V5:V36" si="8">+E5+J5+O5</f>
        <v>0</v>
      </c>
      <c r="W5" s="295">
        <f>+U5/T5*100</f>
        <v>48.715415019762851</v>
      </c>
      <c r="X5" s="295">
        <f>+V5/T5*100</f>
        <v>0</v>
      </c>
      <c r="Y5" s="3">
        <v>0</v>
      </c>
      <c r="Z5" s="3">
        <v>0</v>
      </c>
      <c r="AA5" s="3">
        <v>0</v>
      </c>
      <c r="AB5" s="3">
        <v>878</v>
      </c>
      <c r="AC5" s="3">
        <v>429</v>
      </c>
      <c r="AD5" s="3">
        <v>196</v>
      </c>
      <c r="AE5" s="134">
        <f t="shared" ref="AE5:AE49" si="9">+AC5/AB5*100</f>
        <v>48.861047835990888</v>
      </c>
      <c r="AF5" s="134">
        <f t="shared" ref="AF5:AF49" si="10">+AD5/AB5*100</f>
        <v>22.323462414578586</v>
      </c>
      <c r="AG5" s="3">
        <v>94</v>
      </c>
      <c r="AH5" s="3">
        <v>59</v>
      </c>
      <c r="AI5" s="3">
        <v>33</v>
      </c>
      <c r="AJ5" s="134">
        <f t="shared" ref="AJ5:AJ49" si="11">+AH5/AG5*100</f>
        <v>62.765957446808507</v>
      </c>
      <c r="AK5" s="134">
        <f t="shared" ref="AK5:AK49" si="12">+AI5/AG5*100</f>
        <v>35.106382978723403</v>
      </c>
      <c r="AL5" s="3">
        <v>16</v>
      </c>
      <c r="AM5" s="3">
        <v>4</v>
      </c>
      <c r="AN5" s="3">
        <v>0</v>
      </c>
      <c r="AO5" s="134">
        <f t="shared" ref="AO5:AO49" si="13">+AM5/AL5*100</f>
        <v>25</v>
      </c>
      <c r="AP5" s="134">
        <f t="shared" ref="AP5:AP49" si="14">+AN5/AL5*100</f>
        <v>0</v>
      </c>
      <c r="AQ5" s="3">
        <v>0</v>
      </c>
      <c r="AR5" s="3">
        <v>0</v>
      </c>
      <c r="AS5" s="3">
        <v>0</v>
      </c>
      <c r="AT5" s="134" t="e">
        <f t="shared" ref="AT5:AT49" si="15">+AR5/AQ5*100</f>
        <v>#DIV/0!</v>
      </c>
      <c r="AU5" s="134" t="e">
        <f t="shared" ref="AU5:AU49" si="16">+AS5/AQ5*100</f>
        <v>#DIV/0!</v>
      </c>
      <c r="AV5" s="3">
        <v>461</v>
      </c>
      <c r="AW5" s="3">
        <v>385</v>
      </c>
      <c r="AX5" s="3">
        <v>0</v>
      </c>
      <c r="AY5" s="134">
        <f t="shared" ref="AY5:AY49" si="17">+AW5/AV5*100</f>
        <v>83.514099783080269</v>
      </c>
      <c r="AZ5" s="134">
        <f t="shared" ref="AZ5:AZ49" si="18">+AX5/AV5*100</f>
        <v>0</v>
      </c>
    </row>
    <row r="6" spans="1:52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134" t="e">
        <f t="shared" si="0"/>
        <v>#DIV/0!</v>
      </c>
      <c r="G6" s="134" t="e">
        <f t="shared" si="1"/>
        <v>#DIV/0!</v>
      </c>
      <c r="H6" s="3">
        <v>3307</v>
      </c>
      <c r="I6" s="3">
        <v>451</v>
      </c>
      <c r="J6" s="3">
        <v>365</v>
      </c>
      <c r="K6" s="134">
        <f t="shared" si="2"/>
        <v>13.637738131236771</v>
      </c>
      <c r="L6" s="134">
        <f t="shared" si="3"/>
        <v>11.037193831267009</v>
      </c>
      <c r="M6" s="3">
        <v>0</v>
      </c>
      <c r="N6" s="3">
        <v>0</v>
      </c>
      <c r="O6" s="3">
        <v>0</v>
      </c>
      <c r="P6" s="134" t="e">
        <f t="shared" si="4"/>
        <v>#DIV/0!</v>
      </c>
      <c r="Q6" s="134" t="e">
        <f t="shared" si="5"/>
        <v>#DIV/0!</v>
      </c>
      <c r="R6" s="220">
        <f>+K6</f>
        <v>13.637738131236771</v>
      </c>
      <c r="S6" s="220">
        <f>+L6</f>
        <v>11.037193831267009</v>
      </c>
      <c r="T6" s="294">
        <f t="shared" si="6"/>
        <v>3307</v>
      </c>
      <c r="U6" s="294">
        <f t="shared" si="7"/>
        <v>451</v>
      </c>
      <c r="V6" s="294">
        <f t="shared" si="8"/>
        <v>365</v>
      </c>
      <c r="W6" s="295">
        <f t="shared" ref="W6:W69" si="19">+U6/T6*100</f>
        <v>13.637738131236771</v>
      </c>
      <c r="X6" s="295">
        <f t="shared" ref="X6:X69" si="20">+V6/T6*100</f>
        <v>11.037193831267009</v>
      </c>
      <c r="Y6" s="3">
        <v>0</v>
      </c>
      <c r="Z6" s="3">
        <v>0</v>
      </c>
      <c r="AA6" s="3">
        <v>0</v>
      </c>
      <c r="AB6" s="3">
        <v>1194</v>
      </c>
      <c r="AC6" s="3">
        <v>503</v>
      </c>
      <c r="AD6" s="3">
        <v>516</v>
      </c>
      <c r="AE6" s="134">
        <f t="shared" si="9"/>
        <v>42.12730318257956</v>
      </c>
      <c r="AF6" s="134">
        <f t="shared" si="10"/>
        <v>43.21608040201005</v>
      </c>
      <c r="AG6" s="3">
        <v>0</v>
      </c>
      <c r="AH6" s="3">
        <v>0</v>
      </c>
      <c r="AI6" s="3">
        <v>0</v>
      </c>
      <c r="AJ6" s="134" t="e">
        <f t="shared" si="11"/>
        <v>#DIV/0!</v>
      </c>
      <c r="AK6" s="134" t="e">
        <f t="shared" si="12"/>
        <v>#DIV/0!</v>
      </c>
      <c r="AL6" s="3">
        <v>0</v>
      </c>
      <c r="AM6" s="3">
        <v>0</v>
      </c>
      <c r="AN6" s="3">
        <v>0</v>
      </c>
      <c r="AO6" s="134" t="e">
        <f t="shared" si="13"/>
        <v>#DIV/0!</v>
      </c>
      <c r="AP6" s="134" t="e">
        <f t="shared" si="14"/>
        <v>#DIV/0!</v>
      </c>
      <c r="AQ6" s="3">
        <v>0</v>
      </c>
      <c r="AR6" s="3">
        <v>0</v>
      </c>
      <c r="AS6" s="3">
        <v>0</v>
      </c>
      <c r="AT6" s="134" t="e">
        <f t="shared" si="15"/>
        <v>#DIV/0!</v>
      </c>
      <c r="AU6" s="134" t="e">
        <f t="shared" si="16"/>
        <v>#DIV/0!</v>
      </c>
      <c r="AV6" s="3">
        <v>1116</v>
      </c>
      <c r="AW6" s="3">
        <v>156</v>
      </c>
      <c r="AX6" s="3">
        <v>156</v>
      </c>
      <c r="AY6" s="134">
        <f t="shared" si="17"/>
        <v>13.978494623655912</v>
      </c>
      <c r="AZ6" s="134">
        <f t="shared" si="18"/>
        <v>13.978494623655912</v>
      </c>
    </row>
    <row r="7" spans="1:52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134" t="e">
        <f t="shared" si="0"/>
        <v>#DIV/0!</v>
      </c>
      <c r="G7" s="134" t="e">
        <f t="shared" si="1"/>
        <v>#DIV/0!</v>
      </c>
      <c r="H7" s="3">
        <v>1094</v>
      </c>
      <c r="I7" s="3">
        <v>612</v>
      </c>
      <c r="J7" s="3">
        <v>623</v>
      </c>
      <c r="K7" s="134">
        <f t="shared" si="2"/>
        <v>55.941499085923219</v>
      </c>
      <c r="L7" s="134">
        <f t="shared" si="3"/>
        <v>56.946983546617915</v>
      </c>
      <c r="M7" s="3">
        <v>0</v>
      </c>
      <c r="N7" s="3">
        <v>0</v>
      </c>
      <c r="O7" s="3">
        <v>0</v>
      </c>
      <c r="P7" s="134" t="e">
        <f t="shared" si="4"/>
        <v>#DIV/0!</v>
      </c>
      <c r="Q7" s="134" t="e">
        <f t="shared" si="5"/>
        <v>#DIV/0!</v>
      </c>
      <c r="R7" s="220">
        <f t="shared" ref="R7:S39" si="21">+K7</f>
        <v>55.941499085923219</v>
      </c>
      <c r="S7" s="220">
        <f t="shared" si="21"/>
        <v>56.946983546617915</v>
      </c>
      <c r="T7" s="294">
        <f t="shared" si="6"/>
        <v>1094</v>
      </c>
      <c r="U7" s="294">
        <f t="shared" si="7"/>
        <v>612</v>
      </c>
      <c r="V7" s="294">
        <f t="shared" si="8"/>
        <v>623</v>
      </c>
      <c r="W7" s="295">
        <f t="shared" si="19"/>
        <v>55.941499085923219</v>
      </c>
      <c r="X7" s="295">
        <f t="shared" si="20"/>
        <v>56.946983546617915</v>
      </c>
      <c r="Y7" s="3">
        <v>0</v>
      </c>
      <c r="Z7" s="3">
        <v>0</v>
      </c>
      <c r="AA7" s="3">
        <v>0</v>
      </c>
      <c r="AB7" s="3">
        <v>1094</v>
      </c>
      <c r="AC7" s="3">
        <v>608</v>
      </c>
      <c r="AD7" s="3">
        <v>588</v>
      </c>
      <c r="AE7" s="134">
        <f t="shared" si="9"/>
        <v>55.575868372943326</v>
      </c>
      <c r="AF7" s="134">
        <f t="shared" si="10"/>
        <v>53.747714808043881</v>
      </c>
      <c r="AG7" s="3">
        <v>0</v>
      </c>
      <c r="AH7" s="3">
        <v>0</v>
      </c>
      <c r="AI7" s="3">
        <v>0</v>
      </c>
      <c r="AJ7" s="134" t="e">
        <f t="shared" si="11"/>
        <v>#DIV/0!</v>
      </c>
      <c r="AK7" s="134" t="e">
        <f t="shared" si="12"/>
        <v>#DIV/0!</v>
      </c>
      <c r="AL7" s="3">
        <v>0</v>
      </c>
      <c r="AM7" s="3">
        <v>0</v>
      </c>
      <c r="AN7" s="3">
        <v>0</v>
      </c>
      <c r="AO7" s="134" t="e">
        <f t="shared" si="13"/>
        <v>#DIV/0!</v>
      </c>
      <c r="AP7" s="134" t="e">
        <f t="shared" si="14"/>
        <v>#DIV/0!</v>
      </c>
      <c r="AQ7" s="3">
        <v>44</v>
      </c>
      <c r="AR7" s="3">
        <v>39</v>
      </c>
      <c r="AS7" s="3">
        <v>35</v>
      </c>
      <c r="AT7" s="134">
        <f t="shared" si="15"/>
        <v>88.63636363636364</v>
      </c>
      <c r="AU7" s="134">
        <f t="shared" si="16"/>
        <v>79.545454545454547</v>
      </c>
      <c r="AV7" s="3">
        <v>659</v>
      </c>
      <c r="AW7" s="3">
        <v>519</v>
      </c>
      <c r="AX7" s="3">
        <v>504</v>
      </c>
      <c r="AY7" s="134">
        <f t="shared" si="17"/>
        <v>78.755690440060704</v>
      </c>
      <c r="AZ7" s="134">
        <f t="shared" si="18"/>
        <v>76.479514415781495</v>
      </c>
    </row>
    <row r="8" spans="1:52" x14ac:dyDescent="0.25">
      <c r="A8" s="4" t="s">
        <v>8</v>
      </c>
      <c r="B8" s="4" t="s">
        <v>9</v>
      </c>
      <c r="C8" s="3">
        <v>0</v>
      </c>
      <c r="D8" s="3">
        <v>0</v>
      </c>
      <c r="E8" s="3">
        <v>0</v>
      </c>
      <c r="F8" s="134" t="e">
        <f t="shared" si="0"/>
        <v>#DIV/0!</v>
      </c>
      <c r="G8" s="134" t="e">
        <f t="shared" si="1"/>
        <v>#DIV/0!</v>
      </c>
      <c r="H8" s="3">
        <v>1845</v>
      </c>
      <c r="I8" s="3">
        <v>829</v>
      </c>
      <c r="J8" s="3">
        <v>1344</v>
      </c>
      <c r="K8" s="134">
        <f t="shared" si="2"/>
        <v>44.93224932249322</v>
      </c>
      <c r="L8" s="134">
        <f t="shared" si="3"/>
        <v>72.845528455284551</v>
      </c>
      <c r="M8" s="3">
        <v>0</v>
      </c>
      <c r="N8" s="3">
        <v>0</v>
      </c>
      <c r="O8" s="3">
        <v>0</v>
      </c>
      <c r="P8" s="134" t="e">
        <f t="shared" si="4"/>
        <v>#DIV/0!</v>
      </c>
      <c r="Q8" s="134" t="e">
        <f t="shared" si="5"/>
        <v>#DIV/0!</v>
      </c>
      <c r="R8" s="220">
        <f t="shared" si="21"/>
        <v>44.93224932249322</v>
      </c>
      <c r="S8" s="220">
        <f t="shared" si="21"/>
        <v>72.845528455284551</v>
      </c>
      <c r="T8" s="294">
        <f t="shared" si="6"/>
        <v>1845</v>
      </c>
      <c r="U8" s="294">
        <f t="shared" si="7"/>
        <v>829</v>
      </c>
      <c r="V8" s="294">
        <f t="shared" si="8"/>
        <v>1344</v>
      </c>
      <c r="W8" s="295">
        <f t="shared" si="19"/>
        <v>44.93224932249322</v>
      </c>
      <c r="X8" s="295">
        <f t="shared" si="20"/>
        <v>72.845528455284551</v>
      </c>
      <c r="Y8" s="3">
        <v>0</v>
      </c>
      <c r="Z8" s="3">
        <v>0</v>
      </c>
      <c r="AA8" s="3">
        <v>0</v>
      </c>
      <c r="AB8" s="3">
        <v>2201</v>
      </c>
      <c r="AC8" s="3">
        <v>1156</v>
      </c>
      <c r="AD8" s="3">
        <v>1278</v>
      </c>
      <c r="AE8" s="134">
        <f t="shared" si="9"/>
        <v>52.521581099500224</v>
      </c>
      <c r="AF8" s="134">
        <f t="shared" si="10"/>
        <v>58.064516129032263</v>
      </c>
      <c r="AG8" s="3">
        <v>0</v>
      </c>
      <c r="AH8" s="3">
        <v>0</v>
      </c>
      <c r="AI8" s="3">
        <v>0</v>
      </c>
      <c r="AJ8" s="134" t="e">
        <f t="shared" si="11"/>
        <v>#DIV/0!</v>
      </c>
      <c r="AK8" s="134" t="e">
        <f t="shared" si="12"/>
        <v>#DIV/0!</v>
      </c>
      <c r="AL8" s="3">
        <v>0</v>
      </c>
      <c r="AM8" s="3">
        <v>0</v>
      </c>
      <c r="AN8" s="3">
        <v>0</v>
      </c>
      <c r="AO8" s="134" t="e">
        <f t="shared" si="13"/>
        <v>#DIV/0!</v>
      </c>
      <c r="AP8" s="134" t="e">
        <f t="shared" si="14"/>
        <v>#DIV/0!</v>
      </c>
      <c r="AQ8" s="3">
        <v>0</v>
      </c>
      <c r="AR8" s="3">
        <v>0</v>
      </c>
      <c r="AS8" s="3">
        <v>0</v>
      </c>
      <c r="AT8" s="134" t="e">
        <f t="shared" si="15"/>
        <v>#DIV/0!</v>
      </c>
      <c r="AU8" s="134" t="e">
        <f t="shared" si="16"/>
        <v>#DIV/0!</v>
      </c>
      <c r="AV8" s="3">
        <v>925</v>
      </c>
      <c r="AW8" s="3">
        <v>695</v>
      </c>
      <c r="AX8" s="3">
        <v>649</v>
      </c>
      <c r="AY8" s="134">
        <f t="shared" si="17"/>
        <v>75.13513513513513</v>
      </c>
      <c r="AZ8" s="134">
        <f t="shared" si="18"/>
        <v>70.162162162162161</v>
      </c>
    </row>
    <row r="9" spans="1:52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134" t="e">
        <f t="shared" si="0"/>
        <v>#DIV/0!</v>
      </c>
      <c r="G9" s="134" t="e">
        <f t="shared" si="1"/>
        <v>#DIV/0!</v>
      </c>
      <c r="H9" s="3">
        <v>735</v>
      </c>
      <c r="I9" s="3">
        <v>514</v>
      </c>
      <c r="J9" s="3">
        <v>500</v>
      </c>
      <c r="K9" s="134">
        <f t="shared" si="2"/>
        <v>69.931972789115648</v>
      </c>
      <c r="L9" s="134">
        <f t="shared" si="3"/>
        <v>68.027210884353735</v>
      </c>
      <c r="M9" s="3">
        <v>127</v>
      </c>
      <c r="N9" s="3">
        <v>68</v>
      </c>
      <c r="O9" s="3">
        <v>67</v>
      </c>
      <c r="P9" s="134">
        <f t="shared" si="4"/>
        <v>53.543307086614178</v>
      </c>
      <c r="Q9" s="134">
        <f t="shared" si="5"/>
        <v>52.755905511811022</v>
      </c>
      <c r="R9" s="220">
        <f>+(K9+P9)/2</f>
        <v>61.737639937864913</v>
      </c>
      <c r="S9" s="220">
        <f>+(L9+Q9)/2</f>
        <v>60.391558198082379</v>
      </c>
      <c r="T9" s="294">
        <f t="shared" si="6"/>
        <v>862</v>
      </c>
      <c r="U9" s="294">
        <f t="shared" si="7"/>
        <v>582</v>
      </c>
      <c r="V9" s="294">
        <f t="shared" si="8"/>
        <v>567</v>
      </c>
      <c r="W9" s="295">
        <f t="shared" si="19"/>
        <v>67.517401392111367</v>
      </c>
      <c r="X9" s="295">
        <f t="shared" si="20"/>
        <v>65.777262180974489</v>
      </c>
      <c r="Y9" s="3">
        <v>0</v>
      </c>
      <c r="Z9" s="3">
        <v>0</v>
      </c>
      <c r="AA9" s="3">
        <v>0</v>
      </c>
      <c r="AB9" s="3">
        <v>682</v>
      </c>
      <c r="AC9" s="3">
        <v>475</v>
      </c>
      <c r="AD9" s="3">
        <v>467</v>
      </c>
      <c r="AE9" s="134">
        <f t="shared" si="9"/>
        <v>69.648093841642236</v>
      </c>
      <c r="AF9" s="134">
        <f t="shared" si="10"/>
        <v>68.475073313782985</v>
      </c>
      <c r="AG9" s="3">
        <v>121</v>
      </c>
      <c r="AH9" s="3">
        <v>52</v>
      </c>
      <c r="AI9" s="3">
        <v>49</v>
      </c>
      <c r="AJ9" s="134">
        <f t="shared" si="11"/>
        <v>42.97520661157025</v>
      </c>
      <c r="AK9" s="134">
        <f t="shared" si="12"/>
        <v>40.495867768595041</v>
      </c>
      <c r="AL9" s="3">
        <v>0</v>
      </c>
      <c r="AM9" s="3">
        <v>0</v>
      </c>
      <c r="AN9" s="3">
        <v>0</v>
      </c>
      <c r="AO9" s="134" t="e">
        <f t="shared" si="13"/>
        <v>#DIV/0!</v>
      </c>
      <c r="AP9" s="134" t="e">
        <f t="shared" si="14"/>
        <v>#DIV/0!</v>
      </c>
      <c r="AQ9" s="3">
        <v>0</v>
      </c>
      <c r="AR9" s="3">
        <v>0</v>
      </c>
      <c r="AS9" s="3">
        <v>0</v>
      </c>
      <c r="AT9" s="134" t="e">
        <f t="shared" si="15"/>
        <v>#DIV/0!</v>
      </c>
      <c r="AU9" s="134" t="e">
        <f t="shared" si="16"/>
        <v>#DIV/0!</v>
      </c>
      <c r="AV9" s="3">
        <v>479</v>
      </c>
      <c r="AW9" s="3">
        <v>385</v>
      </c>
      <c r="AX9" s="3">
        <v>376</v>
      </c>
      <c r="AY9" s="134">
        <f t="shared" si="17"/>
        <v>80.375782881002095</v>
      </c>
      <c r="AZ9" s="134">
        <f t="shared" si="18"/>
        <v>78.496868475991661</v>
      </c>
    </row>
    <row r="10" spans="1:52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134" t="e">
        <f t="shared" si="0"/>
        <v>#DIV/0!</v>
      </c>
      <c r="G10" s="134" t="e">
        <f t="shared" si="1"/>
        <v>#DIV/0!</v>
      </c>
      <c r="H10" s="3">
        <v>2571</v>
      </c>
      <c r="I10" s="3">
        <v>1261</v>
      </c>
      <c r="J10" s="3">
        <v>1156</v>
      </c>
      <c r="K10" s="134">
        <f t="shared" si="2"/>
        <v>49.047063399455467</v>
      </c>
      <c r="L10" s="134">
        <f t="shared" si="3"/>
        <v>44.963049397121743</v>
      </c>
      <c r="M10" s="3">
        <v>0</v>
      </c>
      <c r="N10" s="3">
        <v>0</v>
      </c>
      <c r="O10" s="3">
        <v>0</v>
      </c>
      <c r="P10" s="134" t="e">
        <f t="shared" si="4"/>
        <v>#DIV/0!</v>
      </c>
      <c r="Q10" s="134" t="e">
        <f t="shared" si="5"/>
        <v>#DIV/0!</v>
      </c>
      <c r="R10" s="220">
        <f t="shared" si="21"/>
        <v>49.047063399455467</v>
      </c>
      <c r="S10" s="220">
        <f t="shared" si="21"/>
        <v>44.963049397121743</v>
      </c>
      <c r="T10" s="294">
        <f t="shared" si="6"/>
        <v>2571</v>
      </c>
      <c r="U10" s="294">
        <f t="shared" si="7"/>
        <v>1261</v>
      </c>
      <c r="V10" s="294">
        <f t="shared" si="8"/>
        <v>1156</v>
      </c>
      <c r="W10" s="295">
        <f t="shared" si="19"/>
        <v>49.047063399455467</v>
      </c>
      <c r="X10" s="295">
        <f t="shared" si="20"/>
        <v>44.963049397121743</v>
      </c>
      <c r="Y10" s="3">
        <v>0</v>
      </c>
      <c r="Z10" s="3">
        <v>0</v>
      </c>
      <c r="AA10" s="3">
        <v>0</v>
      </c>
      <c r="AB10" s="3">
        <v>2524</v>
      </c>
      <c r="AC10" s="3">
        <v>1157</v>
      </c>
      <c r="AD10" s="3">
        <v>754</v>
      </c>
      <c r="AE10" s="134">
        <f t="shared" si="9"/>
        <v>45.839936608557849</v>
      </c>
      <c r="AF10" s="134">
        <f t="shared" si="10"/>
        <v>29.873217115689382</v>
      </c>
      <c r="AG10" s="3">
        <v>0</v>
      </c>
      <c r="AH10" s="3">
        <v>0</v>
      </c>
      <c r="AI10" s="3">
        <v>0</v>
      </c>
      <c r="AJ10" s="134" t="e">
        <f t="shared" si="11"/>
        <v>#DIV/0!</v>
      </c>
      <c r="AK10" s="134" t="e">
        <f t="shared" si="12"/>
        <v>#DIV/0!</v>
      </c>
      <c r="AL10" s="3">
        <v>0</v>
      </c>
      <c r="AM10" s="3">
        <v>0</v>
      </c>
      <c r="AN10" s="3">
        <v>0</v>
      </c>
      <c r="AO10" s="134" t="e">
        <f t="shared" si="13"/>
        <v>#DIV/0!</v>
      </c>
      <c r="AP10" s="134" t="e">
        <f t="shared" si="14"/>
        <v>#DIV/0!</v>
      </c>
      <c r="AQ10" s="3">
        <v>0</v>
      </c>
      <c r="AR10" s="3">
        <v>0</v>
      </c>
      <c r="AS10" s="3">
        <v>0</v>
      </c>
      <c r="AT10" s="134" t="e">
        <f t="shared" si="15"/>
        <v>#DIV/0!</v>
      </c>
      <c r="AU10" s="134" t="e">
        <f t="shared" si="16"/>
        <v>#DIV/0!</v>
      </c>
      <c r="AV10" s="3">
        <v>781</v>
      </c>
      <c r="AW10" s="3">
        <v>663</v>
      </c>
      <c r="AX10" s="3">
        <v>556</v>
      </c>
      <c r="AY10" s="134">
        <f t="shared" si="17"/>
        <v>84.89116517285531</v>
      </c>
      <c r="AZ10" s="134">
        <f t="shared" si="18"/>
        <v>71.190781049935978</v>
      </c>
    </row>
    <row r="11" spans="1:52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134" t="e">
        <f t="shared" si="0"/>
        <v>#DIV/0!</v>
      </c>
      <c r="G11" s="134" t="e">
        <f t="shared" si="1"/>
        <v>#DIV/0!</v>
      </c>
      <c r="H11" s="3">
        <v>1371</v>
      </c>
      <c r="I11" s="3">
        <v>765</v>
      </c>
      <c r="J11" s="3">
        <v>747</v>
      </c>
      <c r="K11" s="134">
        <f t="shared" si="2"/>
        <v>55.798687089715536</v>
      </c>
      <c r="L11" s="134">
        <f t="shared" si="3"/>
        <v>54.485776805251639</v>
      </c>
      <c r="M11" s="3">
        <v>151</v>
      </c>
      <c r="N11" s="3">
        <v>79</v>
      </c>
      <c r="O11" s="3">
        <v>75</v>
      </c>
      <c r="P11" s="134">
        <f t="shared" si="4"/>
        <v>52.317880794701985</v>
      </c>
      <c r="Q11" s="134">
        <f t="shared" si="5"/>
        <v>49.668874172185426</v>
      </c>
      <c r="R11" s="220">
        <f>+(K11+P11)/2</f>
        <v>54.05828394220876</v>
      </c>
      <c r="S11" s="220">
        <f>+(L11+Q11)/2</f>
        <v>52.077325488718529</v>
      </c>
      <c r="T11" s="294">
        <f t="shared" si="6"/>
        <v>1522</v>
      </c>
      <c r="U11" s="294">
        <f t="shared" si="7"/>
        <v>844</v>
      </c>
      <c r="V11" s="294">
        <f t="shared" si="8"/>
        <v>822</v>
      </c>
      <c r="W11" s="295">
        <f t="shared" si="19"/>
        <v>55.453350854139295</v>
      </c>
      <c r="X11" s="295">
        <f t="shared" si="20"/>
        <v>54.007884362680677</v>
      </c>
      <c r="Y11" s="3">
        <v>0</v>
      </c>
      <c r="Z11" s="3">
        <v>0</v>
      </c>
      <c r="AA11" s="3">
        <v>0</v>
      </c>
      <c r="AB11" s="3">
        <v>1214</v>
      </c>
      <c r="AC11" s="3">
        <v>645</v>
      </c>
      <c r="AD11" s="3">
        <v>633</v>
      </c>
      <c r="AE11" s="134">
        <f t="shared" si="9"/>
        <v>53.130148270181223</v>
      </c>
      <c r="AF11" s="134">
        <f t="shared" si="10"/>
        <v>52.141680395387148</v>
      </c>
      <c r="AG11" s="3">
        <v>162</v>
      </c>
      <c r="AH11" s="3">
        <v>89</v>
      </c>
      <c r="AI11" s="3">
        <v>84</v>
      </c>
      <c r="AJ11" s="134">
        <f t="shared" si="11"/>
        <v>54.938271604938272</v>
      </c>
      <c r="AK11" s="134">
        <f t="shared" si="12"/>
        <v>51.851851851851848</v>
      </c>
      <c r="AL11" s="3">
        <v>22</v>
      </c>
      <c r="AM11" s="3">
        <v>8</v>
      </c>
      <c r="AN11" s="3">
        <v>6</v>
      </c>
      <c r="AO11" s="134">
        <f t="shared" si="13"/>
        <v>36.363636363636367</v>
      </c>
      <c r="AP11" s="134">
        <f t="shared" si="14"/>
        <v>27.27272727272727</v>
      </c>
      <c r="AQ11" s="3">
        <v>0</v>
      </c>
      <c r="AR11" s="3">
        <v>0</v>
      </c>
      <c r="AS11" s="3">
        <v>0</v>
      </c>
      <c r="AT11" s="134" t="e">
        <f t="shared" si="15"/>
        <v>#DIV/0!</v>
      </c>
      <c r="AU11" s="134" t="e">
        <f t="shared" si="16"/>
        <v>#DIV/0!</v>
      </c>
      <c r="AV11" s="3">
        <v>886</v>
      </c>
      <c r="AW11" s="3">
        <v>685</v>
      </c>
      <c r="AX11" s="3">
        <v>671</v>
      </c>
      <c r="AY11" s="134">
        <f t="shared" si="17"/>
        <v>77.313769751693002</v>
      </c>
      <c r="AZ11" s="134">
        <f t="shared" si="18"/>
        <v>75.733634311512404</v>
      </c>
    </row>
    <row r="12" spans="1:52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134" t="e">
        <f t="shared" si="0"/>
        <v>#DIV/0!</v>
      </c>
      <c r="G12" s="134" t="e">
        <f t="shared" si="1"/>
        <v>#DIV/0!</v>
      </c>
      <c r="H12" s="3">
        <v>1127</v>
      </c>
      <c r="I12" s="3">
        <v>684</v>
      </c>
      <c r="J12" s="3">
        <v>684</v>
      </c>
      <c r="K12" s="134">
        <f t="shared" si="2"/>
        <v>60.692102928127781</v>
      </c>
      <c r="L12" s="134">
        <f t="shared" si="3"/>
        <v>60.692102928127781</v>
      </c>
      <c r="M12" s="3">
        <v>0</v>
      </c>
      <c r="N12" s="3">
        <v>0</v>
      </c>
      <c r="O12" s="3">
        <v>0</v>
      </c>
      <c r="P12" s="134" t="e">
        <f t="shared" si="4"/>
        <v>#DIV/0!</v>
      </c>
      <c r="Q12" s="134" t="e">
        <f t="shared" si="5"/>
        <v>#DIV/0!</v>
      </c>
      <c r="R12" s="220">
        <f t="shared" si="21"/>
        <v>60.692102928127781</v>
      </c>
      <c r="S12" s="220">
        <f t="shared" si="21"/>
        <v>60.692102928127781</v>
      </c>
      <c r="T12" s="294">
        <f t="shared" si="6"/>
        <v>1127</v>
      </c>
      <c r="U12" s="294">
        <f t="shared" si="7"/>
        <v>684</v>
      </c>
      <c r="V12" s="294">
        <f t="shared" si="8"/>
        <v>684</v>
      </c>
      <c r="W12" s="295">
        <f t="shared" si="19"/>
        <v>60.692102928127781</v>
      </c>
      <c r="X12" s="295">
        <f t="shared" si="20"/>
        <v>60.692102928127781</v>
      </c>
      <c r="Y12" s="3">
        <v>0</v>
      </c>
      <c r="Z12" s="3">
        <v>0</v>
      </c>
      <c r="AA12" s="3">
        <v>0</v>
      </c>
      <c r="AB12" s="3">
        <v>1077</v>
      </c>
      <c r="AC12" s="3">
        <v>665</v>
      </c>
      <c r="AD12" s="3">
        <v>665</v>
      </c>
      <c r="AE12" s="134">
        <f t="shared" si="9"/>
        <v>61.745589600742804</v>
      </c>
      <c r="AF12" s="134">
        <f t="shared" si="10"/>
        <v>61.745589600742804</v>
      </c>
      <c r="AG12" s="3">
        <v>0</v>
      </c>
      <c r="AH12" s="3">
        <v>0</v>
      </c>
      <c r="AI12" s="3">
        <v>0</v>
      </c>
      <c r="AJ12" s="134" t="e">
        <f t="shared" si="11"/>
        <v>#DIV/0!</v>
      </c>
      <c r="AK12" s="134" t="e">
        <f t="shared" si="12"/>
        <v>#DIV/0!</v>
      </c>
      <c r="AL12" s="3">
        <v>0</v>
      </c>
      <c r="AM12" s="3">
        <v>0</v>
      </c>
      <c r="AN12" s="3">
        <v>0</v>
      </c>
      <c r="AO12" s="134" t="e">
        <f t="shared" si="13"/>
        <v>#DIV/0!</v>
      </c>
      <c r="AP12" s="134" t="e">
        <f t="shared" si="14"/>
        <v>#DIV/0!</v>
      </c>
      <c r="AQ12" s="3">
        <v>0</v>
      </c>
      <c r="AR12" s="3">
        <v>0</v>
      </c>
      <c r="AS12" s="3">
        <v>0</v>
      </c>
      <c r="AT12" s="134" t="e">
        <f t="shared" si="15"/>
        <v>#DIV/0!</v>
      </c>
      <c r="AU12" s="134" t="e">
        <f t="shared" si="16"/>
        <v>#DIV/0!</v>
      </c>
      <c r="AV12" s="3">
        <v>318</v>
      </c>
      <c r="AW12" s="3">
        <v>255</v>
      </c>
      <c r="AX12" s="3">
        <v>255</v>
      </c>
      <c r="AY12" s="134">
        <f t="shared" si="17"/>
        <v>80.188679245283026</v>
      </c>
      <c r="AZ12" s="134">
        <f t="shared" si="18"/>
        <v>80.188679245283026</v>
      </c>
    </row>
    <row r="13" spans="1:52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134" t="e">
        <f t="shared" si="0"/>
        <v>#DIV/0!</v>
      </c>
      <c r="G13" s="134" t="e">
        <f t="shared" si="1"/>
        <v>#DIV/0!</v>
      </c>
      <c r="H13" s="3">
        <v>1925</v>
      </c>
      <c r="I13" s="3">
        <v>1023</v>
      </c>
      <c r="J13" s="3">
        <v>948</v>
      </c>
      <c r="K13" s="134">
        <f t="shared" si="2"/>
        <v>53.142857142857146</v>
      </c>
      <c r="L13" s="134">
        <f t="shared" si="3"/>
        <v>49.246753246753244</v>
      </c>
      <c r="M13" s="3">
        <v>392</v>
      </c>
      <c r="N13" s="3">
        <v>317</v>
      </c>
      <c r="O13" s="3">
        <v>275</v>
      </c>
      <c r="P13" s="134">
        <f t="shared" si="4"/>
        <v>80.867346938775512</v>
      </c>
      <c r="Q13" s="134">
        <f t="shared" si="5"/>
        <v>70.153061224489804</v>
      </c>
      <c r="R13" s="220">
        <f>+(K13+P13)/2</f>
        <v>67.005102040816325</v>
      </c>
      <c r="S13" s="220">
        <f>+(L13+Q13)/2</f>
        <v>59.699907235621524</v>
      </c>
      <c r="T13" s="294">
        <f t="shared" si="6"/>
        <v>2317</v>
      </c>
      <c r="U13" s="294">
        <f t="shared" si="7"/>
        <v>1340</v>
      </c>
      <c r="V13" s="294">
        <f t="shared" si="8"/>
        <v>1223</v>
      </c>
      <c r="W13" s="295">
        <f t="shared" si="19"/>
        <v>57.833405265429441</v>
      </c>
      <c r="X13" s="295">
        <f t="shared" si="20"/>
        <v>52.783772119119554</v>
      </c>
      <c r="Y13" s="3">
        <v>0</v>
      </c>
      <c r="Z13" s="3">
        <v>0</v>
      </c>
      <c r="AA13" s="3">
        <v>0</v>
      </c>
      <c r="AB13" s="3">
        <v>1834</v>
      </c>
      <c r="AC13" s="3">
        <v>878</v>
      </c>
      <c r="AD13" s="3">
        <v>809</v>
      </c>
      <c r="AE13" s="134">
        <f t="shared" si="9"/>
        <v>47.87350054525627</v>
      </c>
      <c r="AF13" s="134">
        <f t="shared" si="10"/>
        <v>44.111232279171212</v>
      </c>
      <c r="AG13" s="3">
        <v>320</v>
      </c>
      <c r="AH13" s="3">
        <v>182</v>
      </c>
      <c r="AI13" s="3">
        <v>177</v>
      </c>
      <c r="AJ13" s="134">
        <f t="shared" si="11"/>
        <v>56.875</v>
      </c>
      <c r="AK13" s="134">
        <f t="shared" si="12"/>
        <v>55.3125</v>
      </c>
      <c r="AL13" s="3">
        <v>0</v>
      </c>
      <c r="AM13" s="3">
        <v>0</v>
      </c>
      <c r="AN13" s="3">
        <v>0</v>
      </c>
      <c r="AO13" s="134" t="e">
        <f t="shared" si="13"/>
        <v>#DIV/0!</v>
      </c>
      <c r="AP13" s="134" t="e">
        <f t="shared" si="14"/>
        <v>#DIV/0!</v>
      </c>
      <c r="AQ13" s="3">
        <v>0</v>
      </c>
      <c r="AR13" s="3">
        <v>0</v>
      </c>
      <c r="AS13" s="3">
        <v>0</v>
      </c>
      <c r="AT13" s="134" t="e">
        <f t="shared" si="15"/>
        <v>#DIV/0!</v>
      </c>
      <c r="AU13" s="134" t="e">
        <f t="shared" si="16"/>
        <v>#DIV/0!</v>
      </c>
      <c r="AV13" s="3">
        <v>952</v>
      </c>
      <c r="AW13" s="3">
        <v>757</v>
      </c>
      <c r="AX13" s="3">
        <v>736</v>
      </c>
      <c r="AY13" s="134">
        <f t="shared" si="17"/>
        <v>79.516806722689068</v>
      </c>
      <c r="AZ13" s="134">
        <f t="shared" si="18"/>
        <v>77.310924369747909</v>
      </c>
    </row>
    <row r="14" spans="1:52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134" t="e">
        <f t="shared" si="0"/>
        <v>#DIV/0!</v>
      </c>
      <c r="G14" s="134" t="e">
        <f t="shared" si="1"/>
        <v>#DIV/0!</v>
      </c>
      <c r="H14" s="3">
        <v>491</v>
      </c>
      <c r="I14" s="3">
        <v>230</v>
      </c>
      <c r="J14" s="3">
        <v>234</v>
      </c>
      <c r="K14" s="134">
        <f t="shared" si="2"/>
        <v>46.843177189409367</v>
      </c>
      <c r="L14" s="134">
        <f t="shared" si="3"/>
        <v>47.657841140529534</v>
      </c>
      <c r="M14" s="3">
        <v>0</v>
      </c>
      <c r="N14" s="3">
        <v>0</v>
      </c>
      <c r="O14" s="3">
        <v>0</v>
      </c>
      <c r="P14" s="134" t="e">
        <f t="shared" si="4"/>
        <v>#DIV/0!</v>
      </c>
      <c r="Q14" s="134" t="e">
        <f t="shared" si="5"/>
        <v>#DIV/0!</v>
      </c>
      <c r="R14" s="220">
        <f t="shared" si="21"/>
        <v>46.843177189409367</v>
      </c>
      <c r="S14" s="220">
        <f t="shared" si="21"/>
        <v>47.657841140529534</v>
      </c>
      <c r="T14" s="294">
        <f t="shared" si="6"/>
        <v>491</v>
      </c>
      <c r="U14" s="294">
        <f t="shared" si="7"/>
        <v>230</v>
      </c>
      <c r="V14" s="294">
        <f t="shared" si="8"/>
        <v>234</v>
      </c>
      <c r="W14" s="295">
        <f t="shared" si="19"/>
        <v>46.843177189409367</v>
      </c>
      <c r="X14" s="295">
        <f t="shared" si="20"/>
        <v>47.657841140529534</v>
      </c>
      <c r="Y14" s="3">
        <v>0</v>
      </c>
      <c r="Z14" s="3">
        <v>0</v>
      </c>
      <c r="AA14" s="3">
        <v>0</v>
      </c>
      <c r="AB14" s="3">
        <v>328</v>
      </c>
      <c r="AC14" s="3">
        <v>171</v>
      </c>
      <c r="AD14" s="3">
        <v>159</v>
      </c>
      <c r="AE14" s="134">
        <f t="shared" si="9"/>
        <v>52.134146341463413</v>
      </c>
      <c r="AF14" s="134">
        <f t="shared" si="10"/>
        <v>48.475609756097562</v>
      </c>
      <c r="AG14" s="3">
        <v>0</v>
      </c>
      <c r="AH14" s="3">
        <v>0</v>
      </c>
      <c r="AI14" s="3">
        <v>0</v>
      </c>
      <c r="AJ14" s="134" t="e">
        <f t="shared" si="11"/>
        <v>#DIV/0!</v>
      </c>
      <c r="AK14" s="134" t="e">
        <f t="shared" si="12"/>
        <v>#DIV/0!</v>
      </c>
      <c r="AL14" s="3">
        <v>0</v>
      </c>
      <c r="AM14" s="3">
        <v>0</v>
      </c>
      <c r="AN14" s="3">
        <v>0</v>
      </c>
      <c r="AO14" s="134" t="e">
        <f t="shared" si="13"/>
        <v>#DIV/0!</v>
      </c>
      <c r="AP14" s="134" t="e">
        <f t="shared" si="14"/>
        <v>#DIV/0!</v>
      </c>
      <c r="AQ14" s="3">
        <v>0</v>
      </c>
      <c r="AR14" s="3">
        <v>0</v>
      </c>
      <c r="AS14" s="3">
        <v>0</v>
      </c>
      <c r="AT14" s="134" t="e">
        <f t="shared" si="15"/>
        <v>#DIV/0!</v>
      </c>
      <c r="AU14" s="134" t="e">
        <f t="shared" si="16"/>
        <v>#DIV/0!</v>
      </c>
      <c r="AV14" s="3">
        <v>160</v>
      </c>
      <c r="AW14" s="3">
        <v>134</v>
      </c>
      <c r="AX14" s="3">
        <v>153</v>
      </c>
      <c r="AY14" s="134">
        <f t="shared" si="17"/>
        <v>83.75</v>
      </c>
      <c r="AZ14" s="134">
        <f t="shared" si="18"/>
        <v>95.625</v>
      </c>
    </row>
    <row r="15" spans="1:52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134" t="e">
        <f t="shared" si="0"/>
        <v>#DIV/0!</v>
      </c>
      <c r="G15" s="134" t="e">
        <f t="shared" si="1"/>
        <v>#DIV/0!</v>
      </c>
      <c r="H15" s="3">
        <v>852</v>
      </c>
      <c r="I15" s="3">
        <v>578</v>
      </c>
      <c r="J15" s="3">
        <v>575</v>
      </c>
      <c r="K15" s="134">
        <f t="shared" si="2"/>
        <v>67.840375586854464</v>
      </c>
      <c r="L15" s="134">
        <f t="shared" si="3"/>
        <v>67.488262910798127</v>
      </c>
      <c r="M15" s="3">
        <v>0</v>
      </c>
      <c r="N15" s="3">
        <v>0</v>
      </c>
      <c r="O15" s="3">
        <v>0</v>
      </c>
      <c r="P15" s="134" t="e">
        <f t="shared" si="4"/>
        <v>#DIV/0!</v>
      </c>
      <c r="Q15" s="134" t="e">
        <f t="shared" si="5"/>
        <v>#DIV/0!</v>
      </c>
      <c r="R15" s="220">
        <f t="shared" si="21"/>
        <v>67.840375586854464</v>
      </c>
      <c r="S15" s="220">
        <f t="shared" si="21"/>
        <v>67.488262910798127</v>
      </c>
      <c r="T15" s="294">
        <f t="shared" si="6"/>
        <v>852</v>
      </c>
      <c r="U15" s="294">
        <f t="shared" si="7"/>
        <v>578</v>
      </c>
      <c r="V15" s="294">
        <f t="shared" si="8"/>
        <v>575</v>
      </c>
      <c r="W15" s="295">
        <f t="shared" si="19"/>
        <v>67.840375586854464</v>
      </c>
      <c r="X15" s="295">
        <f t="shared" si="20"/>
        <v>67.488262910798127</v>
      </c>
      <c r="Y15" s="3">
        <v>0</v>
      </c>
      <c r="Z15" s="3">
        <v>0</v>
      </c>
      <c r="AA15" s="3">
        <v>0</v>
      </c>
      <c r="AB15" s="3">
        <v>687</v>
      </c>
      <c r="AC15" s="3">
        <v>507</v>
      </c>
      <c r="AD15" s="3">
        <v>507</v>
      </c>
      <c r="AE15" s="134">
        <f t="shared" si="9"/>
        <v>73.799126637554593</v>
      </c>
      <c r="AF15" s="134">
        <f t="shared" si="10"/>
        <v>73.799126637554593</v>
      </c>
      <c r="AG15" s="3">
        <v>0</v>
      </c>
      <c r="AH15" s="3">
        <v>0</v>
      </c>
      <c r="AI15" s="3">
        <v>0</v>
      </c>
      <c r="AJ15" s="134" t="e">
        <f t="shared" si="11"/>
        <v>#DIV/0!</v>
      </c>
      <c r="AK15" s="134" t="e">
        <f t="shared" si="12"/>
        <v>#DIV/0!</v>
      </c>
      <c r="AL15" s="3">
        <v>0</v>
      </c>
      <c r="AM15" s="3">
        <v>0</v>
      </c>
      <c r="AN15" s="3">
        <v>0</v>
      </c>
      <c r="AO15" s="134" t="e">
        <f t="shared" si="13"/>
        <v>#DIV/0!</v>
      </c>
      <c r="AP15" s="134" t="e">
        <f t="shared" si="14"/>
        <v>#DIV/0!</v>
      </c>
      <c r="AQ15" s="3">
        <v>0</v>
      </c>
      <c r="AR15" s="3">
        <v>0</v>
      </c>
      <c r="AS15" s="3">
        <v>0</v>
      </c>
      <c r="AT15" s="134" t="e">
        <f t="shared" si="15"/>
        <v>#DIV/0!</v>
      </c>
      <c r="AU15" s="134" t="e">
        <f t="shared" si="16"/>
        <v>#DIV/0!</v>
      </c>
      <c r="AV15" s="3">
        <v>373</v>
      </c>
      <c r="AW15" s="3">
        <v>337</v>
      </c>
      <c r="AX15" s="3">
        <v>334</v>
      </c>
      <c r="AY15" s="134">
        <f t="shared" si="17"/>
        <v>90.348525469168905</v>
      </c>
      <c r="AZ15" s="134">
        <f t="shared" si="18"/>
        <v>89.544235924932977</v>
      </c>
    </row>
    <row r="16" spans="1:52" x14ac:dyDescent="0.25">
      <c r="A16" s="4" t="s">
        <v>24</v>
      </c>
      <c r="B16" s="4" t="s">
        <v>25</v>
      </c>
      <c r="C16" s="3">
        <v>0</v>
      </c>
      <c r="D16" s="3">
        <v>0</v>
      </c>
      <c r="E16" s="3">
        <v>0</v>
      </c>
      <c r="F16" s="134" t="e">
        <f t="shared" si="0"/>
        <v>#DIV/0!</v>
      </c>
      <c r="G16" s="134" t="e">
        <f t="shared" si="1"/>
        <v>#DIV/0!</v>
      </c>
      <c r="H16" s="3">
        <v>1025</v>
      </c>
      <c r="I16" s="3">
        <v>467</v>
      </c>
      <c r="J16" s="3">
        <v>432</v>
      </c>
      <c r="K16" s="134">
        <f t="shared" si="2"/>
        <v>45.560975609756099</v>
      </c>
      <c r="L16" s="134">
        <f t="shared" si="3"/>
        <v>42.146341463414636</v>
      </c>
      <c r="M16" s="3">
        <v>0</v>
      </c>
      <c r="N16" s="3">
        <v>0</v>
      </c>
      <c r="O16" s="3">
        <v>0</v>
      </c>
      <c r="P16" s="134" t="e">
        <f t="shared" si="4"/>
        <v>#DIV/0!</v>
      </c>
      <c r="Q16" s="134" t="e">
        <f t="shared" si="5"/>
        <v>#DIV/0!</v>
      </c>
      <c r="R16" s="220">
        <f t="shared" si="21"/>
        <v>45.560975609756099</v>
      </c>
      <c r="S16" s="220">
        <f t="shared" si="21"/>
        <v>42.146341463414636</v>
      </c>
      <c r="T16" s="294">
        <f t="shared" si="6"/>
        <v>1025</v>
      </c>
      <c r="U16" s="294">
        <f t="shared" si="7"/>
        <v>467</v>
      </c>
      <c r="V16" s="294">
        <f t="shared" si="8"/>
        <v>432</v>
      </c>
      <c r="W16" s="295">
        <f t="shared" si="19"/>
        <v>45.560975609756099</v>
      </c>
      <c r="X16" s="295">
        <f t="shared" si="20"/>
        <v>42.146341463414636</v>
      </c>
      <c r="Y16" s="3">
        <v>0</v>
      </c>
      <c r="Z16" s="3">
        <v>0</v>
      </c>
      <c r="AA16" s="3">
        <v>0</v>
      </c>
      <c r="AB16" s="3">
        <v>1060</v>
      </c>
      <c r="AC16" s="3">
        <v>493</v>
      </c>
      <c r="AD16" s="3">
        <v>340</v>
      </c>
      <c r="AE16" s="134">
        <f t="shared" si="9"/>
        <v>46.509433962264154</v>
      </c>
      <c r="AF16" s="134">
        <f t="shared" si="10"/>
        <v>32.075471698113205</v>
      </c>
      <c r="AG16" s="3">
        <v>0</v>
      </c>
      <c r="AH16" s="3">
        <v>0</v>
      </c>
      <c r="AI16" s="3">
        <v>0</v>
      </c>
      <c r="AJ16" s="134" t="e">
        <f t="shared" si="11"/>
        <v>#DIV/0!</v>
      </c>
      <c r="AK16" s="134" t="e">
        <f t="shared" si="12"/>
        <v>#DIV/0!</v>
      </c>
      <c r="AL16" s="3">
        <v>0</v>
      </c>
      <c r="AM16" s="3">
        <v>0</v>
      </c>
      <c r="AN16" s="3">
        <v>0</v>
      </c>
      <c r="AO16" s="134" t="e">
        <f t="shared" si="13"/>
        <v>#DIV/0!</v>
      </c>
      <c r="AP16" s="134" t="e">
        <f t="shared" si="14"/>
        <v>#DIV/0!</v>
      </c>
      <c r="AQ16" s="3">
        <v>0</v>
      </c>
      <c r="AR16" s="3">
        <v>0</v>
      </c>
      <c r="AS16" s="3">
        <v>0</v>
      </c>
      <c r="AT16" s="134" t="e">
        <f t="shared" si="15"/>
        <v>#DIV/0!</v>
      </c>
      <c r="AU16" s="134" t="e">
        <f t="shared" si="16"/>
        <v>#DIV/0!</v>
      </c>
      <c r="AV16" s="3">
        <v>288</v>
      </c>
      <c r="AW16" s="3">
        <v>188</v>
      </c>
      <c r="AX16" s="3">
        <v>173</v>
      </c>
      <c r="AY16" s="134">
        <f t="shared" si="17"/>
        <v>65.277777777777786</v>
      </c>
      <c r="AZ16" s="134">
        <f t="shared" si="18"/>
        <v>60.069444444444443</v>
      </c>
    </row>
    <row r="17" spans="1:52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134" t="e">
        <f t="shared" si="0"/>
        <v>#DIV/0!</v>
      </c>
      <c r="G17" s="134" t="e">
        <f t="shared" si="1"/>
        <v>#DIV/0!</v>
      </c>
      <c r="H17" s="3">
        <v>1389</v>
      </c>
      <c r="I17" s="3">
        <v>458</v>
      </c>
      <c r="J17" s="3">
        <v>42</v>
      </c>
      <c r="K17" s="134">
        <f t="shared" si="2"/>
        <v>32.973362131029518</v>
      </c>
      <c r="L17" s="134">
        <f t="shared" si="3"/>
        <v>3.0237580993520519</v>
      </c>
      <c r="M17" s="3">
        <v>0</v>
      </c>
      <c r="N17" s="3">
        <v>0</v>
      </c>
      <c r="O17" s="3">
        <v>0</v>
      </c>
      <c r="P17" s="134" t="e">
        <f t="shared" si="4"/>
        <v>#DIV/0!</v>
      </c>
      <c r="Q17" s="134" t="e">
        <f t="shared" si="5"/>
        <v>#DIV/0!</v>
      </c>
      <c r="R17" s="220">
        <f t="shared" si="21"/>
        <v>32.973362131029518</v>
      </c>
      <c r="S17" s="220">
        <f t="shared" si="21"/>
        <v>3.0237580993520519</v>
      </c>
      <c r="T17" s="294">
        <f t="shared" si="6"/>
        <v>1389</v>
      </c>
      <c r="U17" s="294">
        <f t="shared" si="7"/>
        <v>458</v>
      </c>
      <c r="V17" s="294">
        <f t="shared" si="8"/>
        <v>42</v>
      </c>
      <c r="W17" s="295">
        <f t="shared" si="19"/>
        <v>32.973362131029518</v>
      </c>
      <c r="X17" s="295">
        <f t="shared" si="20"/>
        <v>3.0237580993520519</v>
      </c>
      <c r="Y17" s="3">
        <v>0</v>
      </c>
      <c r="Z17" s="3">
        <v>0</v>
      </c>
      <c r="AA17" s="3">
        <v>0</v>
      </c>
      <c r="AB17" s="3">
        <v>1085</v>
      </c>
      <c r="AC17" s="3">
        <v>584</v>
      </c>
      <c r="AD17" s="3">
        <v>507</v>
      </c>
      <c r="AE17" s="134">
        <f t="shared" si="9"/>
        <v>53.824884792626726</v>
      </c>
      <c r="AF17" s="134">
        <f t="shared" si="10"/>
        <v>46.728110599078342</v>
      </c>
      <c r="AG17" s="3">
        <v>0</v>
      </c>
      <c r="AH17" s="3">
        <v>0</v>
      </c>
      <c r="AI17" s="3">
        <v>0</v>
      </c>
      <c r="AJ17" s="134" t="e">
        <f t="shared" si="11"/>
        <v>#DIV/0!</v>
      </c>
      <c r="AK17" s="134" t="e">
        <f t="shared" si="12"/>
        <v>#DIV/0!</v>
      </c>
      <c r="AL17" s="3">
        <v>0</v>
      </c>
      <c r="AM17" s="3">
        <v>0</v>
      </c>
      <c r="AN17" s="3">
        <v>0</v>
      </c>
      <c r="AO17" s="134" t="e">
        <f t="shared" si="13"/>
        <v>#DIV/0!</v>
      </c>
      <c r="AP17" s="134" t="e">
        <f t="shared" si="14"/>
        <v>#DIV/0!</v>
      </c>
      <c r="AQ17" s="3">
        <v>0</v>
      </c>
      <c r="AR17" s="3">
        <v>0</v>
      </c>
      <c r="AS17" s="3">
        <v>0</v>
      </c>
      <c r="AT17" s="134" t="e">
        <f t="shared" si="15"/>
        <v>#DIV/0!</v>
      </c>
      <c r="AU17" s="134" t="e">
        <f t="shared" si="16"/>
        <v>#DIV/0!</v>
      </c>
      <c r="AV17" s="3">
        <v>457</v>
      </c>
      <c r="AW17" s="3">
        <v>374</v>
      </c>
      <c r="AX17" s="3">
        <v>271</v>
      </c>
      <c r="AY17" s="134">
        <f t="shared" si="17"/>
        <v>81.838074398249447</v>
      </c>
      <c r="AZ17" s="134">
        <f t="shared" si="18"/>
        <v>59.299781181619259</v>
      </c>
    </row>
    <row r="18" spans="1:52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134" t="e">
        <f t="shared" si="0"/>
        <v>#DIV/0!</v>
      </c>
      <c r="G18" s="134" t="e">
        <f t="shared" si="1"/>
        <v>#DIV/0!</v>
      </c>
      <c r="H18" s="3">
        <v>760</v>
      </c>
      <c r="I18" s="3">
        <v>451</v>
      </c>
      <c r="J18" s="3">
        <v>417</v>
      </c>
      <c r="K18" s="134">
        <f t="shared" si="2"/>
        <v>59.342105263157897</v>
      </c>
      <c r="L18" s="134">
        <f t="shared" si="3"/>
        <v>54.868421052631575</v>
      </c>
      <c r="M18" s="3">
        <v>0</v>
      </c>
      <c r="N18" s="3">
        <v>0</v>
      </c>
      <c r="O18" s="3">
        <v>0</v>
      </c>
      <c r="P18" s="134" t="e">
        <f t="shared" si="4"/>
        <v>#DIV/0!</v>
      </c>
      <c r="Q18" s="134" t="e">
        <f t="shared" si="5"/>
        <v>#DIV/0!</v>
      </c>
      <c r="R18" s="220">
        <f t="shared" si="21"/>
        <v>59.342105263157897</v>
      </c>
      <c r="S18" s="220">
        <f t="shared" si="21"/>
        <v>54.868421052631575</v>
      </c>
      <c r="T18" s="294">
        <f t="shared" si="6"/>
        <v>760</v>
      </c>
      <c r="U18" s="294">
        <f t="shared" si="7"/>
        <v>451</v>
      </c>
      <c r="V18" s="294">
        <f t="shared" si="8"/>
        <v>417</v>
      </c>
      <c r="W18" s="295">
        <f t="shared" si="19"/>
        <v>59.342105263157897</v>
      </c>
      <c r="X18" s="295">
        <f t="shared" si="20"/>
        <v>54.868421052631575</v>
      </c>
      <c r="Y18" s="3">
        <v>0</v>
      </c>
      <c r="Z18" s="3">
        <v>0</v>
      </c>
      <c r="AA18" s="3">
        <v>0</v>
      </c>
      <c r="AB18" s="3">
        <v>795</v>
      </c>
      <c r="AC18" s="3">
        <v>486</v>
      </c>
      <c r="AD18" s="3">
        <v>499</v>
      </c>
      <c r="AE18" s="134">
        <f t="shared" si="9"/>
        <v>61.132075471698109</v>
      </c>
      <c r="AF18" s="134">
        <f t="shared" si="10"/>
        <v>62.767295597484271</v>
      </c>
      <c r="AG18" s="3">
        <v>0</v>
      </c>
      <c r="AH18" s="3">
        <v>0</v>
      </c>
      <c r="AI18" s="3">
        <v>0</v>
      </c>
      <c r="AJ18" s="134" t="e">
        <f t="shared" si="11"/>
        <v>#DIV/0!</v>
      </c>
      <c r="AK18" s="134" t="e">
        <f t="shared" si="12"/>
        <v>#DIV/0!</v>
      </c>
      <c r="AL18" s="3">
        <v>29</v>
      </c>
      <c r="AM18" s="3">
        <v>22</v>
      </c>
      <c r="AN18" s="3">
        <v>5</v>
      </c>
      <c r="AO18" s="134">
        <f t="shared" si="13"/>
        <v>75.862068965517238</v>
      </c>
      <c r="AP18" s="134">
        <f t="shared" si="14"/>
        <v>17.241379310344829</v>
      </c>
      <c r="AQ18" s="3">
        <v>29</v>
      </c>
      <c r="AR18" s="3">
        <v>4</v>
      </c>
      <c r="AS18" s="3">
        <v>4</v>
      </c>
      <c r="AT18" s="134">
        <f t="shared" si="15"/>
        <v>13.793103448275861</v>
      </c>
      <c r="AU18" s="134">
        <f t="shared" si="16"/>
        <v>13.793103448275861</v>
      </c>
      <c r="AV18" s="3">
        <v>314</v>
      </c>
      <c r="AW18" s="3">
        <v>184</v>
      </c>
      <c r="AX18" s="3">
        <v>166</v>
      </c>
      <c r="AY18" s="134">
        <f t="shared" si="17"/>
        <v>58.598726114649679</v>
      </c>
      <c r="AZ18" s="134">
        <f t="shared" si="18"/>
        <v>52.866242038216562</v>
      </c>
    </row>
    <row r="19" spans="1:52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134" t="e">
        <f t="shared" si="0"/>
        <v>#DIV/0!</v>
      </c>
      <c r="G19" s="134" t="e">
        <f t="shared" si="1"/>
        <v>#DIV/0!</v>
      </c>
      <c r="H19" s="3">
        <v>682</v>
      </c>
      <c r="I19" s="3">
        <v>424</v>
      </c>
      <c r="J19" s="3">
        <v>58</v>
      </c>
      <c r="K19" s="134">
        <f t="shared" si="2"/>
        <v>62.170087976539591</v>
      </c>
      <c r="L19" s="134">
        <f t="shared" si="3"/>
        <v>8.5043988269794717</v>
      </c>
      <c r="M19" s="3">
        <v>0</v>
      </c>
      <c r="N19" s="3">
        <v>0</v>
      </c>
      <c r="O19" s="3">
        <v>0</v>
      </c>
      <c r="P19" s="134" t="e">
        <f t="shared" si="4"/>
        <v>#DIV/0!</v>
      </c>
      <c r="Q19" s="134" t="e">
        <f t="shared" si="5"/>
        <v>#DIV/0!</v>
      </c>
      <c r="R19" s="220">
        <f t="shared" si="21"/>
        <v>62.170087976539591</v>
      </c>
      <c r="S19" s="220">
        <f t="shared" si="21"/>
        <v>8.5043988269794717</v>
      </c>
      <c r="T19" s="294">
        <f t="shared" si="6"/>
        <v>682</v>
      </c>
      <c r="U19" s="294">
        <f t="shared" si="7"/>
        <v>424</v>
      </c>
      <c r="V19" s="294">
        <f t="shared" si="8"/>
        <v>58</v>
      </c>
      <c r="W19" s="295">
        <f t="shared" si="19"/>
        <v>62.170087976539591</v>
      </c>
      <c r="X19" s="295">
        <f t="shared" si="20"/>
        <v>8.5043988269794717</v>
      </c>
      <c r="Y19" s="3">
        <v>0</v>
      </c>
      <c r="Z19" s="3">
        <v>0</v>
      </c>
      <c r="AA19" s="3">
        <v>0</v>
      </c>
      <c r="AB19" s="3">
        <v>565</v>
      </c>
      <c r="AC19" s="3">
        <v>382</v>
      </c>
      <c r="AD19" s="3">
        <v>302</v>
      </c>
      <c r="AE19" s="134">
        <f t="shared" si="9"/>
        <v>67.610619469026545</v>
      </c>
      <c r="AF19" s="134">
        <f t="shared" si="10"/>
        <v>53.451327433628315</v>
      </c>
      <c r="AG19" s="3">
        <v>0</v>
      </c>
      <c r="AH19" s="3">
        <v>0</v>
      </c>
      <c r="AI19" s="3">
        <v>0</v>
      </c>
      <c r="AJ19" s="134" t="e">
        <f t="shared" si="11"/>
        <v>#DIV/0!</v>
      </c>
      <c r="AK19" s="134" t="e">
        <f t="shared" si="12"/>
        <v>#DIV/0!</v>
      </c>
      <c r="AL19" s="3">
        <v>0</v>
      </c>
      <c r="AM19" s="3">
        <v>0</v>
      </c>
      <c r="AN19" s="3">
        <v>0</v>
      </c>
      <c r="AO19" s="134" t="e">
        <f t="shared" si="13"/>
        <v>#DIV/0!</v>
      </c>
      <c r="AP19" s="134" t="e">
        <f t="shared" si="14"/>
        <v>#DIV/0!</v>
      </c>
      <c r="AQ19" s="3">
        <v>0</v>
      </c>
      <c r="AR19" s="3">
        <v>0</v>
      </c>
      <c r="AS19" s="3">
        <v>0</v>
      </c>
      <c r="AT19" s="134" t="e">
        <f t="shared" si="15"/>
        <v>#DIV/0!</v>
      </c>
      <c r="AU19" s="134" t="e">
        <f t="shared" si="16"/>
        <v>#DIV/0!</v>
      </c>
      <c r="AV19" s="3">
        <v>316</v>
      </c>
      <c r="AW19" s="3">
        <v>265</v>
      </c>
      <c r="AX19" s="3">
        <v>85</v>
      </c>
      <c r="AY19" s="134">
        <f t="shared" si="17"/>
        <v>83.860759493670884</v>
      </c>
      <c r="AZ19" s="134">
        <f t="shared" si="18"/>
        <v>26.898734177215189</v>
      </c>
    </row>
    <row r="20" spans="1:52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134" t="e">
        <f t="shared" si="0"/>
        <v>#DIV/0!</v>
      </c>
      <c r="G20" s="134" t="e">
        <f t="shared" si="1"/>
        <v>#DIV/0!</v>
      </c>
      <c r="H20" s="3">
        <v>805</v>
      </c>
      <c r="I20" s="3">
        <v>475</v>
      </c>
      <c r="J20" s="3">
        <v>475</v>
      </c>
      <c r="K20" s="134">
        <f t="shared" si="2"/>
        <v>59.006211180124225</v>
      </c>
      <c r="L20" s="134">
        <f t="shared" si="3"/>
        <v>59.006211180124225</v>
      </c>
      <c r="M20" s="3">
        <v>0</v>
      </c>
      <c r="N20" s="3">
        <v>0</v>
      </c>
      <c r="O20" s="3">
        <v>0</v>
      </c>
      <c r="P20" s="134" t="e">
        <f t="shared" si="4"/>
        <v>#DIV/0!</v>
      </c>
      <c r="Q20" s="134" t="e">
        <f t="shared" si="5"/>
        <v>#DIV/0!</v>
      </c>
      <c r="R20" s="220">
        <f t="shared" si="21"/>
        <v>59.006211180124225</v>
      </c>
      <c r="S20" s="220">
        <f t="shared" si="21"/>
        <v>59.006211180124225</v>
      </c>
      <c r="T20" s="294">
        <f t="shared" si="6"/>
        <v>805</v>
      </c>
      <c r="U20" s="294">
        <f t="shared" si="7"/>
        <v>475</v>
      </c>
      <c r="V20" s="294">
        <f t="shared" si="8"/>
        <v>475</v>
      </c>
      <c r="W20" s="295">
        <f t="shared" si="19"/>
        <v>59.006211180124225</v>
      </c>
      <c r="X20" s="295">
        <f t="shared" si="20"/>
        <v>59.006211180124225</v>
      </c>
      <c r="Y20" s="3">
        <v>0</v>
      </c>
      <c r="Z20" s="3">
        <v>0</v>
      </c>
      <c r="AA20" s="3">
        <v>0</v>
      </c>
      <c r="AB20" s="3">
        <v>771</v>
      </c>
      <c r="AC20" s="3">
        <v>480</v>
      </c>
      <c r="AD20" s="3">
        <v>480</v>
      </c>
      <c r="AE20" s="134">
        <f t="shared" si="9"/>
        <v>62.2568093385214</v>
      </c>
      <c r="AF20" s="134">
        <f t="shared" si="10"/>
        <v>62.2568093385214</v>
      </c>
      <c r="AG20" s="3">
        <v>0</v>
      </c>
      <c r="AH20" s="3">
        <v>0</v>
      </c>
      <c r="AI20" s="3">
        <v>0</v>
      </c>
      <c r="AJ20" s="134" t="e">
        <f t="shared" si="11"/>
        <v>#DIV/0!</v>
      </c>
      <c r="AK20" s="134" t="e">
        <f t="shared" si="12"/>
        <v>#DIV/0!</v>
      </c>
      <c r="AL20" s="3">
        <v>25</v>
      </c>
      <c r="AM20" s="3">
        <v>21</v>
      </c>
      <c r="AN20" s="3">
        <v>21</v>
      </c>
      <c r="AO20" s="134">
        <f t="shared" si="13"/>
        <v>84</v>
      </c>
      <c r="AP20" s="134">
        <f t="shared" si="14"/>
        <v>84</v>
      </c>
      <c r="AQ20" s="3">
        <v>23</v>
      </c>
      <c r="AR20" s="3">
        <v>19</v>
      </c>
      <c r="AS20" s="3">
        <v>19</v>
      </c>
      <c r="AT20" s="134">
        <f t="shared" si="15"/>
        <v>82.608695652173907</v>
      </c>
      <c r="AU20" s="134">
        <f t="shared" si="16"/>
        <v>82.608695652173907</v>
      </c>
      <c r="AV20" s="3">
        <v>368</v>
      </c>
      <c r="AW20" s="3">
        <v>313</v>
      </c>
      <c r="AX20" s="3">
        <v>313</v>
      </c>
      <c r="AY20" s="134">
        <f t="shared" si="17"/>
        <v>85.054347826086953</v>
      </c>
      <c r="AZ20" s="134">
        <f t="shared" si="18"/>
        <v>85.054347826086953</v>
      </c>
    </row>
    <row r="21" spans="1:52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134" t="e">
        <f t="shared" si="0"/>
        <v>#DIV/0!</v>
      </c>
      <c r="G21" s="134" t="e">
        <f t="shared" si="1"/>
        <v>#DIV/0!</v>
      </c>
      <c r="H21" s="3">
        <v>707</v>
      </c>
      <c r="I21" s="3">
        <v>415</v>
      </c>
      <c r="J21" s="3">
        <v>398</v>
      </c>
      <c r="K21" s="134">
        <f t="shared" si="2"/>
        <v>58.698727015558696</v>
      </c>
      <c r="L21" s="134">
        <f t="shared" si="3"/>
        <v>56.294200848656295</v>
      </c>
      <c r="M21" s="3">
        <v>0</v>
      </c>
      <c r="N21" s="3">
        <v>0</v>
      </c>
      <c r="O21" s="3">
        <v>0</v>
      </c>
      <c r="P21" s="134" t="e">
        <f t="shared" si="4"/>
        <v>#DIV/0!</v>
      </c>
      <c r="Q21" s="134" t="e">
        <f t="shared" si="5"/>
        <v>#DIV/0!</v>
      </c>
      <c r="R21" s="220">
        <f t="shared" si="21"/>
        <v>58.698727015558696</v>
      </c>
      <c r="S21" s="220">
        <f t="shared" si="21"/>
        <v>56.294200848656295</v>
      </c>
      <c r="T21" s="294">
        <f t="shared" si="6"/>
        <v>707</v>
      </c>
      <c r="U21" s="294">
        <f t="shared" si="7"/>
        <v>415</v>
      </c>
      <c r="V21" s="294">
        <f t="shared" si="8"/>
        <v>398</v>
      </c>
      <c r="W21" s="295">
        <f t="shared" si="19"/>
        <v>58.698727015558696</v>
      </c>
      <c r="X21" s="295">
        <f t="shared" si="20"/>
        <v>56.294200848656295</v>
      </c>
      <c r="Y21" s="3">
        <v>0</v>
      </c>
      <c r="Z21" s="3">
        <v>0</v>
      </c>
      <c r="AA21" s="3">
        <v>0</v>
      </c>
      <c r="AB21" s="3">
        <v>669</v>
      </c>
      <c r="AC21" s="3">
        <v>458</v>
      </c>
      <c r="AD21" s="3">
        <v>425</v>
      </c>
      <c r="AE21" s="134">
        <f t="shared" si="9"/>
        <v>68.460388639760836</v>
      </c>
      <c r="AF21" s="134">
        <f t="shared" si="10"/>
        <v>63.527653213751869</v>
      </c>
      <c r="AG21" s="3">
        <v>0</v>
      </c>
      <c r="AH21" s="3">
        <v>0</v>
      </c>
      <c r="AI21" s="3">
        <v>0</v>
      </c>
      <c r="AJ21" s="134" t="e">
        <f t="shared" si="11"/>
        <v>#DIV/0!</v>
      </c>
      <c r="AK21" s="134" t="e">
        <f t="shared" si="12"/>
        <v>#DIV/0!</v>
      </c>
      <c r="AL21" s="3">
        <v>0</v>
      </c>
      <c r="AM21" s="3">
        <v>0</v>
      </c>
      <c r="AN21" s="3">
        <v>0</v>
      </c>
      <c r="AO21" s="134" t="e">
        <f t="shared" si="13"/>
        <v>#DIV/0!</v>
      </c>
      <c r="AP21" s="134" t="e">
        <f t="shared" si="14"/>
        <v>#DIV/0!</v>
      </c>
      <c r="AQ21" s="3">
        <v>0</v>
      </c>
      <c r="AR21" s="3">
        <v>0</v>
      </c>
      <c r="AS21" s="3">
        <v>0</v>
      </c>
      <c r="AT21" s="134" t="e">
        <f t="shared" si="15"/>
        <v>#DIV/0!</v>
      </c>
      <c r="AU21" s="134" t="e">
        <f t="shared" si="16"/>
        <v>#DIV/0!</v>
      </c>
      <c r="AV21" s="3">
        <v>390</v>
      </c>
      <c r="AW21" s="3">
        <v>336</v>
      </c>
      <c r="AX21" s="3">
        <v>308</v>
      </c>
      <c r="AY21" s="134">
        <f t="shared" si="17"/>
        <v>86.15384615384616</v>
      </c>
      <c r="AZ21" s="134">
        <f t="shared" si="18"/>
        <v>78.974358974358978</v>
      </c>
    </row>
    <row r="22" spans="1:52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134" t="e">
        <f t="shared" si="0"/>
        <v>#DIV/0!</v>
      </c>
      <c r="G22" s="134" t="e">
        <f t="shared" si="1"/>
        <v>#DIV/0!</v>
      </c>
      <c r="H22" s="3">
        <v>923</v>
      </c>
      <c r="I22" s="3">
        <v>433</v>
      </c>
      <c r="J22" s="3">
        <v>397</v>
      </c>
      <c r="K22" s="134">
        <f t="shared" si="2"/>
        <v>46.912242686890579</v>
      </c>
      <c r="L22" s="134">
        <f t="shared" si="3"/>
        <v>43.011917659804979</v>
      </c>
      <c r="M22" s="3">
        <v>0</v>
      </c>
      <c r="N22" s="3">
        <v>0</v>
      </c>
      <c r="O22" s="3">
        <v>0</v>
      </c>
      <c r="P22" s="134" t="e">
        <f t="shared" si="4"/>
        <v>#DIV/0!</v>
      </c>
      <c r="Q22" s="134" t="e">
        <f t="shared" si="5"/>
        <v>#DIV/0!</v>
      </c>
      <c r="R22" s="220">
        <f t="shared" si="21"/>
        <v>46.912242686890579</v>
      </c>
      <c r="S22" s="220">
        <f t="shared" si="21"/>
        <v>43.011917659804979</v>
      </c>
      <c r="T22" s="294">
        <f t="shared" si="6"/>
        <v>923</v>
      </c>
      <c r="U22" s="294">
        <f t="shared" si="7"/>
        <v>433</v>
      </c>
      <c r="V22" s="294">
        <f t="shared" si="8"/>
        <v>397</v>
      </c>
      <c r="W22" s="295">
        <f t="shared" si="19"/>
        <v>46.912242686890579</v>
      </c>
      <c r="X22" s="295">
        <f t="shared" si="20"/>
        <v>43.011917659804979</v>
      </c>
      <c r="Y22" s="3">
        <v>0</v>
      </c>
      <c r="Z22" s="3">
        <v>0</v>
      </c>
      <c r="AA22" s="3">
        <v>0</v>
      </c>
      <c r="AB22" s="3">
        <v>943</v>
      </c>
      <c r="AC22" s="3">
        <v>403</v>
      </c>
      <c r="AD22" s="3">
        <v>377</v>
      </c>
      <c r="AE22" s="134">
        <f t="shared" si="9"/>
        <v>42.735949098621425</v>
      </c>
      <c r="AF22" s="134">
        <f t="shared" si="10"/>
        <v>39.978791092258746</v>
      </c>
      <c r="AG22" s="3">
        <v>0</v>
      </c>
      <c r="AH22" s="3">
        <v>0</v>
      </c>
      <c r="AI22" s="3">
        <v>0</v>
      </c>
      <c r="AJ22" s="134" t="e">
        <f t="shared" si="11"/>
        <v>#DIV/0!</v>
      </c>
      <c r="AK22" s="134" t="e">
        <f t="shared" si="12"/>
        <v>#DIV/0!</v>
      </c>
      <c r="AL22" s="3">
        <v>16</v>
      </c>
      <c r="AM22" s="3">
        <v>5</v>
      </c>
      <c r="AN22" s="3">
        <v>0</v>
      </c>
      <c r="AO22" s="134">
        <f t="shared" si="13"/>
        <v>31.25</v>
      </c>
      <c r="AP22" s="134">
        <f t="shared" si="14"/>
        <v>0</v>
      </c>
      <c r="AQ22" s="3">
        <v>0</v>
      </c>
      <c r="AR22" s="3">
        <v>0</v>
      </c>
      <c r="AS22" s="3">
        <v>0</v>
      </c>
      <c r="AT22" s="134" t="e">
        <f t="shared" si="15"/>
        <v>#DIV/0!</v>
      </c>
      <c r="AU22" s="134" t="e">
        <f t="shared" si="16"/>
        <v>#DIV/0!</v>
      </c>
      <c r="AV22" s="3">
        <v>517</v>
      </c>
      <c r="AW22" s="3">
        <v>357</v>
      </c>
      <c r="AX22" s="3">
        <v>320</v>
      </c>
      <c r="AY22" s="134">
        <f t="shared" si="17"/>
        <v>69.052224371373299</v>
      </c>
      <c r="AZ22" s="134">
        <f t="shared" si="18"/>
        <v>61.895551257253388</v>
      </c>
    </row>
    <row r="23" spans="1:52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0</v>
      </c>
      <c r="F23" s="134" t="e">
        <f t="shared" si="0"/>
        <v>#DIV/0!</v>
      </c>
      <c r="G23" s="134" t="e">
        <f t="shared" si="1"/>
        <v>#DIV/0!</v>
      </c>
      <c r="H23" s="3">
        <v>951</v>
      </c>
      <c r="I23" s="3">
        <v>550</v>
      </c>
      <c r="J23" s="3">
        <v>328</v>
      </c>
      <c r="K23" s="134">
        <f t="shared" si="2"/>
        <v>57.833859095688744</v>
      </c>
      <c r="L23" s="134">
        <f t="shared" si="3"/>
        <v>34.490010515247107</v>
      </c>
      <c r="M23" s="3">
        <v>0</v>
      </c>
      <c r="N23" s="3">
        <v>0</v>
      </c>
      <c r="O23" s="3">
        <v>0</v>
      </c>
      <c r="P23" s="134" t="e">
        <f t="shared" si="4"/>
        <v>#DIV/0!</v>
      </c>
      <c r="Q23" s="134" t="e">
        <f t="shared" si="5"/>
        <v>#DIV/0!</v>
      </c>
      <c r="R23" s="220">
        <f t="shared" si="21"/>
        <v>57.833859095688744</v>
      </c>
      <c r="S23" s="220">
        <f t="shared" si="21"/>
        <v>34.490010515247107</v>
      </c>
      <c r="T23" s="294">
        <f t="shared" si="6"/>
        <v>951</v>
      </c>
      <c r="U23" s="294">
        <f t="shared" si="7"/>
        <v>550</v>
      </c>
      <c r="V23" s="294">
        <f t="shared" si="8"/>
        <v>328</v>
      </c>
      <c r="W23" s="295">
        <f t="shared" si="19"/>
        <v>57.833859095688744</v>
      </c>
      <c r="X23" s="295">
        <f t="shared" si="20"/>
        <v>34.490010515247107</v>
      </c>
      <c r="Y23" s="3">
        <v>0</v>
      </c>
      <c r="Z23" s="3">
        <v>0</v>
      </c>
      <c r="AA23" s="3">
        <v>0</v>
      </c>
      <c r="AB23" s="3">
        <v>780</v>
      </c>
      <c r="AC23" s="3">
        <v>385</v>
      </c>
      <c r="AD23" s="3">
        <v>293</v>
      </c>
      <c r="AE23" s="134">
        <f t="shared" si="9"/>
        <v>49.358974358974365</v>
      </c>
      <c r="AF23" s="134">
        <f t="shared" si="10"/>
        <v>37.564102564102562</v>
      </c>
      <c r="AG23" s="3">
        <v>0</v>
      </c>
      <c r="AH23" s="3">
        <v>0</v>
      </c>
      <c r="AI23" s="3">
        <v>0</v>
      </c>
      <c r="AJ23" s="134" t="e">
        <f t="shared" si="11"/>
        <v>#DIV/0!</v>
      </c>
      <c r="AK23" s="134" t="e">
        <f t="shared" si="12"/>
        <v>#DIV/0!</v>
      </c>
      <c r="AL23" s="3">
        <v>0</v>
      </c>
      <c r="AM23" s="3">
        <v>0</v>
      </c>
      <c r="AN23" s="3">
        <v>0</v>
      </c>
      <c r="AO23" s="134" t="e">
        <f t="shared" si="13"/>
        <v>#DIV/0!</v>
      </c>
      <c r="AP23" s="134" t="e">
        <f t="shared" si="14"/>
        <v>#DIV/0!</v>
      </c>
      <c r="AQ23" s="3">
        <v>0</v>
      </c>
      <c r="AR23" s="3">
        <v>0</v>
      </c>
      <c r="AS23" s="3">
        <v>0</v>
      </c>
      <c r="AT23" s="134" t="e">
        <f t="shared" si="15"/>
        <v>#DIV/0!</v>
      </c>
      <c r="AU23" s="134" t="e">
        <f t="shared" si="16"/>
        <v>#DIV/0!</v>
      </c>
      <c r="AV23" s="3">
        <v>303</v>
      </c>
      <c r="AW23" s="3">
        <v>227</v>
      </c>
      <c r="AX23" s="3">
        <v>189</v>
      </c>
      <c r="AY23" s="134">
        <f t="shared" si="17"/>
        <v>74.917491749174914</v>
      </c>
      <c r="AZ23" s="134">
        <f t="shared" si="18"/>
        <v>62.376237623762378</v>
      </c>
    </row>
    <row r="24" spans="1:52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134" t="e">
        <f t="shared" si="0"/>
        <v>#DIV/0!</v>
      </c>
      <c r="G24" s="134" t="e">
        <f t="shared" si="1"/>
        <v>#DIV/0!</v>
      </c>
      <c r="H24" s="3">
        <v>524</v>
      </c>
      <c r="I24" s="3">
        <v>291</v>
      </c>
      <c r="J24" s="3">
        <v>257</v>
      </c>
      <c r="K24" s="134">
        <f t="shared" si="2"/>
        <v>55.534351145038165</v>
      </c>
      <c r="L24" s="134">
        <f t="shared" si="3"/>
        <v>49.045801526717561</v>
      </c>
      <c r="M24" s="3">
        <v>0</v>
      </c>
      <c r="N24" s="3">
        <v>0</v>
      </c>
      <c r="O24" s="3">
        <v>0</v>
      </c>
      <c r="P24" s="134" t="e">
        <f t="shared" si="4"/>
        <v>#DIV/0!</v>
      </c>
      <c r="Q24" s="134" t="e">
        <f t="shared" si="5"/>
        <v>#DIV/0!</v>
      </c>
      <c r="R24" s="220">
        <f t="shared" si="21"/>
        <v>55.534351145038165</v>
      </c>
      <c r="S24" s="220">
        <f t="shared" si="21"/>
        <v>49.045801526717561</v>
      </c>
      <c r="T24" s="294">
        <f t="shared" si="6"/>
        <v>524</v>
      </c>
      <c r="U24" s="294">
        <f t="shared" si="7"/>
        <v>291</v>
      </c>
      <c r="V24" s="294">
        <f t="shared" si="8"/>
        <v>257</v>
      </c>
      <c r="W24" s="295">
        <f t="shared" si="19"/>
        <v>55.534351145038165</v>
      </c>
      <c r="X24" s="295">
        <f t="shared" si="20"/>
        <v>49.045801526717561</v>
      </c>
      <c r="Y24" s="3">
        <v>0</v>
      </c>
      <c r="Z24" s="3">
        <v>0</v>
      </c>
      <c r="AA24" s="3">
        <v>0</v>
      </c>
      <c r="AB24" s="3">
        <v>634</v>
      </c>
      <c r="AC24" s="3">
        <v>312</v>
      </c>
      <c r="AD24" s="3">
        <v>288</v>
      </c>
      <c r="AE24" s="134">
        <f t="shared" si="9"/>
        <v>49.211356466876971</v>
      </c>
      <c r="AF24" s="134">
        <f t="shared" si="10"/>
        <v>45.425867507886437</v>
      </c>
      <c r="AG24" s="3">
        <v>0</v>
      </c>
      <c r="AH24" s="3">
        <v>0</v>
      </c>
      <c r="AI24" s="3">
        <v>0</v>
      </c>
      <c r="AJ24" s="134" t="e">
        <f t="shared" si="11"/>
        <v>#DIV/0!</v>
      </c>
      <c r="AK24" s="134" t="e">
        <f t="shared" si="12"/>
        <v>#DIV/0!</v>
      </c>
      <c r="AL24" s="3">
        <v>0</v>
      </c>
      <c r="AM24" s="3">
        <v>0</v>
      </c>
      <c r="AN24" s="3">
        <v>0</v>
      </c>
      <c r="AO24" s="134" t="e">
        <f t="shared" si="13"/>
        <v>#DIV/0!</v>
      </c>
      <c r="AP24" s="134" t="e">
        <f t="shared" si="14"/>
        <v>#DIV/0!</v>
      </c>
      <c r="AQ24" s="3">
        <v>0</v>
      </c>
      <c r="AR24" s="3">
        <v>0</v>
      </c>
      <c r="AS24" s="3">
        <v>0</v>
      </c>
      <c r="AT24" s="134" t="e">
        <f t="shared" si="15"/>
        <v>#DIV/0!</v>
      </c>
      <c r="AU24" s="134" t="e">
        <f t="shared" si="16"/>
        <v>#DIV/0!</v>
      </c>
      <c r="AV24" s="3">
        <v>308</v>
      </c>
      <c r="AW24" s="3">
        <v>243</v>
      </c>
      <c r="AX24" s="3">
        <v>229</v>
      </c>
      <c r="AY24" s="134">
        <f t="shared" si="17"/>
        <v>78.896103896103895</v>
      </c>
      <c r="AZ24" s="134">
        <f t="shared" si="18"/>
        <v>74.350649350649363</v>
      </c>
    </row>
    <row r="25" spans="1:52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0</v>
      </c>
      <c r="F25" s="134" t="e">
        <f t="shared" si="0"/>
        <v>#DIV/0!</v>
      </c>
      <c r="G25" s="134" t="e">
        <f t="shared" si="1"/>
        <v>#DIV/0!</v>
      </c>
      <c r="H25" s="3">
        <v>890</v>
      </c>
      <c r="I25" s="3">
        <v>399</v>
      </c>
      <c r="J25" s="3">
        <v>361</v>
      </c>
      <c r="K25" s="134">
        <f t="shared" si="2"/>
        <v>44.831460674157306</v>
      </c>
      <c r="L25" s="134">
        <f t="shared" si="3"/>
        <v>40.561797752808985</v>
      </c>
      <c r="M25" s="3">
        <v>90</v>
      </c>
      <c r="N25" s="3">
        <v>0</v>
      </c>
      <c r="O25" s="3">
        <v>0</v>
      </c>
      <c r="P25" s="134">
        <f t="shared" ref="P25" si="22">+N25/M25*100</f>
        <v>0</v>
      </c>
      <c r="Q25" s="134">
        <f t="shared" ref="Q25" si="23">+O25/M25*100</f>
        <v>0</v>
      </c>
      <c r="R25" s="220">
        <f t="shared" si="21"/>
        <v>44.831460674157306</v>
      </c>
      <c r="S25" s="220">
        <f t="shared" si="21"/>
        <v>40.561797752808985</v>
      </c>
      <c r="T25" s="294">
        <f t="shared" si="6"/>
        <v>980</v>
      </c>
      <c r="U25" s="294">
        <f t="shared" si="7"/>
        <v>399</v>
      </c>
      <c r="V25" s="294">
        <f t="shared" si="8"/>
        <v>361</v>
      </c>
      <c r="W25" s="295">
        <f t="shared" si="19"/>
        <v>40.714285714285715</v>
      </c>
      <c r="X25" s="295">
        <f t="shared" si="20"/>
        <v>36.836734693877546</v>
      </c>
      <c r="Y25" s="3">
        <v>0</v>
      </c>
      <c r="Z25" s="3">
        <v>0</v>
      </c>
      <c r="AA25" s="3">
        <v>0</v>
      </c>
      <c r="AB25" s="3">
        <v>815</v>
      </c>
      <c r="AC25" s="3">
        <v>358</v>
      </c>
      <c r="AD25" s="3">
        <v>358</v>
      </c>
      <c r="AE25" s="134">
        <f t="shared" si="9"/>
        <v>43.926380368098158</v>
      </c>
      <c r="AF25" s="134">
        <f t="shared" si="10"/>
        <v>43.926380368098158</v>
      </c>
      <c r="AG25" s="3">
        <v>41</v>
      </c>
      <c r="AH25" s="3">
        <v>0</v>
      </c>
      <c r="AI25" s="3">
        <v>0</v>
      </c>
      <c r="AJ25" s="134">
        <f t="shared" si="11"/>
        <v>0</v>
      </c>
      <c r="AK25" s="134">
        <f t="shared" si="12"/>
        <v>0</v>
      </c>
      <c r="AL25" s="3">
        <v>0</v>
      </c>
      <c r="AM25" s="3">
        <v>0</v>
      </c>
      <c r="AN25" s="3">
        <v>0</v>
      </c>
      <c r="AO25" s="134" t="e">
        <f t="shared" si="13"/>
        <v>#DIV/0!</v>
      </c>
      <c r="AP25" s="134" t="e">
        <f t="shared" si="14"/>
        <v>#DIV/0!</v>
      </c>
      <c r="AQ25" s="3">
        <v>0</v>
      </c>
      <c r="AR25" s="3">
        <v>0</v>
      </c>
      <c r="AS25" s="3">
        <v>0</v>
      </c>
      <c r="AT25" s="134" t="e">
        <f t="shared" si="15"/>
        <v>#DIV/0!</v>
      </c>
      <c r="AU25" s="134" t="e">
        <f t="shared" si="16"/>
        <v>#DIV/0!</v>
      </c>
      <c r="AV25" s="3">
        <v>247</v>
      </c>
      <c r="AW25" s="3">
        <v>168</v>
      </c>
      <c r="AX25" s="3">
        <v>164</v>
      </c>
      <c r="AY25" s="134">
        <f t="shared" si="17"/>
        <v>68.016194331983797</v>
      </c>
      <c r="AZ25" s="134">
        <f t="shared" si="18"/>
        <v>66.396761133603249</v>
      </c>
    </row>
    <row r="26" spans="1:52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0</v>
      </c>
      <c r="F26" s="134" t="e">
        <f t="shared" si="0"/>
        <v>#DIV/0!</v>
      </c>
      <c r="G26" s="134" t="e">
        <f t="shared" si="1"/>
        <v>#DIV/0!</v>
      </c>
      <c r="H26" s="3">
        <v>1112</v>
      </c>
      <c r="I26" s="3">
        <v>569</v>
      </c>
      <c r="J26" s="3">
        <v>569</v>
      </c>
      <c r="K26" s="134">
        <f t="shared" si="2"/>
        <v>51.169064748201443</v>
      </c>
      <c r="L26" s="134">
        <f t="shared" si="3"/>
        <v>51.169064748201443</v>
      </c>
      <c r="M26" s="3">
        <v>0</v>
      </c>
      <c r="N26" s="3">
        <v>0</v>
      </c>
      <c r="O26" s="3">
        <v>0</v>
      </c>
      <c r="P26" s="134" t="e">
        <f t="shared" si="4"/>
        <v>#DIV/0!</v>
      </c>
      <c r="Q26" s="134" t="e">
        <f t="shared" si="5"/>
        <v>#DIV/0!</v>
      </c>
      <c r="R26" s="220">
        <f t="shared" si="21"/>
        <v>51.169064748201443</v>
      </c>
      <c r="S26" s="220">
        <f t="shared" si="21"/>
        <v>51.169064748201443</v>
      </c>
      <c r="T26" s="294">
        <f t="shared" si="6"/>
        <v>1112</v>
      </c>
      <c r="U26" s="294">
        <f t="shared" si="7"/>
        <v>569</v>
      </c>
      <c r="V26" s="294">
        <f t="shared" si="8"/>
        <v>569</v>
      </c>
      <c r="W26" s="295">
        <f t="shared" si="19"/>
        <v>51.169064748201443</v>
      </c>
      <c r="X26" s="295">
        <f t="shared" si="20"/>
        <v>51.169064748201443</v>
      </c>
      <c r="Y26" s="3">
        <v>0</v>
      </c>
      <c r="Z26" s="3">
        <v>0</v>
      </c>
      <c r="AA26" s="3">
        <v>0</v>
      </c>
      <c r="AB26" s="3">
        <v>1108</v>
      </c>
      <c r="AC26" s="3">
        <v>662</v>
      </c>
      <c r="AD26" s="3">
        <v>662</v>
      </c>
      <c r="AE26" s="134">
        <f t="shared" si="9"/>
        <v>59.747292418772567</v>
      </c>
      <c r="AF26" s="134">
        <f t="shared" si="10"/>
        <v>59.747292418772567</v>
      </c>
      <c r="AG26" s="3">
        <v>0</v>
      </c>
      <c r="AH26" s="3">
        <v>0</v>
      </c>
      <c r="AI26" s="3">
        <v>0</v>
      </c>
      <c r="AJ26" s="134" t="e">
        <f t="shared" si="11"/>
        <v>#DIV/0!</v>
      </c>
      <c r="AK26" s="134" t="e">
        <f t="shared" si="12"/>
        <v>#DIV/0!</v>
      </c>
      <c r="AL26" s="3">
        <v>66</v>
      </c>
      <c r="AM26" s="3">
        <v>60</v>
      </c>
      <c r="AN26" s="3">
        <v>71</v>
      </c>
      <c r="AO26" s="134">
        <f t="shared" si="13"/>
        <v>90.909090909090907</v>
      </c>
      <c r="AP26" s="134">
        <f t="shared" si="14"/>
        <v>107.57575757575756</v>
      </c>
      <c r="AQ26" s="3">
        <v>71</v>
      </c>
      <c r="AR26" s="3">
        <v>71</v>
      </c>
      <c r="AS26" s="3">
        <v>71</v>
      </c>
      <c r="AT26" s="134">
        <f t="shared" si="15"/>
        <v>100</v>
      </c>
      <c r="AU26" s="134">
        <f t="shared" si="16"/>
        <v>100</v>
      </c>
      <c r="AV26" s="3">
        <v>593</v>
      </c>
      <c r="AW26" s="3">
        <v>503</v>
      </c>
      <c r="AX26" s="3">
        <v>503</v>
      </c>
      <c r="AY26" s="134">
        <f t="shared" si="17"/>
        <v>84.822934232715014</v>
      </c>
      <c r="AZ26" s="134">
        <f t="shared" si="18"/>
        <v>84.822934232715014</v>
      </c>
    </row>
    <row r="27" spans="1:52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134" t="e">
        <f t="shared" si="0"/>
        <v>#DIV/0!</v>
      </c>
      <c r="G27" s="134" t="e">
        <f t="shared" si="1"/>
        <v>#DIV/0!</v>
      </c>
      <c r="H27" s="3">
        <v>564</v>
      </c>
      <c r="I27" s="3">
        <v>314</v>
      </c>
      <c r="J27" s="3">
        <v>314</v>
      </c>
      <c r="K27" s="134">
        <f t="shared" si="2"/>
        <v>55.673758865248224</v>
      </c>
      <c r="L27" s="134">
        <f t="shared" si="3"/>
        <v>55.673758865248224</v>
      </c>
      <c r="M27" s="3">
        <v>0</v>
      </c>
      <c r="N27" s="3">
        <v>0</v>
      </c>
      <c r="O27" s="3">
        <v>0</v>
      </c>
      <c r="P27" s="134" t="e">
        <f t="shared" si="4"/>
        <v>#DIV/0!</v>
      </c>
      <c r="Q27" s="134" t="e">
        <f t="shared" si="5"/>
        <v>#DIV/0!</v>
      </c>
      <c r="R27" s="220">
        <f t="shared" si="21"/>
        <v>55.673758865248224</v>
      </c>
      <c r="S27" s="220">
        <f t="shared" si="21"/>
        <v>55.673758865248224</v>
      </c>
      <c r="T27" s="294">
        <f t="shared" si="6"/>
        <v>564</v>
      </c>
      <c r="U27" s="294">
        <f t="shared" si="7"/>
        <v>314</v>
      </c>
      <c r="V27" s="294">
        <f t="shared" si="8"/>
        <v>314</v>
      </c>
      <c r="W27" s="295">
        <f t="shared" si="19"/>
        <v>55.673758865248224</v>
      </c>
      <c r="X27" s="295">
        <f t="shared" si="20"/>
        <v>55.673758865248224</v>
      </c>
      <c r="Y27" s="3">
        <v>0</v>
      </c>
      <c r="Z27" s="3">
        <v>0</v>
      </c>
      <c r="AA27" s="3">
        <v>0</v>
      </c>
      <c r="AB27" s="3">
        <v>600</v>
      </c>
      <c r="AC27" s="3">
        <v>360</v>
      </c>
      <c r="AD27" s="3">
        <v>360</v>
      </c>
      <c r="AE27" s="134">
        <f t="shared" si="9"/>
        <v>60</v>
      </c>
      <c r="AF27" s="134">
        <f t="shared" si="10"/>
        <v>60</v>
      </c>
      <c r="AG27" s="3">
        <v>0</v>
      </c>
      <c r="AH27" s="3">
        <v>0</v>
      </c>
      <c r="AI27" s="3">
        <v>0</v>
      </c>
      <c r="AJ27" s="134" t="e">
        <f t="shared" si="11"/>
        <v>#DIV/0!</v>
      </c>
      <c r="AK27" s="134" t="e">
        <f t="shared" si="12"/>
        <v>#DIV/0!</v>
      </c>
      <c r="AL27" s="3">
        <v>0</v>
      </c>
      <c r="AM27" s="3">
        <v>0</v>
      </c>
      <c r="AN27" s="3">
        <v>0</v>
      </c>
      <c r="AO27" s="134" t="e">
        <f t="shared" si="13"/>
        <v>#DIV/0!</v>
      </c>
      <c r="AP27" s="134" t="e">
        <f t="shared" si="14"/>
        <v>#DIV/0!</v>
      </c>
      <c r="AQ27" s="3">
        <v>0</v>
      </c>
      <c r="AR27" s="3">
        <v>0</v>
      </c>
      <c r="AS27" s="3">
        <v>0</v>
      </c>
      <c r="AT27" s="134" t="e">
        <f t="shared" si="15"/>
        <v>#DIV/0!</v>
      </c>
      <c r="AU27" s="134" t="e">
        <f t="shared" si="16"/>
        <v>#DIV/0!</v>
      </c>
      <c r="AV27" s="3">
        <v>279</v>
      </c>
      <c r="AW27" s="3">
        <v>231</v>
      </c>
      <c r="AX27" s="3">
        <v>231</v>
      </c>
      <c r="AY27" s="134">
        <f t="shared" si="17"/>
        <v>82.795698924731184</v>
      </c>
      <c r="AZ27" s="134">
        <f t="shared" si="18"/>
        <v>82.795698924731184</v>
      </c>
    </row>
    <row r="28" spans="1:52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134" t="e">
        <f t="shared" si="0"/>
        <v>#DIV/0!</v>
      </c>
      <c r="G28" s="134" t="e">
        <f t="shared" si="1"/>
        <v>#DIV/0!</v>
      </c>
      <c r="H28" s="3">
        <v>326</v>
      </c>
      <c r="I28" s="3">
        <v>199</v>
      </c>
      <c r="J28" s="3">
        <v>173</v>
      </c>
      <c r="K28" s="134">
        <f t="shared" si="2"/>
        <v>61.042944785276077</v>
      </c>
      <c r="L28" s="134">
        <f t="shared" si="3"/>
        <v>53.067484662576689</v>
      </c>
      <c r="M28" s="3">
        <v>0</v>
      </c>
      <c r="N28" s="3">
        <v>0</v>
      </c>
      <c r="O28" s="3">
        <v>0</v>
      </c>
      <c r="P28" s="134" t="e">
        <f t="shared" si="4"/>
        <v>#DIV/0!</v>
      </c>
      <c r="Q28" s="134" t="e">
        <f t="shared" si="5"/>
        <v>#DIV/0!</v>
      </c>
      <c r="R28" s="220">
        <f t="shared" si="21"/>
        <v>61.042944785276077</v>
      </c>
      <c r="S28" s="220">
        <f t="shared" si="21"/>
        <v>53.067484662576689</v>
      </c>
      <c r="T28" s="294">
        <f t="shared" si="6"/>
        <v>326</v>
      </c>
      <c r="U28" s="294">
        <f t="shared" si="7"/>
        <v>199</v>
      </c>
      <c r="V28" s="294">
        <f t="shared" si="8"/>
        <v>173</v>
      </c>
      <c r="W28" s="295">
        <f t="shared" si="19"/>
        <v>61.042944785276077</v>
      </c>
      <c r="X28" s="295">
        <f t="shared" si="20"/>
        <v>53.067484662576689</v>
      </c>
      <c r="Y28" s="3">
        <v>0</v>
      </c>
      <c r="Z28" s="3">
        <v>0</v>
      </c>
      <c r="AA28" s="3">
        <v>0</v>
      </c>
      <c r="AB28" s="3">
        <v>319</v>
      </c>
      <c r="AC28" s="3">
        <v>179</v>
      </c>
      <c r="AD28" s="3">
        <v>172</v>
      </c>
      <c r="AE28" s="134">
        <f t="shared" si="9"/>
        <v>56.112852664576806</v>
      </c>
      <c r="AF28" s="134">
        <f t="shared" si="10"/>
        <v>53.918495297805649</v>
      </c>
      <c r="AG28" s="3">
        <v>0</v>
      </c>
      <c r="AH28" s="3">
        <v>0</v>
      </c>
      <c r="AI28" s="3">
        <v>0</v>
      </c>
      <c r="AJ28" s="134" t="e">
        <f t="shared" si="11"/>
        <v>#DIV/0!</v>
      </c>
      <c r="AK28" s="134" t="e">
        <f t="shared" si="12"/>
        <v>#DIV/0!</v>
      </c>
      <c r="AL28" s="3">
        <v>0</v>
      </c>
      <c r="AM28" s="3">
        <v>0</v>
      </c>
      <c r="AN28" s="3">
        <v>0</v>
      </c>
      <c r="AO28" s="134" t="e">
        <f t="shared" si="13"/>
        <v>#DIV/0!</v>
      </c>
      <c r="AP28" s="134" t="e">
        <f t="shared" si="14"/>
        <v>#DIV/0!</v>
      </c>
      <c r="AQ28" s="3">
        <v>0</v>
      </c>
      <c r="AR28" s="3">
        <v>0</v>
      </c>
      <c r="AS28" s="3">
        <v>0</v>
      </c>
      <c r="AT28" s="134" t="e">
        <f t="shared" si="15"/>
        <v>#DIV/0!</v>
      </c>
      <c r="AU28" s="134" t="e">
        <f t="shared" si="16"/>
        <v>#DIV/0!</v>
      </c>
      <c r="AV28" s="3">
        <v>165</v>
      </c>
      <c r="AW28" s="3">
        <v>153</v>
      </c>
      <c r="AX28" s="3">
        <v>145</v>
      </c>
      <c r="AY28" s="134">
        <f t="shared" si="17"/>
        <v>92.72727272727272</v>
      </c>
      <c r="AZ28" s="134">
        <f t="shared" si="18"/>
        <v>87.878787878787875</v>
      </c>
    </row>
    <row r="29" spans="1:52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134" t="e">
        <f t="shared" si="0"/>
        <v>#DIV/0!</v>
      </c>
      <c r="G29" s="134" t="e">
        <f t="shared" si="1"/>
        <v>#DIV/0!</v>
      </c>
      <c r="H29" s="3">
        <v>671</v>
      </c>
      <c r="I29" s="3">
        <v>395</v>
      </c>
      <c r="J29" s="3">
        <v>0</v>
      </c>
      <c r="K29" s="134">
        <f t="shared" si="2"/>
        <v>58.867362146050674</v>
      </c>
      <c r="L29" s="134">
        <f t="shared" si="3"/>
        <v>0</v>
      </c>
      <c r="M29" s="3">
        <v>0</v>
      </c>
      <c r="N29" s="3">
        <v>0</v>
      </c>
      <c r="O29" s="3">
        <v>0</v>
      </c>
      <c r="P29" s="134" t="e">
        <f t="shared" si="4"/>
        <v>#DIV/0!</v>
      </c>
      <c r="Q29" s="134" t="e">
        <f t="shared" si="5"/>
        <v>#DIV/0!</v>
      </c>
      <c r="R29" s="220">
        <f t="shared" si="21"/>
        <v>58.867362146050674</v>
      </c>
      <c r="S29" s="220">
        <f t="shared" si="21"/>
        <v>0</v>
      </c>
      <c r="T29" s="294">
        <f t="shared" si="6"/>
        <v>671</v>
      </c>
      <c r="U29" s="294">
        <f t="shared" si="7"/>
        <v>395</v>
      </c>
      <c r="V29" s="294">
        <f t="shared" si="8"/>
        <v>0</v>
      </c>
      <c r="W29" s="295">
        <f t="shared" si="19"/>
        <v>58.867362146050674</v>
      </c>
      <c r="X29" s="295">
        <f t="shared" si="20"/>
        <v>0</v>
      </c>
      <c r="Y29" s="3">
        <v>0</v>
      </c>
      <c r="Z29" s="3">
        <v>0</v>
      </c>
      <c r="AA29" s="3">
        <v>0</v>
      </c>
      <c r="AB29" s="3">
        <v>667</v>
      </c>
      <c r="AC29" s="3">
        <v>389</v>
      </c>
      <c r="AD29" s="3">
        <v>389</v>
      </c>
      <c r="AE29" s="134">
        <f t="shared" si="9"/>
        <v>58.320839580209892</v>
      </c>
      <c r="AF29" s="134">
        <f t="shared" si="10"/>
        <v>58.320839580209892</v>
      </c>
      <c r="AG29" s="3">
        <v>0</v>
      </c>
      <c r="AH29" s="3">
        <v>0</v>
      </c>
      <c r="AI29" s="3">
        <v>0</v>
      </c>
      <c r="AJ29" s="134" t="e">
        <f t="shared" si="11"/>
        <v>#DIV/0!</v>
      </c>
      <c r="AK29" s="134" t="e">
        <f t="shared" si="12"/>
        <v>#DIV/0!</v>
      </c>
      <c r="AL29" s="3">
        <v>0</v>
      </c>
      <c r="AM29" s="3">
        <v>0</v>
      </c>
      <c r="AN29" s="3">
        <v>0</v>
      </c>
      <c r="AO29" s="134" t="e">
        <f t="shared" si="13"/>
        <v>#DIV/0!</v>
      </c>
      <c r="AP29" s="134" t="e">
        <f t="shared" si="14"/>
        <v>#DIV/0!</v>
      </c>
      <c r="AQ29" s="3">
        <v>0</v>
      </c>
      <c r="AR29" s="3">
        <v>0</v>
      </c>
      <c r="AS29" s="3">
        <v>0</v>
      </c>
      <c r="AT29" s="134" t="e">
        <f t="shared" si="15"/>
        <v>#DIV/0!</v>
      </c>
      <c r="AU29" s="134" t="e">
        <f t="shared" si="16"/>
        <v>#DIV/0!</v>
      </c>
      <c r="AV29" s="3">
        <v>312</v>
      </c>
      <c r="AW29" s="3">
        <v>259</v>
      </c>
      <c r="AX29" s="3">
        <v>259</v>
      </c>
      <c r="AY29" s="134">
        <f t="shared" si="17"/>
        <v>83.012820512820511</v>
      </c>
      <c r="AZ29" s="134">
        <f t="shared" si="18"/>
        <v>83.012820512820511</v>
      </c>
    </row>
    <row r="30" spans="1:52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134" t="e">
        <f t="shared" si="0"/>
        <v>#DIV/0!</v>
      </c>
      <c r="G30" s="134" t="e">
        <f t="shared" si="1"/>
        <v>#DIV/0!</v>
      </c>
      <c r="H30" s="3">
        <v>464</v>
      </c>
      <c r="I30" s="3">
        <v>215</v>
      </c>
      <c r="J30" s="3">
        <v>215</v>
      </c>
      <c r="K30" s="134">
        <f t="shared" si="2"/>
        <v>46.336206896551722</v>
      </c>
      <c r="L30" s="134">
        <f t="shared" si="3"/>
        <v>46.336206896551722</v>
      </c>
      <c r="M30" s="3">
        <v>94</v>
      </c>
      <c r="N30" s="3">
        <v>48</v>
      </c>
      <c r="O30" s="3">
        <v>48</v>
      </c>
      <c r="P30" s="134">
        <f t="shared" si="4"/>
        <v>51.063829787234042</v>
      </c>
      <c r="Q30" s="134">
        <f t="shared" si="5"/>
        <v>51.063829787234042</v>
      </c>
      <c r="R30" s="220">
        <f>+(K30+P30)/2</f>
        <v>48.700018341892886</v>
      </c>
      <c r="S30" s="220">
        <f>+(L30+Q30)/2</f>
        <v>48.700018341892886</v>
      </c>
      <c r="T30" s="294">
        <f t="shared" si="6"/>
        <v>558</v>
      </c>
      <c r="U30" s="294">
        <f t="shared" si="7"/>
        <v>263</v>
      </c>
      <c r="V30" s="294">
        <f t="shared" si="8"/>
        <v>263</v>
      </c>
      <c r="W30" s="295">
        <f t="shared" si="19"/>
        <v>47.132616487455195</v>
      </c>
      <c r="X30" s="295">
        <f t="shared" si="20"/>
        <v>47.132616487455195</v>
      </c>
      <c r="Y30" s="3">
        <v>0</v>
      </c>
      <c r="Z30" s="3">
        <v>0</v>
      </c>
      <c r="AA30" s="3">
        <v>0</v>
      </c>
      <c r="AB30" s="3">
        <v>417</v>
      </c>
      <c r="AC30" s="3">
        <v>205</v>
      </c>
      <c r="AD30" s="3">
        <v>205</v>
      </c>
      <c r="AE30" s="134">
        <f t="shared" si="9"/>
        <v>49.160671462829733</v>
      </c>
      <c r="AF30" s="134">
        <f t="shared" si="10"/>
        <v>49.160671462829733</v>
      </c>
      <c r="AG30" s="3">
        <v>159</v>
      </c>
      <c r="AH30" s="3">
        <v>64</v>
      </c>
      <c r="AI30" s="3">
        <v>64</v>
      </c>
      <c r="AJ30" s="134">
        <f t="shared" si="11"/>
        <v>40.25157232704403</v>
      </c>
      <c r="AK30" s="134">
        <f t="shared" si="12"/>
        <v>40.25157232704403</v>
      </c>
      <c r="AL30" s="3">
        <v>0</v>
      </c>
      <c r="AM30" s="3">
        <v>0</v>
      </c>
      <c r="AN30" s="3">
        <v>0</v>
      </c>
      <c r="AO30" s="134" t="e">
        <f t="shared" si="13"/>
        <v>#DIV/0!</v>
      </c>
      <c r="AP30" s="134" t="e">
        <f t="shared" si="14"/>
        <v>#DIV/0!</v>
      </c>
      <c r="AQ30" s="3">
        <v>0</v>
      </c>
      <c r="AR30" s="3">
        <v>0</v>
      </c>
      <c r="AS30" s="3">
        <v>0</v>
      </c>
      <c r="AT30" s="134" t="e">
        <f t="shared" si="15"/>
        <v>#DIV/0!</v>
      </c>
      <c r="AU30" s="134" t="e">
        <f t="shared" si="16"/>
        <v>#DIV/0!</v>
      </c>
      <c r="AV30" s="3">
        <v>223</v>
      </c>
      <c r="AW30" s="3">
        <v>149</v>
      </c>
      <c r="AX30" s="3">
        <v>149</v>
      </c>
      <c r="AY30" s="134">
        <f t="shared" si="17"/>
        <v>66.816143497757849</v>
      </c>
      <c r="AZ30" s="134">
        <f t="shared" si="18"/>
        <v>66.816143497757849</v>
      </c>
    </row>
    <row r="31" spans="1:52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134" t="e">
        <f t="shared" si="0"/>
        <v>#DIV/0!</v>
      </c>
      <c r="G31" s="134" t="e">
        <f t="shared" si="1"/>
        <v>#DIV/0!</v>
      </c>
      <c r="H31" s="3">
        <v>1771</v>
      </c>
      <c r="I31" s="3">
        <v>806</v>
      </c>
      <c r="J31" s="3">
        <v>806</v>
      </c>
      <c r="K31" s="134">
        <f t="shared" si="2"/>
        <v>45.511010728402034</v>
      </c>
      <c r="L31" s="134">
        <f t="shared" si="3"/>
        <v>45.511010728402034</v>
      </c>
      <c r="M31" s="3">
        <v>0</v>
      </c>
      <c r="N31" s="3">
        <v>0</v>
      </c>
      <c r="O31" s="3">
        <v>0</v>
      </c>
      <c r="P31" s="134" t="e">
        <f t="shared" si="4"/>
        <v>#DIV/0!</v>
      </c>
      <c r="Q31" s="134" t="e">
        <f t="shared" si="5"/>
        <v>#DIV/0!</v>
      </c>
      <c r="R31" s="220">
        <f t="shared" si="21"/>
        <v>45.511010728402034</v>
      </c>
      <c r="S31" s="220">
        <f t="shared" si="21"/>
        <v>45.511010728402034</v>
      </c>
      <c r="T31" s="294">
        <f t="shared" si="6"/>
        <v>1771</v>
      </c>
      <c r="U31" s="294">
        <f t="shared" si="7"/>
        <v>806</v>
      </c>
      <c r="V31" s="294">
        <f t="shared" si="8"/>
        <v>806</v>
      </c>
      <c r="W31" s="295">
        <f t="shared" si="19"/>
        <v>45.511010728402034</v>
      </c>
      <c r="X31" s="295">
        <f t="shared" si="20"/>
        <v>45.511010728402034</v>
      </c>
      <c r="Y31" s="3">
        <v>0</v>
      </c>
      <c r="Z31" s="3">
        <v>0</v>
      </c>
      <c r="AA31" s="3">
        <v>0</v>
      </c>
      <c r="AB31" s="3">
        <v>1668</v>
      </c>
      <c r="AC31" s="3">
        <v>754</v>
      </c>
      <c r="AD31" s="3">
        <v>754</v>
      </c>
      <c r="AE31" s="134">
        <f t="shared" si="9"/>
        <v>45.203836930455637</v>
      </c>
      <c r="AF31" s="134">
        <f t="shared" si="10"/>
        <v>45.203836930455637</v>
      </c>
      <c r="AG31" s="3">
        <v>0</v>
      </c>
      <c r="AH31" s="3">
        <v>0</v>
      </c>
      <c r="AI31" s="3">
        <v>0</v>
      </c>
      <c r="AJ31" s="134" t="e">
        <f t="shared" si="11"/>
        <v>#DIV/0!</v>
      </c>
      <c r="AK31" s="134" t="e">
        <f t="shared" si="12"/>
        <v>#DIV/0!</v>
      </c>
      <c r="AL31" s="3">
        <v>0</v>
      </c>
      <c r="AM31" s="3">
        <v>0</v>
      </c>
      <c r="AN31" s="3">
        <v>0</v>
      </c>
      <c r="AO31" s="134" t="e">
        <f t="shared" si="13"/>
        <v>#DIV/0!</v>
      </c>
      <c r="AP31" s="134" t="e">
        <f t="shared" si="14"/>
        <v>#DIV/0!</v>
      </c>
      <c r="AQ31" s="3">
        <v>0</v>
      </c>
      <c r="AR31" s="3">
        <v>0</v>
      </c>
      <c r="AS31" s="3">
        <v>0</v>
      </c>
      <c r="AT31" s="134" t="e">
        <f t="shared" si="15"/>
        <v>#DIV/0!</v>
      </c>
      <c r="AU31" s="134" t="e">
        <f t="shared" si="16"/>
        <v>#DIV/0!</v>
      </c>
      <c r="AV31" s="3">
        <v>577</v>
      </c>
      <c r="AW31" s="3">
        <v>496</v>
      </c>
      <c r="AX31" s="3">
        <v>496</v>
      </c>
      <c r="AY31" s="134">
        <f t="shared" si="17"/>
        <v>85.961871750433275</v>
      </c>
      <c r="AZ31" s="134">
        <f t="shared" si="18"/>
        <v>85.961871750433275</v>
      </c>
    </row>
    <row r="32" spans="1:52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134" t="e">
        <f t="shared" si="0"/>
        <v>#DIV/0!</v>
      </c>
      <c r="G32" s="134" t="e">
        <f t="shared" si="1"/>
        <v>#DIV/0!</v>
      </c>
      <c r="H32" s="3">
        <v>1013</v>
      </c>
      <c r="I32" s="3">
        <v>536</v>
      </c>
      <c r="J32" s="3">
        <v>12</v>
      </c>
      <c r="K32" s="134">
        <f t="shared" si="2"/>
        <v>52.912142152023691</v>
      </c>
      <c r="L32" s="134">
        <f t="shared" si="3"/>
        <v>1.1846001974333662</v>
      </c>
      <c r="M32" s="3">
        <v>0</v>
      </c>
      <c r="N32" s="3">
        <v>0</v>
      </c>
      <c r="O32" s="3">
        <v>0</v>
      </c>
      <c r="P32" s="134" t="e">
        <f t="shared" si="4"/>
        <v>#DIV/0!</v>
      </c>
      <c r="Q32" s="134" t="e">
        <f t="shared" si="5"/>
        <v>#DIV/0!</v>
      </c>
      <c r="R32" s="220">
        <f t="shared" si="21"/>
        <v>52.912142152023691</v>
      </c>
      <c r="S32" s="220">
        <f t="shared" si="21"/>
        <v>1.1846001974333662</v>
      </c>
      <c r="T32" s="294">
        <f t="shared" si="6"/>
        <v>1013</v>
      </c>
      <c r="U32" s="294">
        <f t="shared" si="7"/>
        <v>536</v>
      </c>
      <c r="V32" s="294">
        <f t="shared" si="8"/>
        <v>12</v>
      </c>
      <c r="W32" s="295">
        <f t="shared" si="19"/>
        <v>52.912142152023691</v>
      </c>
      <c r="X32" s="295">
        <f t="shared" si="20"/>
        <v>1.1846001974333662</v>
      </c>
      <c r="Y32" s="3">
        <v>0</v>
      </c>
      <c r="Z32" s="3">
        <v>0</v>
      </c>
      <c r="AA32" s="3">
        <v>0</v>
      </c>
      <c r="AB32" s="3">
        <v>940</v>
      </c>
      <c r="AC32" s="3">
        <v>547</v>
      </c>
      <c r="AD32" s="3">
        <v>510</v>
      </c>
      <c r="AE32" s="134">
        <f t="shared" si="9"/>
        <v>58.191489361702132</v>
      </c>
      <c r="AF32" s="134">
        <f t="shared" si="10"/>
        <v>54.255319148936167</v>
      </c>
      <c r="AG32" s="3">
        <v>0</v>
      </c>
      <c r="AH32" s="3">
        <v>0</v>
      </c>
      <c r="AI32" s="3">
        <v>0</v>
      </c>
      <c r="AJ32" s="134" t="e">
        <f t="shared" si="11"/>
        <v>#DIV/0!</v>
      </c>
      <c r="AK32" s="134" t="e">
        <f t="shared" si="12"/>
        <v>#DIV/0!</v>
      </c>
      <c r="AL32" s="3">
        <v>0</v>
      </c>
      <c r="AM32" s="3">
        <v>0</v>
      </c>
      <c r="AN32" s="3">
        <v>0</v>
      </c>
      <c r="AO32" s="134" t="e">
        <f t="shared" si="13"/>
        <v>#DIV/0!</v>
      </c>
      <c r="AP32" s="134" t="e">
        <f t="shared" si="14"/>
        <v>#DIV/0!</v>
      </c>
      <c r="AQ32" s="3">
        <v>0</v>
      </c>
      <c r="AR32" s="3">
        <v>0</v>
      </c>
      <c r="AS32" s="3">
        <v>0</v>
      </c>
      <c r="AT32" s="134" t="e">
        <f t="shared" si="15"/>
        <v>#DIV/0!</v>
      </c>
      <c r="AU32" s="134" t="e">
        <f t="shared" si="16"/>
        <v>#DIV/0!</v>
      </c>
      <c r="AV32" s="3">
        <v>532</v>
      </c>
      <c r="AW32" s="3">
        <v>396</v>
      </c>
      <c r="AX32" s="3">
        <v>374</v>
      </c>
      <c r="AY32" s="134">
        <f t="shared" si="17"/>
        <v>74.436090225563916</v>
      </c>
      <c r="AZ32" s="134">
        <f t="shared" si="18"/>
        <v>70.300751879699249</v>
      </c>
    </row>
    <row r="33" spans="1:52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134" t="e">
        <f t="shared" si="0"/>
        <v>#DIV/0!</v>
      </c>
      <c r="G33" s="134" t="e">
        <f t="shared" si="1"/>
        <v>#DIV/0!</v>
      </c>
      <c r="H33" s="3">
        <v>371</v>
      </c>
      <c r="I33" s="3">
        <v>179</v>
      </c>
      <c r="J33" s="3">
        <v>145</v>
      </c>
      <c r="K33" s="134">
        <f t="shared" si="2"/>
        <v>48.247978436657682</v>
      </c>
      <c r="L33" s="134">
        <f t="shared" si="3"/>
        <v>39.083557951482476</v>
      </c>
      <c r="M33" s="3">
        <v>139</v>
      </c>
      <c r="N33" s="3">
        <v>88</v>
      </c>
      <c r="O33" s="3">
        <v>73</v>
      </c>
      <c r="P33" s="134">
        <f t="shared" si="4"/>
        <v>63.309352517985609</v>
      </c>
      <c r="Q33" s="134">
        <f t="shared" si="5"/>
        <v>52.517985611510788</v>
      </c>
      <c r="R33" s="220">
        <f>+(K33+P33)/2</f>
        <v>55.778665477321645</v>
      </c>
      <c r="S33" s="220">
        <f>+(L33+Q33)/2</f>
        <v>45.800771781496636</v>
      </c>
      <c r="T33" s="294">
        <f t="shared" si="6"/>
        <v>510</v>
      </c>
      <c r="U33" s="294">
        <f t="shared" si="7"/>
        <v>267</v>
      </c>
      <c r="V33" s="294">
        <f t="shared" si="8"/>
        <v>218</v>
      </c>
      <c r="W33" s="295">
        <f t="shared" si="19"/>
        <v>52.352941176470594</v>
      </c>
      <c r="X33" s="295">
        <f t="shared" si="20"/>
        <v>42.745098039215684</v>
      </c>
      <c r="Y33" s="3">
        <v>0</v>
      </c>
      <c r="Z33" s="3">
        <v>0</v>
      </c>
      <c r="AA33" s="3">
        <v>0</v>
      </c>
      <c r="AB33" s="3">
        <v>380</v>
      </c>
      <c r="AC33" s="3">
        <v>224</v>
      </c>
      <c r="AD33" s="3">
        <v>213</v>
      </c>
      <c r="AE33" s="134">
        <f t="shared" si="9"/>
        <v>58.947368421052623</v>
      </c>
      <c r="AF33" s="134">
        <f t="shared" si="10"/>
        <v>56.052631578947363</v>
      </c>
      <c r="AG33" s="3">
        <v>194</v>
      </c>
      <c r="AH33" s="3">
        <v>104</v>
      </c>
      <c r="AI33" s="3">
        <v>98</v>
      </c>
      <c r="AJ33" s="134">
        <f t="shared" si="11"/>
        <v>53.608247422680414</v>
      </c>
      <c r="AK33" s="134">
        <f t="shared" si="12"/>
        <v>50.515463917525771</v>
      </c>
      <c r="AL33" s="3">
        <v>0</v>
      </c>
      <c r="AM33" s="3">
        <v>0</v>
      </c>
      <c r="AN33" s="3">
        <v>0</v>
      </c>
      <c r="AO33" s="134" t="e">
        <f t="shared" si="13"/>
        <v>#DIV/0!</v>
      </c>
      <c r="AP33" s="134" t="e">
        <f t="shared" si="14"/>
        <v>#DIV/0!</v>
      </c>
      <c r="AQ33" s="3">
        <v>0</v>
      </c>
      <c r="AR33" s="3">
        <v>0</v>
      </c>
      <c r="AS33" s="3">
        <v>0</v>
      </c>
      <c r="AT33" s="134" t="e">
        <f t="shared" si="15"/>
        <v>#DIV/0!</v>
      </c>
      <c r="AU33" s="134" t="e">
        <f t="shared" si="16"/>
        <v>#DIV/0!</v>
      </c>
      <c r="AV33" s="3">
        <v>250</v>
      </c>
      <c r="AW33" s="3">
        <v>194</v>
      </c>
      <c r="AX33" s="3">
        <v>136</v>
      </c>
      <c r="AY33" s="134">
        <f t="shared" si="17"/>
        <v>77.600000000000009</v>
      </c>
      <c r="AZ33" s="134">
        <f t="shared" si="18"/>
        <v>54.400000000000006</v>
      </c>
    </row>
    <row r="34" spans="1:52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134" t="e">
        <f t="shared" si="0"/>
        <v>#DIV/0!</v>
      </c>
      <c r="G34" s="134" t="e">
        <f t="shared" si="1"/>
        <v>#DIV/0!</v>
      </c>
      <c r="H34" s="3">
        <v>626</v>
      </c>
      <c r="I34" s="3">
        <v>256</v>
      </c>
      <c r="J34" s="3">
        <v>256</v>
      </c>
      <c r="K34" s="134">
        <f t="shared" si="2"/>
        <v>40.894568690095845</v>
      </c>
      <c r="L34" s="134">
        <f t="shared" si="3"/>
        <v>40.894568690095845</v>
      </c>
      <c r="M34" s="3">
        <v>0</v>
      </c>
      <c r="N34" s="3">
        <v>0</v>
      </c>
      <c r="O34" s="3">
        <v>0</v>
      </c>
      <c r="P34" s="134" t="e">
        <f t="shared" si="4"/>
        <v>#DIV/0!</v>
      </c>
      <c r="Q34" s="134" t="e">
        <f t="shared" si="5"/>
        <v>#DIV/0!</v>
      </c>
      <c r="R34" s="220">
        <f t="shared" si="21"/>
        <v>40.894568690095845</v>
      </c>
      <c r="S34" s="220">
        <f t="shared" si="21"/>
        <v>40.894568690095845</v>
      </c>
      <c r="T34" s="294">
        <f t="shared" si="6"/>
        <v>626</v>
      </c>
      <c r="U34" s="294">
        <f t="shared" si="7"/>
        <v>256</v>
      </c>
      <c r="V34" s="294">
        <f t="shared" si="8"/>
        <v>256</v>
      </c>
      <c r="W34" s="295">
        <f t="shared" si="19"/>
        <v>40.894568690095845</v>
      </c>
      <c r="X34" s="295">
        <f t="shared" si="20"/>
        <v>40.894568690095845</v>
      </c>
      <c r="Y34" s="3">
        <v>0</v>
      </c>
      <c r="Z34" s="3">
        <v>0</v>
      </c>
      <c r="AA34" s="3">
        <v>0</v>
      </c>
      <c r="AB34" s="3">
        <v>599</v>
      </c>
      <c r="AC34" s="3">
        <v>254</v>
      </c>
      <c r="AD34" s="3">
        <v>254</v>
      </c>
      <c r="AE34" s="134">
        <f t="shared" si="9"/>
        <v>42.404006677796332</v>
      </c>
      <c r="AF34" s="134">
        <f t="shared" si="10"/>
        <v>42.404006677796332</v>
      </c>
      <c r="AG34" s="3">
        <v>0</v>
      </c>
      <c r="AH34" s="3">
        <v>0</v>
      </c>
      <c r="AI34" s="3">
        <v>0</v>
      </c>
      <c r="AJ34" s="134" t="e">
        <f t="shared" si="11"/>
        <v>#DIV/0!</v>
      </c>
      <c r="AK34" s="134" t="e">
        <f t="shared" si="12"/>
        <v>#DIV/0!</v>
      </c>
      <c r="AL34" s="3">
        <v>0</v>
      </c>
      <c r="AM34" s="3">
        <v>0</v>
      </c>
      <c r="AN34" s="3">
        <v>0</v>
      </c>
      <c r="AO34" s="134" t="e">
        <f t="shared" si="13"/>
        <v>#DIV/0!</v>
      </c>
      <c r="AP34" s="134" t="e">
        <f t="shared" si="14"/>
        <v>#DIV/0!</v>
      </c>
      <c r="AQ34" s="3">
        <v>0</v>
      </c>
      <c r="AR34" s="3">
        <v>0</v>
      </c>
      <c r="AS34" s="3">
        <v>0</v>
      </c>
      <c r="AT34" s="134" t="e">
        <f t="shared" si="15"/>
        <v>#DIV/0!</v>
      </c>
      <c r="AU34" s="134" t="e">
        <f t="shared" si="16"/>
        <v>#DIV/0!</v>
      </c>
      <c r="AV34" s="3">
        <v>286</v>
      </c>
      <c r="AW34" s="3">
        <v>197</v>
      </c>
      <c r="AX34" s="3">
        <v>197</v>
      </c>
      <c r="AY34" s="134">
        <f t="shared" si="17"/>
        <v>68.88111888111888</v>
      </c>
      <c r="AZ34" s="134">
        <f t="shared" si="18"/>
        <v>68.88111888111888</v>
      </c>
    </row>
    <row r="35" spans="1:52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134" t="e">
        <f t="shared" si="0"/>
        <v>#DIV/0!</v>
      </c>
      <c r="G35" s="134" t="e">
        <f t="shared" si="1"/>
        <v>#DIV/0!</v>
      </c>
      <c r="H35" s="3">
        <v>605</v>
      </c>
      <c r="I35" s="3">
        <v>311</v>
      </c>
      <c r="J35" s="3">
        <v>256</v>
      </c>
      <c r="K35" s="134">
        <f t="shared" si="2"/>
        <v>51.404958677685954</v>
      </c>
      <c r="L35" s="134">
        <f t="shared" si="3"/>
        <v>42.314049586776861</v>
      </c>
      <c r="M35" s="3">
        <v>0</v>
      </c>
      <c r="N35" s="3">
        <v>0</v>
      </c>
      <c r="O35" s="3">
        <v>0</v>
      </c>
      <c r="P35" s="134" t="e">
        <f t="shared" si="4"/>
        <v>#DIV/0!</v>
      </c>
      <c r="Q35" s="134" t="e">
        <f t="shared" si="5"/>
        <v>#DIV/0!</v>
      </c>
      <c r="R35" s="220">
        <f t="shared" si="21"/>
        <v>51.404958677685954</v>
      </c>
      <c r="S35" s="220">
        <f t="shared" si="21"/>
        <v>42.314049586776861</v>
      </c>
      <c r="T35" s="294">
        <f t="shared" si="6"/>
        <v>605</v>
      </c>
      <c r="U35" s="294">
        <f t="shared" si="7"/>
        <v>311</v>
      </c>
      <c r="V35" s="294">
        <f t="shared" si="8"/>
        <v>256</v>
      </c>
      <c r="W35" s="295">
        <f t="shared" si="19"/>
        <v>51.404958677685954</v>
      </c>
      <c r="X35" s="295">
        <f t="shared" si="20"/>
        <v>42.314049586776861</v>
      </c>
      <c r="Y35" s="3">
        <v>0</v>
      </c>
      <c r="Z35" s="3">
        <v>0</v>
      </c>
      <c r="AA35" s="3">
        <v>0</v>
      </c>
      <c r="AB35" s="3">
        <v>619</v>
      </c>
      <c r="AC35" s="3">
        <v>329</v>
      </c>
      <c r="AD35" s="3">
        <v>222</v>
      </c>
      <c r="AE35" s="134">
        <f t="shared" si="9"/>
        <v>53.150242326332794</v>
      </c>
      <c r="AF35" s="134">
        <f t="shared" si="10"/>
        <v>35.864297253634895</v>
      </c>
      <c r="AG35" s="3">
        <v>0</v>
      </c>
      <c r="AH35" s="3">
        <v>0</v>
      </c>
      <c r="AI35" s="3">
        <v>0</v>
      </c>
      <c r="AJ35" s="134" t="e">
        <f t="shared" si="11"/>
        <v>#DIV/0!</v>
      </c>
      <c r="AK35" s="134" t="e">
        <f t="shared" si="12"/>
        <v>#DIV/0!</v>
      </c>
      <c r="AL35" s="3">
        <v>0</v>
      </c>
      <c r="AM35" s="3">
        <v>0</v>
      </c>
      <c r="AN35" s="3">
        <v>0</v>
      </c>
      <c r="AO35" s="134" t="e">
        <f t="shared" si="13"/>
        <v>#DIV/0!</v>
      </c>
      <c r="AP35" s="134" t="e">
        <f t="shared" si="14"/>
        <v>#DIV/0!</v>
      </c>
      <c r="AQ35" s="3">
        <v>0</v>
      </c>
      <c r="AR35" s="3">
        <v>0</v>
      </c>
      <c r="AS35" s="3">
        <v>0</v>
      </c>
      <c r="AT35" s="134" t="e">
        <f t="shared" si="15"/>
        <v>#DIV/0!</v>
      </c>
      <c r="AU35" s="134" t="e">
        <f t="shared" si="16"/>
        <v>#DIV/0!</v>
      </c>
      <c r="AV35" s="3">
        <v>134</v>
      </c>
      <c r="AW35" s="3">
        <v>108</v>
      </c>
      <c r="AX35" s="3">
        <v>108</v>
      </c>
      <c r="AY35" s="134">
        <f t="shared" si="17"/>
        <v>80.597014925373131</v>
      </c>
      <c r="AZ35" s="134">
        <f t="shared" si="18"/>
        <v>80.597014925373131</v>
      </c>
    </row>
    <row r="36" spans="1:52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134" t="e">
        <f t="shared" si="0"/>
        <v>#DIV/0!</v>
      </c>
      <c r="G36" s="134" t="e">
        <f t="shared" si="1"/>
        <v>#DIV/0!</v>
      </c>
      <c r="H36" s="3">
        <v>917</v>
      </c>
      <c r="I36" s="3">
        <v>629</v>
      </c>
      <c r="J36" s="3">
        <v>345</v>
      </c>
      <c r="K36" s="134">
        <f t="shared" si="2"/>
        <v>68.593238822246462</v>
      </c>
      <c r="L36" s="134">
        <f t="shared" si="3"/>
        <v>37.6226826608506</v>
      </c>
      <c r="M36" s="3">
        <v>0</v>
      </c>
      <c r="N36" s="3">
        <v>0</v>
      </c>
      <c r="O36" s="3">
        <v>0</v>
      </c>
      <c r="P36" s="134" t="e">
        <f t="shared" si="4"/>
        <v>#DIV/0!</v>
      </c>
      <c r="Q36" s="134" t="e">
        <f t="shared" si="5"/>
        <v>#DIV/0!</v>
      </c>
      <c r="R36" s="220">
        <f t="shared" si="21"/>
        <v>68.593238822246462</v>
      </c>
      <c r="S36" s="220">
        <f t="shared" si="21"/>
        <v>37.6226826608506</v>
      </c>
      <c r="T36" s="294">
        <f t="shared" si="6"/>
        <v>917</v>
      </c>
      <c r="U36" s="294">
        <f t="shared" si="7"/>
        <v>629</v>
      </c>
      <c r="V36" s="294">
        <f t="shared" si="8"/>
        <v>345</v>
      </c>
      <c r="W36" s="295">
        <f t="shared" si="19"/>
        <v>68.593238822246462</v>
      </c>
      <c r="X36" s="295">
        <f t="shared" si="20"/>
        <v>37.6226826608506</v>
      </c>
      <c r="Y36" s="3">
        <v>0</v>
      </c>
      <c r="Z36" s="3">
        <v>0</v>
      </c>
      <c r="AA36" s="3">
        <v>0</v>
      </c>
      <c r="AB36" s="3">
        <v>853</v>
      </c>
      <c r="AC36" s="3">
        <v>538</v>
      </c>
      <c r="AD36" s="3">
        <v>126</v>
      </c>
      <c r="AE36" s="134">
        <f t="shared" si="9"/>
        <v>63.071512309495894</v>
      </c>
      <c r="AF36" s="134">
        <f t="shared" si="10"/>
        <v>14.771395076201641</v>
      </c>
      <c r="AG36" s="3">
        <v>0</v>
      </c>
      <c r="AH36" s="3">
        <v>0</v>
      </c>
      <c r="AI36" s="3">
        <v>0</v>
      </c>
      <c r="AJ36" s="134" t="e">
        <f t="shared" si="11"/>
        <v>#DIV/0!</v>
      </c>
      <c r="AK36" s="134" t="e">
        <f t="shared" si="12"/>
        <v>#DIV/0!</v>
      </c>
      <c r="AL36" s="3">
        <v>0</v>
      </c>
      <c r="AM36" s="3">
        <v>0</v>
      </c>
      <c r="AN36" s="3">
        <v>0</v>
      </c>
      <c r="AO36" s="134" t="e">
        <f t="shared" si="13"/>
        <v>#DIV/0!</v>
      </c>
      <c r="AP36" s="134" t="e">
        <f t="shared" si="14"/>
        <v>#DIV/0!</v>
      </c>
      <c r="AQ36" s="3">
        <v>0</v>
      </c>
      <c r="AR36" s="3">
        <v>0</v>
      </c>
      <c r="AS36" s="3">
        <v>0</v>
      </c>
      <c r="AT36" s="134" t="e">
        <f t="shared" si="15"/>
        <v>#DIV/0!</v>
      </c>
      <c r="AU36" s="134" t="e">
        <f t="shared" si="16"/>
        <v>#DIV/0!</v>
      </c>
      <c r="AV36" s="3">
        <v>468</v>
      </c>
      <c r="AW36" s="3">
        <v>375</v>
      </c>
      <c r="AX36" s="3">
        <v>51</v>
      </c>
      <c r="AY36" s="134">
        <f t="shared" si="17"/>
        <v>80.128205128205138</v>
      </c>
      <c r="AZ36" s="134">
        <f t="shared" si="18"/>
        <v>10.897435897435898</v>
      </c>
    </row>
    <row r="37" spans="1:52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134" t="e">
        <f t="shared" si="0"/>
        <v>#DIV/0!</v>
      </c>
      <c r="G37" s="134" t="e">
        <f t="shared" si="1"/>
        <v>#DIV/0!</v>
      </c>
      <c r="H37" s="3">
        <v>328</v>
      </c>
      <c r="I37" s="3">
        <v>209</v>
      </c>
      <c r="J37" s="3">
        <v>177</v>
      </c>
      <c r="K37" s="134">
        <f t="shared" si="2"/>
        <v>63.719512195121951</v>
      </c>
      <c r="L37" s="134">
        <f t="shared" si="3"/>
        <v>53.963414634146346</v>
      </c>
      <c r="M37" s="3">
        <v>319</v>
      </c>
      <c r="N37" s="3">
        <v>137</v>
      </c>
      <c r="O37" s="3">
        <v>78</v>
      </c>
      <c r="P37" s="134">
        <f t="shared" si="4"/>
        <v>42.946708463949847</v>
      </c>
      <c r="Q37" s="134">
        <f t="shared" si="5"/>
        <v>24.451410658307211</v>
      </c>
      <c r="R37" s="220">
        <f>+(K37+P37)/2</f>
        <v>53.333110329535899</v>
      </c>
      <c r="S37" s="220">
        <f>+(L37+Q37)/2</f>
        <v>39.207412646226778</v>
      </c>
      <c r="T37" s="294">
        <f t="shared" ref="T37:T68" si="24">+C37+H37+M37</f>
        <v>647</v>
      </c>
      <c r="U37" s="294">
        <f t="shared" ref="U37:U68" si="25">+D37+I37+N37</f>
        <v>346</v>
      </c>
      <c r="V37" s="294">
        <f t="shared" ref="V37:V68" si="26">+E37+J37+O37</f>
        <v>255</v>
      </c>
      <c r="W37" s="295">
        <f t="shared" si="19"/>
        <v>53.477588871715611</v>
      </c>
      <c r="X37" s="295">
        <f t="shared" si="20"/>
        <v>39.412673879443588</v>
      </c>
      <c r="Y37" s="3">
        <v>0</v>
      </c>
      <c r="Z37" s="3">
        <v>0</v>
      </c>
      <c r="AA37" s="3">
        <v>0</v>
      </c>
      <c r="AB37" s="3">
        <v>235</v>
      </c>
      <c r="AC37" s="3">
        <v>177</v>
      </c>
      <c r="AD37" s="3">
        <v>170</v>
      </c>
      <c r="AE37" s="134">
        <f t="shared" si="9"/>
        <v>75.319148936170208</v>
      </c>
      <c r="AF37" s="134">
        <f t="shared" si="10"/>
        <v>72.340425531914903</v>
      </c>
      <c r="AG37" s="3">
        <v>177</v>
      </c>
      <c r="AH37" s="3">
        <v>75</v>
      </c>
      <c r="AI37" s="3">
        <v>35</v>
      </c>
      <c r="AJ37" s="134">
        <f t="shared" si="11"/>
        <v>42.372881355932201</v>
      </c>
      <c r="AK37" s="134">
        <f t="shared" si="12"/>
        <v>19.774011299435028</v>
      </c>
      <c r="AL37" s="3">
        <v>0</v>
      </c>
      <c r="AM37" s="3">
        <v>0</v>
      </c>
      <c r="AN37" s="3">
        <v>0</v>
      </c>
      <c r="AO37" s="134" t="e">
        <f t="shared" si="13"/>
        <v>#DIV/0!</v>
      </c>
      <c r="AP37" s="134" t="e">
        <f t="shared" si="14"/>
        <v>#DIV/0!</v>
      </c>
      <c r="AQ37" s="3">
        <v>0</v>
      </c>
      <c r="AR37" s="3">
        <v>0</v>
      </c>
      <c r="AS37" s="3">
        <v>0</v>
      </c>
      <c r="AT37" s="134" t="e">
        <f t="shared" si="15"/>
        <v>#DIV/0!</v>
      </c>
      <c r="AU37" s="134" t="e">
        <f t="shared" si="16"/>
        <v>#DIV/0!</v>
      </c>
      <c r="AV37" s="3">
        <v>403</v>
      </c>
      <c r="AW37" s="3">
        <v>324</v>
      </c>
      <c r="AX37" s="3">
        <v>139</v>
      </c>
      <c r="AY37" s="134">
        <f t="shared" si="17"/>
        <v>80.397022332506211</v>
      </c>
      <c r="AZ37" s="134">
        <f t="shared" si="18"/>
        <v>34.491315136476423</v>
      </c>
    </row>
    <row r="38" spans="1:52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134" t="e">
        <f t="shared" si="0"/>
        <v>#DIV/0!</v>
      </c>
      <c r="G38" s="134" t="e">
        <f t="shared" si="1"/>
        <v>#DIV/0!</v>
      </c>
      <c r="H38" s="3">
        <v>487</v>
      </c>
      <c r="I38" s="3">
        <v>367</v>
      </c>
      <c r="J38" s="3">
        <v>366</v>
      </c>
      <c r="K38" s="134">
        <f t="shared" si="2"/>
        <v>75.359342915811084</v>
      </c>
      <c r="L38" s="134">
        <f t="shared" si="3"/>
        <v>75.154004106776185</v>
      </c>
      <c r="M38" s="3">
        <v>0</v>
      </c>
      <c r="N38" s="3">
        <v>0</v>
      </c>
      <c r="O38" s="3">
        <v>0</v>
      </c>
      <c r="P38" s="134" t="e">
        <f t="shared" si="4"/>
        <v>#DIV/0!</v>
      </c>
      <c r="Q38" s="134" t="e">
        <f t="shared" si="5"/>
        <v>#DIV/0!</v>
      </c>
      <c r="R38" s="220">
        <f t="shared" si="21"/>
        <v>75.359342915811084</v>
      </c>
      <c r="S38" s="220">
        <f t="shared" si="21"/>
        <v>75.154004106776185</v>
      </c>
      <c r="T38" s="294">
        <f t="shared" si="24"/>
        <v>487</v>
      </c>
      <c r="U38" s="294">
        <f t="shared" si="25"/>
        <v>367</v>
      </c>
      <c r="V38" s="294">
        <f t="shared" si="26"/>
        <v>366</v>
      </c>
      <c r="W38" s="295">
        <f t="shared" si="19"/>
        <v>75.359342915811084</v>
      </c>
      <c r="X38" s="295">
        <f t="shared" si="20"/>
        <v>75.154004106776185</v>
      </c>
      <c r="Y38" s="3">
        <v>0</v>
      </c>
      <c r="Z38" s="3">
        <v>0</v>
      </c>
      <c r="AA38" s="3">
        <v>0</v>
      </c>
      <c r="AB38" s="3">
        <v>423</v>
      </c>
      <c r="AC38" s="3">
        <v>331</v>
      </c>
      <c r="AD38" s="3">
        <v>330</v>
      </c>
      <c r="AE38" s="134">
        <f t="shared" si="9"/>
        <v>78.250591016548469</v>
      </c>
      <c r="AF38" s="134">
        <f t="shared" si="10"/>
        <v>78.01418439716312</v>
      </c>
      <c r="AG38" s="3">
        <v>0</v>
      </c>
      <c r="AH38" s="3">
        <v>0</v>
      </c>
      <c r="AI38" s="3">
        <v>0</v>
      </c>
      <c r="AJ38" s="134" t="e">
        <f t="shared" si="11"/>
        <v>#DIV/0!</v>
      </c>
      <c r="AK38" s="134" t="e">
        <f t="shared" si="12"/>
        <v>#DIV/0!</v>
      </c>
      <c r="AL38" s="3">
        <v>0</v>
      </c>
      <c r="AM38" s="3">
        <v>0</v>
      </c>
      <c r="AN38" s="3">
        <v>0</v>
      </c>
      <c r="AO38" s="134" t="e">
        <f t="shared" si="13"/>
        <v>#DIV/0!</v>
      </c>
      <c r="AP38" s="134" t="e">
        <f t="shared" si="14"/>
        <v>#DIV/0!</v>
      </c>
      <c r="AQ38" s="3">
        <v>0</v>
      </c>
      <c r="AR38" s="3">
        <v>0</v>
      </c>
      <c r="AS38" s="3">
        <v>0</v>
      </c>
      <c r="AT38" s="134" t="e">
        <f t="shared" si="15"/>
        <v>#DIV/0!</v>
      </c>
      <c r="AU38" s="134" t="e">
        <f t="shared" si="16"/>
        <v>#DIV/0!</v>
      </c>
      <c r="AV38" s="3">
        <v>218</v>
      </c>
      <c r="AW38" s="3">
        <v>208</v>
      </c>
      <c r="AX38" s="3">
        <v>206</v>
      </c>
      <c r="AY38" s="134">
        <f t="shared" si="17"/>
        <v>95.412844036697251</v>
      </c>
      <c r="AZ38" s="134">
        <f t="shared" si="18"/>
        <v>94.495412844036693</v>
      </c>
    </row>
    <row r="39" spans="1:52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134" t="e">
        <f t="shared" si="0"/>
        <v>#DIV/0!</v>
      </c>
      <c r="G39" s="134" t="e">
        <f t="shared" si="1"/>
        <v>#DIV/0!</v>
      </c>
      <c r="H39" s="3">
        <v>1928</v>
      </c>
      <c r="I39" s="3">
        <v>856</v>
      </c>
      <c r="J39" s="3">
        <v>757</v>
      </c>
      <c r="K39" s="134">
        <f t="shared" si="2"/>
        <v>44.398340248962654</v>
      </c>
      <c r="L39" s="134">
        <f t="shared" si="3"/>
        <v>39.263485477178421</v>
      </c>
      <c r="M39" s="3">
        <v>0</v>
      </c>
      <c r="N39" s="3">
        <v>0</v>
      </c>
      <c r="O39" s="3">
        <v>0</v>
      </c>
      <c r="P39" s="134" t="e">
        <f t="shared" si="4"/>
        <v>#DIV/0!</v>
      </c>
      <c r="Q39" s="134" t="e">
        <f t="shared" si="5"/>
        <v>#DIV/0!</v>
      </c>
      <c r="R39" s="220">
        <f t="shared" si="21"/>
        <v>44.398340248962654</v>
      </c>
      <c r="S39" s="220">
        <f t="shared" si="21"/>
        <v>39.263485477178421</v>
      </c>
      <c r="T39" s="294">
        <f t="shared" si="24"/>
        <v>1928</v>
      </c>
      <c r="U39" s="294">
        <f t="shared" si="25"/>
        <v>856</v>
      </c>
      <c r="V39" s="294">
        <f t="shared" si="26"/>
        <v>757</v>
      </c>
      <c r="W39" s="295">
        <f t="shared" si="19"/>
        <v>44.398340248962654</v>
      </c>
      <c r="X39" s="295">
        <f t="shared" si="20"/>
        <v>39.263485477178421</v>
      </c>
      <c r="Y39" s="3">
        <v>0</v>
      </c>
      <c r="Z39" s="3">
        <v>0</v>
      </c>
      <c r="AA39" s="3">
        <v>0</v>
      </c>
      <c r="AB39" s="3">
        <v>1553</v>
      </c>
      <c r="AC39" s="3">
        <v>626</v>
      </c>
      <c r="AD39" s="3">
        <v>581</v>
      </c>
      <c r="AE39" s="134">
        <f t="shared" si="9"/>
        <v>40.309079201545394</v>
      </c>
      <c r="AF39" s="134">
        <f t="shared" si="10"/>
        <v>37.411461687057304</v>
      </c>
      <c r="AG39" s="3">
        <v>0</v>
      </c>
      <c r="AH39" s="3">
        <v>0</v>
      </c>
      <c r="AI39" s="3">
        <v>0</v>
      </c>
      <c r="AJ39" s="134" t="e">
        <f t="shared" si="11"/>
        <v>#DIV/0!</v>
      </c>
      <c r="AK39" s="134" t="e">
        <f t="shared" si="12"/>
        <v>#DIV/0!</v>
      </c>
      <c r="AL39" s="3">
        <v>0</v>
      </c>
      <c r="AM39" s="3">
        <v>0</v>
      </c>
      <c r="AN39" s="3">
        <v>0</v>
      </c>
      <c r="AO39" s="134" t="e">
        <f t="shared" si="13"/>
        <v>#DIV/0!</v>
      </c>
      <c r="AP39" s="134" t="e">
        <f t="shared" si="14"/>
        <v>#DIV/0!</v>
      </c>
      <c r="AQ39" s="3">
        <v>0</v>
      </c>
      <c r="AR39" s="3">
        <v>0</v>
      </c>
      <c r="AS39" s="3">
        <v>0</v>
      </c>
      <c r="AT39" s="134" t="e">
        <f t="shared" si="15"/>
        <v>#DIV/0!</v>
      </c>
      <c r="AU39" s="134" t="e">
        <f t="shared" si="16"/>
        <v>#DIV/0!</v>
      </c>
      <c r="AV39" s="3">
        <v>565</v>
      </c>
      <c r="AW39" s="3">
        <v>373</v>
      </c>
      <c r="AX39" s="3">
        <v>341</v>
      </c>
      <c r="AY39" s="134">
        <f t="shared" si="17"/>
        <v>66.017699115044252</v>
      </c>
      <c r="AZ39" s="134">
        <f t="shared" si="18"/>
        <v>60.353982300884958</v>
      </c>
    </row>
    <row r="40" spans="1:52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134" t="e">
        <f t="shared" si="0"/>
        <v>#DIV/0!</v>
      </c>
      <c r="G40" s="134" t="e">
        <f t="shared" si="1"/>
        <v>#DIV/0!</v>
      </c>
      <c r="H40" s="3">
        <v>1114</v>
      </c>
      <c r="I40" s="3">
        <v>547</v>
      </c>
      <c r="J40" s="3">
        <v>547</v>
      </c>
      <c r="K40" s="134">
        <f t="shared" si="2"/>
        <v>49.10233393177738</v>
      </c>
      <c r="L40" s="134">
        <f t="shared" si="3"/>
        <v>49.10233393177738</v>
      </c>
      <c r="M40" s="3">
        <v>188</v>
      </c>
      <c r="N40" s="3">
        <v>98</v>
      </c>
      <c r="O40" s="3">
        <v>98</v>
      </c>
      <c r="P40" s="134">
        <f t="shared" si="4"/>
        <v>52.12765957446809</v>
      </c>
      <c r="Q40" s="134">
        <f t="shared" si="5"/>
        <v>52.12765957446809</v>
      </c>
      <c r="R40" s="220">
        <f>+(K40+P40)/2</f>
        <v>50.614996753122739</v>
      </c>
      <c r="S40" s="220">
        <f>+(L40+Q40)/2</f>
        <v>50.614996753122739</v>
      </c>
      <c r="T40" s="294">
        <f t="shared" si="24"/>
        <v>1302</v>
      </c>
      <c r="U40" s="294">
        <f t="shared" si="25"/>
        <v>645</v>
      </c>
      <c r="V40" s="294">
        <f t="shared" si="26"/>
        <v>645</v>
      </c>
      <c r="W40" s="295">
        <f t="shared" si="19"/>
        <v>49.539170506912441</v>
      </c>
      <c r="X40" s="295">
        <f t="shared" si="20"/>
        <v>49.539170506912441</v>
      </c>
      <c r="Y40" s="3">
        <v>0</v>
      </c>
      <c r="Z40" s="3">
        <v>0</v>
      </c>
      <c r="AA40" s="3">
        <v>0</v>
      </c>
      <c r="AB40" s="3">
        <v>941</v>
      </c>
      <c r="AC40" s="3">
        <v>367</v>
      </c>
      <c r="AD40" s="3">
        <v>367</v>
      </c>
      <c r="AE40" s="134">
        <f t="shared" si="9"/>
        <v>39.00106269925611</v>
      </c>
      <c r="AF40" s="134">
        <f t="shared" si="10"/>
        <v>39.00106269925611</v>
      </c>
      <c r="AG40" s="3">
        <v>199</v>
      </c>
      <c r="AH40" s="3">
        <v>115</v>
      </c>
      <c r="AI40" s="3">
        <v>115</v>
      </c>
      <c r="AJ40" s="134">
        <f t="shared" si="11"/>
        <v>57.788944723618087</v>
      </c>
      <c r="AK40" s="134">
        <f t="shared" si="12"/>
        <v>57.788944723618087</v>
      </c>
      <c r="AL40" s="3">
        <v>0</v>
      </c>
      <c r="AM40" s="3">
        <v>0</v>
      </c>
      <c r="AN40" s="3">
        <v>0</v>
      </c>
      <c r="AO40" s="134" t="e">
        <f t="shared" si="13"/>
        <v>#DIV/0!</v>
      </c>
      <c r="AP40" s="134" t="e">
        <f t="shared" si="14"/>
        <v>#DIV/0!</v>
      </c>
      <c r="AQ40" s="3">
        <v>0</v>
      </c>
      <c r="AR40" s="3">
        <v>0</v>
      </c>
      <c r="AS40" s="3">
        <v>0</v>
      </c>
      <c r="AT40" s="134" t="e">
        <f t="shared" si="15"/>
        <v>#DIV/0!</v>
      </c>
      <c r="AU40" s="134" t="e">
        <f t="shared" si="16"/>
        <v>#DIV/0!</v>
      </c>
      <c r="AV40" s="3">
        <v>658</v>
      </c>
      <c r="AW40" s="3">
        <v>486</v>
      </c>
      <c r="AX40" s="3">
        <v>486</v>
      </c>
      <c r="AY40" s="134">
        <f t="shared" si="17"/>
        <v>73.860182370820667</v>
      </c>
      <c r="AZ40" s="134">
        <f t="shared" si="18"/>
        <v>73.860182370820667</v>
      </c>
    </row>
    <row r="41" spans="1:52" x14ac:dyDescent="0.25">
      <c r="A41" s="4" t="s">
        <v>74</v>
      </c>
      <c r="B41" s="4" t="s">
        <v>75</v>
      </c>
      <c r="C41" s="3">
        <v>0</v>
      </c>
      <c r="D41" s="3">
        <v>0</v>
      </c>
      <c r="E41" s="3">
        <v>0</v>
      </c>
      <c r="F41" s="134" t="e">
        <f t="shared" si="0"/>
        <v>#DIV/0!</v>
      </c>
      <c r="G41" s="134" t="e">
        <f t="shared" si="1"/>
        <v>#DIV/0!</v>
      </c>
      <c r="H41" s="3">
        <v>1382</v>
      </c>
      <c r="I41" s="3">
        <v>565</v>
      </c>
      <c r="J41" s="3">
        <v>565</v>
      </c>
      <c r="K41" s="134">
        <f t="shared" si="2"/>
        <v>40.882778581765557</v>
      </c>
      <c r="L41" s="134">
        <f t="shared" si="3"/>
        <v>40.882778581765557</v>
      </c>
      <c r="M41" s="3">
        <v>307</v>
      </c>
      <c r="N41" s="3">
        <v>121</v>
      </c>
      <c r="O41" s="3">
        <v>119</v>
      </c>
      <c r="P41" s="134">
        <f t="shared" si="4"/>
        <v>39.413680781758956</v>
      </c>
      <c r="Q41" s="134">
        <f t="shared" si="5"/>
        <v>38.762214983713356</v>
      </c>
      <c r="R41" s="220">
        <f>+(K41+P41)/2</f>
        <v>40.14822968176226</v>
      </c>
      <c r="S41" s="220">
        <f>+(L41+Q41)/2</f>
        <v>39.822496782739456</v>
      </c>
      <c r="T41" s="294">
        <f t="shared" si="24"/>
        <v>1689</v>
      </c>
      <c r="U41" s="294">
        <f t="shared" si="25"/>
        <v>686</v>
      </c>
      <c r="V41" s="294">
        <f t="shared" si="26"/>
        <v>684</v>
      </c>
      <c r="W41" s="295">
        <f t="shared" si="19"/>
        <v>40.615748963883959</v>
      </c>
      <c r="X41" s="295">
        <f t="shared" si="20"/>
        <v>40.49733570159858</v>
      </c>
      <c r="Y41" s="3">
        <v>0</v>
      </c>
      <c r="Z41" s="3">
        <v>0</v>
      </c>
      <c r="AA41" s="3">
        <v>0</v>
      </c>
      <c r="AB41" s="3">
        <v>1744</v>
      </c>
      <c r="AC41" s="3">
        <v>714</v>
      </c>
      <c r="AD41" s="3">
        <v>714</v>
      </c>
      <c r="AE41" s="134">
        <f t="shared" si="9"/>
        <v>40.940366972477065</v>
      </c>
      <c r="AF41" s="134">
        <f t="shared" si="10"/>
        <v>40.940366972477065</v>
      </c>
      <c r="AG41" s="3">
        <v>395</v>
      </c>
      <c r="AH41" s="3">
        <v>157</v>
      </c>
      <c r="AI41" s="3">
        <v>157</v>
      </c>
      <c r="AJ41" s="134">
        <f t="shared" si="11"/>
        <v>39.746835443037973</v>
      </c>
      <c r="AK41" s="134">
        <f t="shared" si="12"/>
        <v>39.746835443037973</v>
      </c>
      <c r="AL41" s="3">
        <v>0</v>
      </c>
      <c r="AM41" s="3">
        <v>0</v>
      </c>
      <c r="AN41" s="3">
        <v>0</v>
      </c>
      <c r="AO41" s="134" t="e">
        <f t="shared" si="13"/>
        <v>#DIV/0!</v>
      </c>
      <c r="AP41" s="134" t="e">
        <f t="shared" si="14"/>
        <v>#DIV/0!</v>
      </c>
      <c r="AQ41" s="3">
        <v>0</v>
      </c>
      <c r="AR41" s="3">
        <v>0</v>
      </c>
      <c r="AS41" s="3">
        <v>0</v>
      </c>
      <c r="AT41" s="134" t="e">
        <f t="shared" si="15"/>
        <v>#DIV/0!</v>
      </c>
      <c r="AU41" s="134" t="e">
        <f t="shared" si="16"/>
        <v>#DIV/0!</v>
      </c>
      <c r="AV41" s="3">
        <v>601</v>
      </c>
      <c r="AW41" s="3">
        <v>389</v>
      </c>
      <c r="AX41" s="3">
        <v>388</v>
      </c>
      <c r="AY41" s="134">
        <f t="shared" si="17"/>
        <v>64.725457570715477</v>
      </c>
      <c r="AZ41" s="134">
        <f t="shared" si="18"/>
        <v>64.559068219633943</v>
      </c>
    </row>
    <row r="42" spans="1:52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134" t="e">
        <f t="shared" si="0"/>
        <v>#DIV/0!</v>
      </c>
      <c r="G42" s="134" t="e">
        <f t="shared" si="1"/>
        <v>#DIV/0!</v>
      </c>
      <c r="H42" s="3">
        <v>950</v>
      </c>
      <c r="I42" s="3">
        <v>604</v>
      </c>
      <c r="J42" s="3">
        <v>604</v>
      </c>
      <c r="K42" s="134">
        <f t="shared" si="2"/>
        <v>63.578947368421055</v>
      </c>
      <c r="L42" s="134">
        <f t="shared" si="3"/>
        <v>63.578947368421055</v>
      </c>
      <c r="M42" s="3">
        <v>0</v>
      </c>
      <c r="N42" s="3">
        <v>0</v>
      </c>
      <c r="O42" s="3">
        <v>0</v>
      </c>
      <c r="P42" s="134" t="e">
        <f t="shared" si="4"/>
        <v>#DIV/0!</v>
      </c>
      <c r="Q42" s="134" t="e">
        <f t="shared" si="5"/>
        <v>#DIV/0!</v>
      </c>
      <c r="R42" s="220">
        <f t="shared" ref="R42:S62" si="27">+K42</f>
        <v>63.578947368421055</v>
      </c>
      <c r="S42" s="220">
        <f t="shared" si="27"/>
        <v>63.578947368421055</v>
      </c>
      <c r="T42" s="294">
        <f t="shared" si="24"/>
        <v>950</v>
      </c>
      <c r="U42" s="294">
        <f t="shared" si="25"/>
        <v>604</v>
      </c>
      <c r="V42" s="294">
        <f t="shared" si="26"/>
        <v>604</v>
      </c>
      <c r="W42" s="295">
        <f t="shared" si="19"/>
        <v>63.578947368421055</v>
      </c>
      <c r="X42" s="295">
        <f t="shared" si="20"/>
        <v>63.578947368421055</v>
      </c>
      <c r="Y42" s="3">
        <v>0</v>
      </c>
      <c r="Z42" s="3">
        <v>0</v>
      </c>
      <c r="AA42" s="3">
        <v>0</v>
      </c>
      <c r="AB42" s="3">
        <v>1097</v>
      </c>
      <c r="AC42" s="3">
        <v>627</v>
      </c>
      <c r="AD42" s="3">
        <v>627</v>
      </c>
      <c r="AE42" s="134">
        <f t="shared" si="9"/>
        <v>57.155879671832267</v>
      </c>
      <c r="AF42" s="134">
        <f t="shared" si="10"/>
        <v>57.155879671832267</v>
      </c>
      <c r="AG42" s="3">
        <v>0</v>
      </c>
      <c r="AH42" s="3">
        <v>0</v>
      </c>
      <c r="AI42" s="3">
        <v>0</v>
      </c>
      <c r="AJ42" s="134" t="e">
        <f t="shared" si="11"/>
        <v>#DIV/0!</v>
      </c>
      <c r="AK42" s="134" t="e">
        <f t="shared" si="12"/>
        <v>#DIV/0!</v>
      </c>
      <c r="AL42" s="3">
        <v>0</v>
      </c>
      <c r="AM42" s="3">
        <v>0</v>
      </c>
      <c r="AN42" s="3">
        <v>0</v>
      </c>
      <c r="AO42" s="134" t="e">
        <f t="shared" si="13"/>
        <v>#DIV/0!</v>
      </c>
      <c r="AP42" s="134" t="e">
        <f t="shared" si="14"/>
        <v>#DIV/0!</v>
      </c>
      <c r="AQ42" s="3">
        <v>0</v>
      </c>
      <c r="AR42" s="3">
        <v>0</v>
      </c>
      <c r="AS42" s="3">
        <v>0</v>
      </c>
      <c r="AT42" s="134" t="e">
        <f t="shared" si="15"/>
        <v>#DIV/0!</v>
      </c>
      <c r="AU42" s="134" t="e">
        <f t="shared" si="16"/>
        <v>#DIV/0!</v>
      </c>
      <c r="AV42" s="3">
        <v>323</v>
      </c>
      <c r="AW42" s="3">
        <v>243</v>
      </c>
      <c r="AX42" s="3">
        <v>243</v>
      </c>
      <c r="AY42" s="134">
        <f t="shared" si="17"/>
        <v>75.232198142414859</v>
      </c>
      <c r="AZ42" s="134">
        <f t="shared" si="18"/>
        <v>75.232198142414859</v>
      </c>
    </row>
    <row r="43" spans="1:52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134" t="e">
        <f t="shared" si="0"/>
        <v>#DIV/0!</v>
      </c>
      <c r="G43" s="134" t="e">
        <f t="shared" si="1"/>
        <v>#DIV/0!</v>
      </c>
      <c r="H43" s="3">
        <v>1006</v>
      </c>
      <c r="I43" s="3">
        <v>555</v>
      </c>
      <c r="J43" s="3">
        <v>511</v>
      </c>
      <c r="K43" s="134">
        <f t="shared" si="2"/>
        <v>55.168986083499007</v>
      </c>
      <c r="L43" s="134">
        <f t="shared" si="3"/>
        <v>50.795228628230618</v>
      </c>
      <c r="M43" s="3">
        <v>0</v>
      </c>
      <c r="N43" s="3">
        <v>0</v>
      </c>
      <c r="O43" s="3">
        <v>0</v>
      </c>
      <c r="P43" s="134" t="e">
        <f t="shared" si="4"/>
        <v>#DIV/0!</v>
      </c>
      <c r="Q43" s="134" t="e">
        <f t="shared" si="5"/>
        <v>#DIV/0!</v>
      </c>
      <c r="R43" s="220">
        <f t="shared" si="27"/>
        <v>55.168986083499007</v>
      </c>
      <c r="S43" s="220">
        <f t="shared" si="27"/>
        <v>50.795228628230618</v>
      </c>
      <c r="T43" s="294">
        <f t="shared" si="24"/>
        <v>1006</v>
      </c>
      <c r="U43" s="294">
        <f t="shared" si="25"/>
        <v>555</v>
      </c>
      <c r="V43" s="294">
        <f t="shared" si="26"/>
        <v>511</v>
      </c>
      <c r="W43" s="295">
        <f t="shared" si="19"/>
        <v>55.168986083499007</v>
      </c>
      <c r="X43" s="295">
        <f t="shared" si="20"/>
        <v>50.795228628230618</v>
      </c>
      <c r="Y43" s="3">
        <v>0</v>
      </c>
      <c r="Z43" s="3">
        <v>0</v>
      </c>
      <c r="AA43" s="3">
        <v>0</v>
      </c>
      <c r="AB43" s="3">
        <v>764</v>
      </c>
      <c r="AC43" s="3">
        <v>505</v>
      </c>
      <c r="AD43" s="3">
        <v>458</v>
      </c>
      <c r="AE43" s="134">
        <f t="shared" si="9"/>
        <v>66.099476439790578</v>
      </c>
      <c r="AF43" s="134">
        <f t="shared" si="10"/>
        <v>59.947643979057595</v>
      </c>
      <c r="AG43" s="3">
        <v>0</v>
      </c>
      <c r="AH43" s="3">
        <v>0</v>
      </c>
      <c r="AI43" s="3">
        <v>0</v>
      </c>
      <c r="AJ43" s="134" t="e">
        <f t="shared" si="11"/>
        <v>#DIV/0!</v>
      </c>
      <c r="AK43" s="134" t="e">
        <f t="shared" si="12"/>
        <v>#DIV/0!</v>
      </c>
      <c r="AL43" s="3">
        <v>0</v>
      </c>
      <c r="AM43" s="3">
        <v>0</v>
      </c>
      <c r="AN43" s="3">
        <v>0</v>
      </c>
      <c r="AO43" s="134" t="e">
        <f t="shared" si="13"/>
        <v>#DIV/0!</v>
      </c>
      <c r="AP43" s="134" t="e">
        <f t="shared" si="14"/>
        <v>#DIV/0!</v>
      </c>
      <c r="AQ43" s="3">
        <v>5</v>
      </c>
      <c r="AR43" s="3">
        <v>5</v>
      </c>
      <c r="AS43" s="3">
        <v>3</v>
      </c>
      <c r="AT43" s="134">
        <f t="shared" si="15"/>
        <v>100</v>
      </c>
      <c r="AU43" s="134">
        <f t="shared" si="16"/>
        <v>60</v>
      </c>
      <c r="AV43" s="3">
        <v>332</v>
      </c>
      <c r="AW43" s="3">
        <v>257</v>
      </c>
      <c r="AX43" s="3">
        <v>240</v>
      </c>
      <c r="AY43" s="134">
        <f t="shared" si="17"/>
        <v>77.409638554216869</v>
      </c>
      <c r="AZ43" s="134">
        <f t="shared" si="18"/>
        <v>72.289156626506028</v>
      </c>
    </row>
    <row r="44" spans="1:52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134" t="e">
        <f t="shared" si="0"/>
        <v>#DIV/0!</v>
      </c>
      <c r="G44" s="134" t="e">
        <f t="shared" si="1"/>
        <v>#DIV/0!</v>
      </c>
      <c r="H44" s="3">
        <v>1198</v>
      </c>
      <c r="I44" s="3">
        <v>650</v>
      </c>
      <c r="J44" s="3">
        <v>519</v>
      </c>
      <c r="K44" s="134">
        <f t="shared" si="2"/>
        <v>54.257095158597664</v>
      </c>
      <c r="L44" s="134">
        <f t="shared" si="3"/>
        <v>43.322203672787978</v>
      </c>
      <c r="M44" s="3">
        <v>0</v>
      </c>
      <c r="N44" s="3">
        <v>0</v>
      </c>
      <c r="O44" s="3">
        <v>0</v>
      </c>
      <c r="P44" s="134" t="e">
        <f t="shared" si="4"/>
        <v>#DIV/0!</v>
      </c>
      <c r="Q44" s="134" t="e">
        <f t="shared" si="5"/>
        <v>#DIV/0!</v>
      </c>
      <c r="R44" s="220">
        <f t="shared" si="27"/>
        <v>54.257095158597664</v>
      </c>
      <c r="S44" s="220">
        <f t="shared" si="27"/>
        <v>43.322203672787978</v>
      </c>
      <c r="T44" s="294">
        <f t="shared" si="24"/>
        <v>1198</v>
      </c>
      <c r="U44" s="294">
        <f t="shared" si="25"/>
        <v>650</v>
      </c>
      <c r="V44" s="294">
        <f t="shared" si="26"/>
        <v>519</v>
      </c>
      <c r="W44" s="295">
        <f t="shared" si="19"/>
        <v>54.257095158597664</v>
      </c>
      <c r="X44" s="295">
        <f t="shared" si="20"/>
        <v>43.322203672787978</v>
      </c>
      <c r="Y44" s="3">
        <v>0</v>
      </c>
      <c r="Z44" s="3">
        <v>0</v>
      </c>
      <c r="AA44" s="3">
        <v>0</v>
      </c>
      <c r="AB44" s="3">
        <v>733</v>
      </c>
      <c r="AC44" s="3">
        <v>466</v>
      </c>
      <c r="AD44" s="3">
        <v>359</v>
      </c>
      <c r="AE44" s="134">
        <f t="shared" si="9"/>
        <v>63.574351978171897</v>
      </c>
      <c r="AF44" s="134">
        <f t="shared" si="10"/>
        <v>48.976807639836288</v>
      </c>
      <c r="AG44" s="3">
        <v>0</v>
      </c>
      <c r="AH44" s="3">
        <v>0</v>
      </c>
      <c r="AI44" s="3">
        <v>0</v>
      </c>
      <c r="AJ44" s="134" t="e">
        <f t="shared" si="11"/>
        <v>#DIV/0!</v>
      </c>
      <c r="AK44" s="134" t="e">
        <f t="shared" si="12"/>
        <v>#DIV/0!</v>
      </c>
      <c r="AL44" s="3">
        <v>9</v>
      </c>
      <c r="AM44" s="3">
        <v>4</v>
      </c>
      <c r="AN44" s="3">
        <v>0</v>
      </c>
      <c r="AO44" s="134">
        <f t="shared" si="13"/>
        <v>44.444444444444443</v>
      </c>
      <c r="AP44" s="134">
        <f t="shared" si="14"/>
        <v>0</v>
      </c>
      <c r="AQ44" s="3">
        <v>14</v>
      </c>
      <c r="AR44" s="3">
        <v>4</v>
      </c>
      <c r="AS44" s="3">
        <v>0</v>
      </c>
      <c r="AT44" s="134">
        <f t="shared" si="15"/>
        <v>28.571428571428569</v>
      </c>
      <c r="AU44" s="134">
        <f t="shared" si="16"/>
        <v>0</v>
      </c>
      <c r="AV44" s="3">
        <v>349</v>
      </c>
      <c r="AW44" s="3">
        <v>267</v>
      </c>
      <c r="AX44" s="3">
        <v>206</v>
      </c>
      <c r="AY44" s="134">
        <f t="shared" si="17"/>
        <v>76.504297994269336</v>
      </c>
      <c r="AZ44" s="134">
        <f t="shared" si="18"/>
        <v>59.025787965616047</v>
      </c>
    </row>
    <row r="45" spans="1:52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134" t="e">
        <f t="shared" si="0"/>
        <v>#DIV/0!</v>
      </c>
      <c r="G45" s="134" t="e">
        <f t="shared" si="1"/>
        <v>#DIV/0!</v>
      </c>
      <c r="H45" s="3">
        <v>0</v>
      </c>
      <c r="I45" s="3">
        <v>0</v>
      </c>
      <c r="J45" s="3">
        <v>0</v>
      </c>
      <c r="K45" s="134" t="e">
        <f t="shared" si="2"/>
        <v>#DIV/0!</v>
      </c>
      <c r="L45" s="134" t="e">
        <f t="shared" si="3"/>
        <v>#DIV/0!</v>
      </c>
      <c r="M45" s="3">
        <v>0</v>
      </c>
      <c r="N45" s="3">
        <v>0</v>
      </c>
      <c r="O45" s="3">
        <v>0</v>
      </c>
      <c r="P45" s="134" t="e">
        <f t="shared" si="4"/>
        <v>#DIV/0!</v>
      </c>
      <c r="Q45" s="134" t="e">
        <f t="shared" si="5"/>
        <v>#DIV/0!</v>
      </c>
      <c r="R45" s="220" t="e">
        <f t="shared" si="27"/>
        <v>#DIV/0!</v>
      </c>
      <c r="S45" s="220" t="e">
        <f t="shared" si="27"/>
        <v>#DIV/0!</v>
      </c>
      <c r="T45" s="294">
        <f t="shared" si="24"/>
        <v>0</v>
      </c>
      <c r="U45" s="294">
        <f t="shared" si="25"/>
        <v>0</v>
      </c>
      <c r="V45" s="294">
        <f t="shared" si="26"/>
        <v>0</v>
      </c>
      <c r="W45" s="295" t="e">
        <f t="shared" si="19"/>
        <v>#DIV/0!</v>
      </c>
      <c r="X45" s="295" t="e">
        <f t="shared" si="20"/>
        <v>#DIV/0!</v>
      </c>
      <c r="Y45" s="3">
        <v>0</v>
      </c>
      <c r="Z45" s="3">
        <v>0</v>
      </c>
      <c r="AA45" s="3">
        <v>0</v>
      </c>
      <c r="AB45" s="3">
        <v>690</v>
      </c>
      <c r="AC45" s="3">
        <v>377</v>
      </c>
      <c r="AD45" s="3">
        <v>362</v>
      </c>
      <c r="AE45" s="134">
        <f t="shared" si="9"/>
        <v>54.637681159420296</v>
      </c>
      <c r="AF45" s="134">
        <f t="shared" si="10"/>
        <v>52.463768115942031</v>
      </c>
      <c r="AG45" s="3">
        <v>0</v>
      </c>
      <c r="AH45" s="3">
        <v>0</v>
      </c>
      <c r="AI45" s="3">
        <v>0</v>
      </c>
      <c r="AJ45" s="134" t="e">
        <f t="shared" si="11"/>
        <v>#DIV/0!</v>
      </c>
      <c r="AK45" s="134" t="e">
        <f t="shared" si="12"/>
        <v>#DIV/0!</v>
      </c>
      <c r="AL45" s="3">
        <v>0</v>
      </c>
      <c r="AM45" s="3">
        <v>0</v>
      </c>
      <c r="AN45" s="3">
        <v>0</v>
      </c>
      <c r="AO45" s="134" t="e">
        <f t="shared" si="13"/>
        <v>#DIV/0!</v>
      </c>
      <c r="AP45" s="134" t="e">
        <f t="shared" si="14"/>
        <v>#DIV/0!</v>
      </c>
      <c r="AQ45" s="3">
        <v>0</v>
      </c>
      <c r="AR45" s="3">
        <v>0</v>
      </c>
      <c r="AS45" s="3">
        <v>0</v>
      </c>
      <c r="AT45" s="134" t="e">
        <f t="shared" si="15"/>
        <v>#DIV/0!</v>
      </c>
      <c r="AU45" s="134" t="e">
        <f t="shared" si="16"/>
        <v>#DIV/0!</v>
      </c>
      <c r="AV45" s="3">
        <v>276</v>
      </c>
      <c r="AW45" s="3">
        <v>227</v>
      </c>
      <c r="AX45" s="3">
        <v>33</v>
      </c>
      <c r="AY45" s="134">
        <f t="shared" si="17"/>
        <v>82.246376811594203</v>
      </c>
      <c r="AZ45" s="134">
        <f t="shared" si="18"/>
        <v>11.956521739130435</v>
      </c>
    </row>
    <row r="46" spans="1:52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134" t="e">
        <f t="shared" si="0"/>
        <v>#DIV/0!</v>
      </c>
      <c r="G46" s="134" t="e">
        <f t="shared" si="1"/>
        <v>#DIV/0!</v>
      </c>
      <c r="H46" s="3">
        <v>750</v>
      </c>
      <c r="I46" s="3">
        <v>383</v>
      </c>
      <c r="J46" s="3">
        <v>383</v>
      </c>
      <c r="K46" s="134">
        <f t="shared" si="2"/>
        <v>51.06666666666667</v>
      </c>
      <c r="L46" s="134">
        <f t="shared" si="3"/>
        <v>51.06666666666667</v>
      </c>
      <c r="M46" s="3">
        <v>0</v>
      </c>
      <c r="N46" s="3">
        <v>0</v>
      </c>
      <c r="O46" s="3">
        <v>0</v>
      </c>
      <c r="P46" s="134" t="e">
        <f t="shared" si="4"/>
        <v>#DIV/0!</v>
      </c>
      <c r="Q46" s="134" t="e">
        <f t="shared" si="5"/>
        <v>#DIV/0!</v>
      </c>
      <c r="R46" s="220">
        <f t="shared" si="27"/>
        <v>51.06666666666667</v>
      </c>
      <c r="S46" s="220">
        <f t="shared" si="27"/>
        <v>51.06666666666667</v>
      </c>
      <c r="T46" s="294">
        <f t="shared" si="24"/>
        <v>750</v>
      </c>
      <c r="U46" s="294">
        <f t="shared" si="25"/>
        <v>383</v>
      </c>
      <c r="V46" s="294">
        <f t="shared" si="26"/>
        <v>383</v>
      </c>
      <c r="W46" s="295">
        <f t="shared" si="19"/>
        <v>51.06666666666667</v>
      </c>
      <c r="X46" s="295">
        <f t="shared" si="20"/>
        <v>51.06666666666667</v>
      </c>
      <c r="Y46" s="3">
        <v>0</v>
      </c>
      <c r="Z46" s="3">
        <v>0</v>
      </c>
      <c r="AA46" s="3">
        <v>0</v>
      </c>
      <c r="AB46" s="3">
        <v>747</v>
      </c>
      <c r="AC46" s="3">
        <v>414</v>
      </c>
      <c r="AD46" s="3">
        <v>414</v>
      </c>
      <c r="AE46" s="134">
        <f t="shared" si="9"/>
        <v>55.421686746987952</v>
      </c>
      <c r="AF46" s="134">
        <f t="shared" si="10"/>
        <v>55.421686746987952</v>
      </c>
      <c r="AG46" s="3">
        <v>0</v>
      </c>
      <c r="AH46" s="3">
        <v>0</v>
      </c>
      <c r="AI46" s="3">
        <v>0</v>
      </c>
      <c r="AJ46" s="134" t="e">
        <f t="shared" si="11"/>
        <v>#DIV/0!</v>
      </c>
      <c r="AK46" s="134" t="e">
        <f t="shared" si="12"/>
        <v>#DIV/0!</v>
      </c>
      <c r="AL46" s="3">
        <v>0</v>
      </c>
      <c r="AM46" s="3">
        <v>0</v>
      </c>
      <c r="AN46" s="3">
        <v>0</v>
      </c>
      <c r="AO46" s="134" t="e">
        <f t="shared" si="13"/>
        <v>#DIV/0!</v>
      </c>
      <c r="AP46" s="134" t="e">
        <f t="shared" si="14"/>
        <v>#DIV/0!</v>
      </c>
      <c r="AQ46" s="3">
        <v>0</v>
      </c>
      <c r="AR46" s="3">
        <v>0</v>
      </c>
      <c r="AS46" s="3">
        <v>0</v>
      </c>
      <c r="AT46" s="134" t="e">
        <f t="shared" si="15"/>
        <v>#DIV/0!</v>
      </c>
      <c r="AU46" s="134" t="e">
        <f t="shared" si="16"/>
        <v>#DIV/0!</v>
      </c>
      <c r="AV46" s="3">
        <v>198</v>
      </c>
      <c r="AW46" s="3">
        <v>180</v>
      </c>
      <c r="AX46" s="3">
        <v>180</v>
      </c>
      <c r="AY46" s="134">
        <f t="shared" si="17"/>
        <v>90.909090909090907</v>
      </c>
      <c r="AZ46" s="134">
        <f t="shared" si="18"/>
        <v>90.909090909090907</v>
      </c>
    </row>
    <row r="47" spans="1:52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134" t="e">
        <f t="shared" si="0"/>
        <v>#DIV/0!</v>
      </c>
      <c r="G47" s="134" t="e">
        <f t="shared" si="1"/>
        <v>#DIV/0!</v>
      </c>
      <c r="H47" s="3">
        <v>412</v>
      </c>
      <c r="I47" s="3">
        <v>225</v>
      </c>
      <c r="J47" s="3">
        <v>76</v>
      </c>
      <c r="K47" s="134">
        <f t="shared" si="2"/>
        <v>54.61165048543689</v>
      </c>
      <c r="L47" s="134">
        <f t="shared" si="3"/>
        <v>18.446601941747574</v>
      </c>
      <c r="M47" s="3">
        <v>0</v>
      </c>
      <c r="N47" s="3">
        <v>0</v>
      </c>
      <c r="O47" s="3">
        <v>0</v>
      </c>
      <c r="P47" s="134" t="e">
        <f t="shared" si="4"/>
        <v>#DIV/0!</v>
      </c>
      <c r="Q47" s="134" t="e">
        <f t="shared" si="5"/>
        <v>#DIV/0!</v>
      </c>
      <c r="R47" s="220">
        <f t="shared" si="27"/>
        <v>54.61165048543689</v>
      </c>
      <c r="S47" s="220">
        <f t="shared" si="27"/>
        <v>18.446601941747574</v>
      </c>
      <c r="T47" s="294">
        <f t="shared" si="24"/>
        <v>412</v>
      </c>
      <c r="U47" s="294">
        <f t="shared" si="25"/>
        <v>225</v>
      </c>
      <c r="V47" s="294">
        <f t="shared" si="26"/>
        <v>76</v>
      </c>
      <c r="W47" s="295">
        <f t="shared" si="19"/>
        <v>54.61165048543689</v>
      </c>
      <c r="X47" s="295">
        <f t="shared" si="20"/>
        <v>18.446601941747574</v>
      </c>
      <c r="Y47" s="3">
        <v>0</v>
      </c>
      <c r="Z47" s="3">
        <v>0</v>
      </c>
      <c r="AA47" s="3">
        <v>0</v>
      </c>
      <c r="AB47" s="3">
        <v>422</v>
      </c>
      <c r="AC47" s="3">
        <v>234</v>
      </c>
      <c r="AD47" s="3">
        <v>183</v>
      </c>
      <c r="AE47" s="134">
        <f t="shared" si="9"/>
        <v>55.45023696682464</v>
      </c>
      <c r="AF47" s="134">
        <f t="shared" si="10"/>
        <v>43.364928909952603</v>
      </c>
      <c r="AG47" s="3">
        <v>0</v>
      </c>
      <c r="AH47" s="3">
        <v>0</v>
      </c>
      <c r="AI47" s="3">
        <v>0</v>
      </c>
      <c r="AJ47" s="134" t="e">
        <f t="shared" si="11"/>
        <v>#DIV/0!</v>
      </c>
      <c r="AK47" s="134" t="e">
        <f t="shared" si="12"/>
        <v>#DIV/0!</v>
      </c>
      <c r="AL47" s="3">
        <v>84</v>
      </c>
      <c r="AM47" s="3">
        <v>60</v>
      </c>
      <c r="AN47" s="3">
        <v>0</v>
      </c>
      <c r="AO47" s="134">
        <f t="shared" si="13"/>
        <v>71.428571428571431</v>
      </c>
      <c r="AP47" s="134">
        <f t="shared" si="14"/>
        <v>0</v>
      </c>
      <c r="AQ47" s="3">
        <v>0</v>
      </c>
      <c r="AR47" s="3">
        <v>0</v>
      </c>
      <c r="AS47" s="3">
        <v>0</v>
      </c>
      <c r="AT47" s="134" t="e">
        <f t="shared" si="15"/>
        <v>#DIV/0!</v>
      </c>
      <c r="AU47" s="134" t="e">
        <f t="shared" si="16"/>
        <v>#DIV/0!</v>
      </c>
      <c r="AV47" s="3">
        <v>0</v>
      </c>
      <c r="AW47" s="3">
        <v>0</v>
      </c>
      <c r="AX47" s="3">
        <v>0</v>
      </c>
      <c r="AY47" s="134" t="e">
        <f t="shared" si="17"/>
        <v>#DIV/0!</v>
      </c>
      <c r="AZ47" s="134" t="e">
        <f t="shared" si="18"/>
        <v>#DIV/0!</v>
      </c>
    </row>
    <row r="48" spans="1:52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134" t="e">
        <f t="shared" si="0"/>
        <v>#DIV/0!</v>
      </c>
      <c r="G48" s="134" t="e">
        <f t="shared" si="1"/>
        <v>#DIV/0!</v>
      </c>
      <c r="H48" s="3">
        <v>752</v>
      </c>
      <c r="I48" s="3">
        <v>337</v>
      </c>
      <c r="J48" s="3">
        <v>337</v>
      </c>
      <c r="K48" s="134">
        <f t="shared" si="2"/>
        <v>44.813829787234042</v>
      </c>
      <c r="L48" s="134">
        <f t="shared" si="3"/>
        <v>44.813829787234042</v>
      </c>
      <c r="M48" s="3">
        <v>0</v>
      </c>
      <c r="N48" s="3">
        <v>0</v>
      </c>
      <c r="O48" s="3">
        <v>0</v>
      </c>
      <c r="P48" s="134" t="e">
        <f t="shared" si="4"/>
        <v>#DIV/0!</v>
      </c>
      <c r="Q48" s="134" t="e">
        <f t="shared" si="5"/>
        <v>#DIV/0!</v>
      </c>
      <c r="R48" s="220">
        <f t="shared" si="27"/>
        <v>44.813829787234042</v>
      </c>
      <c r="S48" s="220">
        <f t="shared" si="27"/>
        <v>44.813829787234042</v>
      </c>
      <c r="T48" s="294">
        <f t="shared" si="24"/>
        <v>752</v>
      </c>
      <c r="U48" s="294">
        <f t="shared" si="25"/>
        <v>337</v>
      </c>
      <c r="V48" s="294">
        <f t="shared" si="26"/>
        <v>337</v>
      </c>
      <c r="W48" s="295">
        <f t="shared" si="19"/>
        <v>44.813829787234042</v>
      </c>
      <c r="X48" s="295">
        <f t="shared" si="20"/>
        <v>44.813829787234042</v>
      </c>
      <c r="Y48" s="3">
        <v>0</v>
      </c>
      <c r="Z48" s="3">
        <v>0</v>
      </c>
      <c r="AA48" s="3">
        <v>0</v>
      </c>
      <c r="AB48" s="3">
        <v>516</v>
      </c>
      <c r="AC48" s="3">
        <v>249</v>
      </c>
      <c r="AD48" s="3">
        <v>249</v>
      </c>
      <c r="AE48" s="134">
        <f t="shared" si="9"/>
        <v>48.255813953488378</v>
      </c>
      <c r="AF48" s="134">
        <f t="shared" si="10"/>
        <v>48.255813953488378</v>
      </c>
      <c r="AG48" s="3">
        <v>0</v>
      </c>
      <c r="AH48" s="3">
        <v>0</v>
      </c>
      <c r="AI48" s="3">
        <v>0</v>
      </c>
      <c r="AJ48" s="134" t="e">
        <f t="shared" si="11"/>
        <v>#DIV/0!</v>
      </c>
      <c r="AK48" s="134" t="e">
        <f t="shared" si="12"/>
        <v>#DIV/0!</v>
      </c>
      <c r="AL48" s="3">
        <v>0</v>
      </c>
      <c r="AM48" s="3">
        <v>0</v>
      </c>
      <c r="AN48" s="3">
        <v>0</v>
      </c>
      <c r="AO48" s="134" t="e">
        <f t="shared" si="13"/>
        <v>#DIV/0!</v>
      </c>
      <c r="AP48" s="134" t="e">
        <f t="shared" si="14"/>
        <v>#DIV/0!</v>
      </c>
      <c r="AQ48" s="3">
        <v>0</v>
      </c>
      <c r="AR48" s="3">
        <v>0</v>
      </c>
      <c r="AS48" s="3">
        <v>0</v>
      </c>
      <c r="AT48" s="134" t="e">
        <f t="shared" si="15"/>
        <v>#DIV/0!</v>
      </c>
      <c r="AU48" s="134" t="e">
        <f t="shared" si="16"/>
        <v>#DIV/0!</v>
      </c>
      <c r="AV48" s="3">
        <v>345</v>
      </c>
      <c r="AW48" s="3">
        <v>190</v>
      </c>
      <c r="AX48" s="3">
        <v>190</v>
      </c>
      <c r="AY48" s="134">
        <f t="shared" si="17"/>
        <v>55.072463768115945</v>
      </c>
      <c r="AZ48" s="134">
        <f t="shared" si="18"/>
        <v>55.072463768115945</v>
      </c>
    </row>
    <row r="49" spans="1:52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134" t="e">
        <f t="shared" si="0"/>
        <v>#DIV/0!</v>
      </c>
      <c r="G49" s="134" t="e">
        <f t="shared" si="1"/>
        <v>#DIV/0!</v>
      </c>
      <c r="H49" s="3">
        <v>687</v>
      </c>
      <c r="I49" s="3">
        <v>347</v>
      </c>
      <c r="J49" s="3">
        <v>330</v>
      </c>
      <c r="K49" s="134">
        <f t="shared" si="2"/>
        <v>50.509461426491995</v>
      </c>
      <c r="L49" s="134">
        <f t="shared" si="3"/>
        <v>48.034934497816593</v>
      </c>
      <c r="M49" s="3">
        <v>0</v>
      </c>
      <c r="N49" s="3">
        <v>0</v>
      </c>
      <c r="O49" s="3">
        <v>0</v>
      </c>
      <c r="P49" s="134" t="e">
        <f t="shared" si="4"/>
        <v>#DIV/0!</v>
      </c>
      <c r="Q49" s="134" t="e">
        <f t="shared" si="5"/>
        <v>#DIV/0!</v>
      </c>
      <c r="R49" s="220">
        <f t="shared" si="27"/>
        <v>50.509461426491995</v>
      </c>
      <c r="S49" s="220">
        <f t="shared" si="27"/>
        <v>48.034934497816593</v>
      </c>
      <c r="T49" s="294">
        <f t="shared" si="24"/>
        <v>687</v>
      </c>
      <c r="U49" s="294">
        <f t="shared" si="25"/>
        <v>347</v>
      </c>
      <c r="V49" s="294">
        <f t="shared" si="26"/>
        <v>330</v>
      </c>
      <c r="W49" s="295">
        <f t="shared" si="19"/>
        <v>50.509461426491995</v>
      </c>
      <c r="X49" s="295">
        <f t="shared" si="20"/>
        <v>48.034934497816593</v>
      </c>
      <c r="Y49" s="3">
        <v>0</v>
      </c>
      <c r="Z49" s="3">
        <v>0</v>
      </c>
      <c r="AA49" s="3">
        <v>0</v>
      </c>
      <c r="AB49" s="3">
        <v>649</v>
      </c>
      <c r="AC49" s="3">
        <v>252</v>
      </c>
      <c r="AD49" s="3">
        <v>222</v>
      </c>
      <c r="AE49" s="134">
        <f t="shared" si="9"/>
        <v>38.828967642526962</v>
      </c>
      <c r="AF49" s="134">
        <f t="shared" si="10"/>
        <v>34.206471494607086</v>
      </c>
      <c r="AG49" s="3">
        <v>199</v>
      </c>
      <c r="AH49" s="3">
        <v>113</v>
      </c>
      <c r="AI49" s="3">
        <v>13</v>
      </c>
      <c r="AJ49" s="134">
        <f t="shared" si="11"/>
        <v>56.78391959798995</v>
      </c>
      <c r="AK49" s="134">
        <f t="shared" si="12"/>
        <v>6.5326633165829149</v>
      </c>
      <c r="AL49" s="3">
        <v>0</v>
      </c>
      <c r="AM49" s="3">
        <v>0</v>
      </c>
      <c r="AN49" s="3">
        <v>0</v>
      </c>
      <c r="AO49" s="134" t="e">
        <f t="shared" si="13"/>
        <v>#DIV/0!</v>
      </c>
      <c r="AP49" s="134" t="e">
        <f t="shared" si="14"/>
        <v>#DIV/0!</v>
      </c>
      <c r="AQ49" s="3">
        <v>0</v>
      </c>
      <c r="AR49" s="3">
        <v>0</v>
      </c>
      <c r="AS49" s="3">
        <v>0</v>
      </c>
      <c r="AT49" s="134" t="e">
        <f t="shared" si="15"/>
        <v>#DIV/0!</v>
      </c>
      <c r="AU49" s="134" t="e">
        <f t="shared" si="16"/>
        <v>#DIV/0!</v>
      </c>
      <c r="AV49" s="3">
        <v>304</v>
      </c>
      <c r="AW49" s="3">
        <v>202</v>
      </c>
      <c r="AX49" s="3">
        <v>134</v>
      </c>
      <c r="AY49" s="134">
        <f t="shared" si="17"/>
        <v>66.44736842105263</v>
      </c>
      <c r="AZ49" s="134">
        <f t="shared" si="18"/>
        <v>44.078947368421048</v>
      </c>
    </row>
    <row r="50" spans="1:52" x14ac:dyDescent="0.25">
      <c r="A50" s="4" t="s">
        <v>92</v>
      </c>
      <c r="B50" s="4" t="s">
        <v>93</v>
      </c>
      <c r="C50" s="3">
        <v>25</v>
      </c>
      <c r="D50" s="3">
        <v>9</v>
      </c>
      <c r="E50" s="3">
        <v>1</v>
      </c>
      <c r="F50" s="134">
        <f>+D50/C50*100</f>
        <v>36</v>
      </c>
      <c r="G50" s="134">
        <f>+E50/C50*100</f>
        <v>4</v>
      </c>
      <c r="H50" s="3">
        <v>1409</v>
      </c>
      <c r="I50" s="3">
        <v>861</v>
      </c>
      <c r="J50" s="3">
        <v>629</v>
      </c>
      <c r="K50" s="134">
        <f>+I50/H50*100</f>
        <v>61.107168204400288</v>
      </c>
      <c r="L50" s="134">
        <f>+J50/H50*100</f>
        <v>44.641589779985807</v>
      </c>
      <c r="M50" s="3">
        <v>0</v>
      </c>
      <c r="N50" s="3">
        <v>0</v>
      </c>
      <c r="O50" s="3">
        <v>0</v>
      </c>
      <c r="P50" s="134" t="e">
        <f>+N50/M50*100</f>
        <v>#DIV/0!</v>
      </c>
      <c r="Q50" s="134" t="e">
        <f>+O50/M50*100</f>
        <v>#DIV/0!</v>
      </c>
      <c r="R50" s="220">
        <f>+(F50+K50)/2</f>
        <v>48.553584102200148</v>
      </c>
      <c r="S50" s="220">
        <f>+(G50+L50)/2</f>
        <v>24.320794889992904</v>
      </c>
      <c r="T50" s="294">
        <f t="shared" si="24"/>
        <v>1434</v>
      </c>
      <c r="U50" s="294">
        <f t="shared" si="25"/>
        <v>870</v>
      </c>
      <c r="V50" s="294">
        <f t="shared" si="26"/>
        <v>630</v>
      </c>
      <c r="W50" s="295">
        <f t="shared" si="19"/>
        <v>60.669456066945607</v>
      </c>
      <c r="X50" s="295">
        <f t="shared" si="20"/>
        <v>43.93305439330544</v>
      </c>
      <c r="Y50" s="3">
        <v>0</v>
      </c>
      <c r="Z50" s="3">
        <v>0</v>
      </c>
      <c r="AA50" s="3">
        <v>0</v>
      </c>
      <c r="AB50" s="3">
        <v>1399</v>
      </c>
      <c r="AC50" s="3">
        <v>817</v>
      </c>
      <c r="AD50" s="3">
        <v>760</v>
      </c>
      <c r="AE50" s="134">
        <f>+AC50/AB50*100</f>
        <v>58.398856325947101</v>
      </c>
      <c r="AF50" s="134">
        <f>+AD50/AB50*100</f>
        <v>54.324517512508933</v>
      </c>
      <c r="AG50" s="3">
        <v>0</v>
      </c>
      <c r="AH50" s="3">
        <v>0</v>
      </c>
      <c r="AI50" s="3">
        <v>0</v>
      </c>
      <c r="AJ50" s="134" t="e">
        <f>+AH50/AG50*100</f>
        <v>#DIV/0!</v>
      </c>
      <c r="AK50" s="134" t="e">
        <f>+AI50/AG50*100</f>
        <v>#DIV/0!</v>
      </c>
      <c r="AL50" s="3">
        <v>0</v>
      </c>
      <c r="AM50" s="3">
        <v>0</v>
      </c>
      <c r="AN50" s="3">
        <v>0</v>
      </c>
      <c r="AO50" s="134" t="e">
        <f>+AM50/AL50*100</f>
        <v>#DIV/0!</v>
      </c>
      <c r="AP50" s="134" t="e">
        <f>+AN50/AL50*100</f>
        <v>#DIV/0!</v>
      </c>
      <c r="AQ50" s="3">
        <v>0</v>
      </c>
      <c r="AR50" s="3">
        <v>0</v>
      </c>
      <c r="AS50" s="3">
        <v>0</v>
      </c>
      <c r="AT50" s="134" t="e">
        <f>+AR50/AQ50*100</f>
        <v>#DIV/0!</v>
      </c>
      <c r="AU50" s="134" t="e">
        <f>+AS50/AQ50*100</f>
        <v>#DIV/0!</v>
      </c>
      <c r="AV50" s="3">
        <v>757</v>
      </c>
      <c r="AW50" s="3">
        <v>626</v>
      </c>
      <c r="AX50" s="3">
        <v>330</v>
      </c>
      <c r="AY50" s="134">
        <f>+AW50/AV50*100</f>
        <v>82.694848084544262</v>
      </c>
      <c r="AZ50" s="134">
        <f>+AX50/AV50*100</f>
        <v>43.593130779392339</v>
      </c>
    </row>
    <row r="51" spans="1:52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134" t="e">
        <f t="shared" ref="F51:F114" si="28">+D51/C51*100</f>
        <v>#DIV/0!</v>
      </c>
      <c r="G51" s="134" t="e">
        <f t="shared" ref="G51:G113" si="29">+E51/C51*100</f>
        <v>#DIV/0!</v>
      </c>
      <c r="H51" s="3">
        <v>776</v>
      </c>
      <c r="I51" s="3">
        <v>434</v>
      </c>
      <c r="J51" s="3">
        <v>247</v>
      </c>
      <c r="K51" s="134">
        <f t="shared" ref="K51:K114" si="30">+I51/H51*100</f>
        <v>55.927835051546396</v>
      </c>
      <c r="L51" s="134">
        <f t="shared" ref="L51:L114" si="31">+J51/H51*100</f>
        <v>31.829896907216494</v>
      </c>
      <c r="M51" s="3">
        <v>0</v>
      </c>
      <c r="N51" s="3">
        <v>0</v>
      </c>
      <c r="O51" s="3">
        <v>0</v>
      </c>
      <c r="P51" s="134" t="e">
        <f t="shared" ref="P51:P114" si="32">+N51/M51*100</f>
        <v>#DIV/0!</v>
      </c>
      <c r="Q51" s="134" t="e">
        <f t="shared" ref="Q51:Q114" si="33">+O51/M51*100</f>
        <v>#DIV/0!</v>
      </c>
      <c r="R51" s="220">
        <f t="shared" si="27"/>
        <v>55.927835051546396</v>
      </c>
      <c r="S51" s="220">
        <f t="shared" si="27"/>
        <v>31.829896907216494</v>
      </c>
      <c r="T51" s="294">
        <f t="shared" si="24"/>
        <v>776</v>
      </c>
      <c r="U51" s="294">
        <f t="shared" si="25"/>
        <v>434</v>
      </c>
      <c r="V51" s="294">
        <f t="shared" si="26"/>
        <v>247</v>
      </c>
      <c r="W51" s="295">
        <f t="shared" si="19"/>
        <v>55.927835051546396</v>
      </c>
      <c r="X51" s="295">
        <f t="shared" si="20"/>
        <v>31.829896907216494</v>
      </c>
      <c r="Y51" s="3">
        <v>0</v>
      </c>
      <c r="Z51" s="3">
        <v>0</v>
      </c>
      <c r="AA51" s="3">
        <v>0</v>
      </c>
      <c r="AB51" s="3">
        <v>797</v>
      </c>
      <c r="AC51" s="3">
        <v>410</v>
      </c>
      <c r="AD51" s="3">
        <v>229</v>
      </c>
      <c r="AE51" s="134">
        <f t="shared" ref="AE51:AE114" si="34">+AC51/AB51*100</f>
        <v>51.44291091593476</v>
      </c>
      <c r="AF51" s="134">
        <f t="shared" ref="AF51:AF114" si="35">+AD51/AB51*100</f>
        <v>28.732747804265994</v>
      </c>
      <c r="AG51" s="3">
        <v>0</v>
      </c>
      <c r="AH51" s="3">
        <v>0</v>
      </c>
      <c r="AI51" s="3">
        <v>0</v>
      </c>
      <c r="AJ51" s="134" t="e">
        <f t="shared" ref="AJ51:AJ114" si="36">+AH51/AG51*100</f>
        <v>#DIV/0!</v>
      </c>
      <c r="AK51" s="134" t="e">
        <f t="shared" ref="AK51:AK114" si="37">+AI51/AG51*100</f>
        <v>#DIV/0!</v>
      </c>
      <c r="AL51" s="3">
        <v>0</v>
      </c>
      <c r="AM51" s="3">
        <v>0</v>
      </c>
      <c r="AN51" s="3">
        <v>0</v>
      </c>
      <c r="AO51" s="134" t="e">
        <f t="shared" ref="AO51:AO114" si="38">+AM51/AL51*100</f>
        <v>#DIV/0!</v>
      </c>
      <c r="AP51" s="134" t="e">
        <f t="shared" ref="AP51:AP114" si="39">+AN51/AL51*100</f>
        <v>#DIV/0!</v>
      </c>
      <c r="AQ51" s="3">
        <v>0</v>
      </c>
      <c r="AR51" s="3">
        <v>0</v>
      </c>
      <c r="AS51" s="3">
        <v>0</v>
      </c>
      <c r="AT51" s="134" t="e">
        <f t="shared" ref="AT51:AT114" si="40">+AR51/AQ51*100</f>
        <v>#DIV/0!</v>
      </c>
      <c r="AU51" s="134" t="e">
        <f t="shared" ref="AU51:AU114" si="41">+AS51/AQ51*100</f>
        <v>#DIV/0!</v>
      </c>
      <c r="AV51" s="3">
        <v>361</v>
      </c>
      <c r="AW51" s="3">
        <v>259</v>
      </c>
      <c r="AX51" s="3">
        <v>138</v>
      </c>
      <c r="AY51" s="134">
        <f t="shared" ref="AY51:AY114" si="42">+AW51/AV51*100</f>
        <v>71.745152354570635</v>
      </c>
      <c r="AZ51" s="134">
        <f t="shared" ref="AZ51:AZ114" si="43">+AX51/AV51*100</f>
        <v>38.227146814404435</v>
      </c>
    </row>
    <row r="52" spans="1:52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134" t="e">
        <f t="shared" si="28"/>
        <v>#DIV/0!</v>
      </c>
      <c r="G52" s="134" t="e">
        <f t="shared" si="29"/>
        <v>#DIV/0!</v>
      </c>
      <c r="H52" s="3">
        <v>1502</v>
      </c>
      <c r="I52" s="3">
        <v>617</v>
      </c>
      <c r="J52" s="3">
        <v>617</v>
      </c>
      <c r="K52" s="134">
        <f t="shared" si="30"/>
        <v>41.078561917443409</v>
      </c>
      <c r="L52" s="134">
        <f t="shared" si="31"/>
        <v>41.078561917443409</v>
      </c>
      <c r="M52" s="3">
        <v>42</v>
      </c>
      <c r="N52" s="3">
        <v>31</v>
      </c>
      <c r="O52" s="3">
        <v>31</v>
      </c>
      <c r="P52" s="134">
        <f t="shared" si="32"/>
        <v>73.80952380952381</v>
      </c>
      <c r="Q52" s="134">
        <f t="shared" si="33"/>
        <v>73.80952380952381</v>
      </c>
      <c r="R52" s="220">
        <f>+(K52+P52)/2</f>
        <v>57.44404286348361</v>
      </c>
      <c r="S52" s="220">
        <f>+(L52+Q52)/2</f>
        <v>57.44404286348361</v>
      </c>
      <c r="T52" s="294">
        <f t="shared" si="24"/>
        <v>1544</v>
      </c>
      <c r="U52" s="294">
        <f t="shared" si="25"/>
        <v>648</v>
      </c>
      <c r="V52" s="294">
        <f t="shared" si="26"/>
        <v>648</v>
      </c>
      <c r="W52" s="295">
        <f t="shared" si="19"/>
        <v>41.968911917098445</v>
      </c>
      <c r="X52" s="295">
        <f t="shared" si="20"/>
        <v>41.968911917098445</v>
      </c>
      <c r="Y52" s="3">
        <v>0</v>
      </c>
      <c r="Z52" s="3">
        <v>0</v>
      </c>
      <c r="AA52" s="3">
        <v>0</v>
      </c>
      <c r="AB52" s="3">
        <v>1500</v>
      </c>
      <c r="AC52" s="3">
        <v>640</v>
      </c>
      <c r="AD52" s="3">
        <v>601</v>
      </c>
      <c r="AE52" s="134">
        <f t="shared" si="34"/>
        <v>42.666666666666671</v>
      </c>
      <c r="AF52" s="134">
        <f t="shared" si="35"/>
        <v>40.06666666666667</v>
      </c>
      <c r="AG52" s="3">
        <v>15</v>
      </c>
      <c r="AH52" s="3">
        <v>12</v>
      </c>
      <c r="AI52" s="3">
        <v>12</v>
      </c>
      <c r="AJ52" s="134">
        <f t="shared" si="36"/>
        <v>80</v>
      </c>
      <c r="AK52" s="134">
        <f t="shared" si="37"/>
        <v>80</v>
      </c>
      <c r="AL52" s="3">
        <v>0</v>
      </c>
      <c r="AM52" s="3">
        <v>0</v>
      </c>
      <c r="AN52" s="3">
        <v>0</v>
      </c>
      <c r="AO52" s="134" t="e">
        <f t="shared" si="38"/>
        <v>#DIV/0!</v>
      </c>
      <c r="AP52" s="134" t="e">
        <f t="shared" si="39"/>
        <v>#DIV/0!</v>
      </c>
      <c r="AQ52" s="3">
        <v>0</v>
      </c>
      <c r="AR52" s="3">
        <v>0</v>
      </c>
      <c r="AS52" s="3">
        <v>0</v>
      </c>
      <c r="AT52" s="134" t="e">
        <f t="shared" si="40"/>
        <v>#DIV/0!</v>
      </c>
      <c r="AU52" s="134" t="e">
        <f t="shared" si="41"/>
        <v>#DIV/0!</v>
      </c>
      <c r="AV52" s="3">
        <v>554</v>
      </c>
      <c r="AW52" s="3">
        <v>246</v>
      </c>
      <c r="AX52" s="3">
        <v>246</v>
      </c>
      <c r="AY52" s="134">
        <f t="shared" si="42"/>
        <v>44.404332129963898</v>
      </c>
      <c r="AZ52" s="134">
        <f t="shared" si="43"/>
        <v>44.404332129963898</v>
      </c>
    </row>
    <row r="53" spans="1:52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134" t="e">
        <f t="shared" si="28"/>
        <v>#DIV/0!</v>
      </c>
      <c r="G53" s="134" t="e">
        <f t="shared" si="29"/>
        <v>#DIV/0!</v>
      </c>
      <c r="H53" s="3">
        <v>936</v>
      </c>
      <c r="I53" s="3">
        <v>493</v>
      </c>
      <c r="J53" s="3">
        <v>445</v>
      </c>
      <c r="K53" s="134">
        <f t="shared" si="30"/>
        <v>52.67094017094017</v>
      </c>
      <c r="L53" s="134">
        <f t="shared" si="31"/>
        <v>47.542735042735039</v>
      </c>
      <c r="M53" s="3">
        <v>0</v>
      </c>
      <c r="N53" s="3">
        <v>0</v>
      </c>
      <c r="O53" s="3">
        <v>0</v>
      </c>
      <c r="P53" s="134" t="e">
        <f t="shared" si="32"/>
        <v>#DIV/0!</v>
      </c>
      <c r="Q53" s="134" t="e">
        <f t="shared" si="33"/>
        <v>#DIV/0!</v>
      </c>
      <c r="R53" s="220">
        <f t="shared" si="27"/>
        <v>52.67094017094017</v>
      </c>
      <c r="S53" s="220">
        <f t="shared" si="27"/>
        <v>47.542735042735039</v>
      </c>
      <c r="T53" s="294">
        <f t="shared" si="24"/>
        <v>936</v>
      </c>
      <c r="U53" s="294">
        <f t="shared" si="25"/>
        <v>493</v>
      </c>
      <c r="V53" s="294">
        <f t="shared" si="26"/>
        <v>445</v>
      </c>
      <c r="W53" s="295">
        <f t="shared" si="19"/>
        <v>52.67094017094017</v>
      </c>
      <c r="X53" s="295">
        <f t="shared" si="20"/>
        <v>47.542735042735039</v>
      </c>
      <c r="Y53" s="3">
        <v>0</v>
      </c>
      <c r="Z53" s="3">
        <v>0</v>
      </c>
      <c r="AA53" s="3">
        <v>0</v>
      </c>
      <c r="AB53" s="3">
        <v>646</v>
      </c>
      <c r="AC53" s="3">
        <v>308</v>
      </c>
      <c r="AD53" s="3">
        <v>264</v>
      </c>
      <c r="AE53" s="134">
        <f t="shared" si="34"/>
        <v>47.678018575851397</v>
      </c>
      <c r="AF53" s="134">
        <f t="shared" si="35"/>
        <v>40.866873065015483</v>
      </c>
      <c r="AG53" s="3">
        <v>0</v>
      </c>
      <c r="AH53" s="3">
        <v>0</v>
      </c>
      <c r="AI53" s="3">
        <v>0</v>
      </c>
      <c r="AJ53" s="134" t="e">
        <f t="shared" si="36"/>
        <v>#DIV/0!</v>
      </c>
      <c r="AK53" s="134" t="e">
        <f t="shared" si="37"/>
        <v>#DIV/0!</v>
      </c>
      <c r="AL53" s="3">
        <v>0</v>
      </c>
      <c r="AM53" s="3">
        <v>0</v>
      </c>
      <c r="AN53" s="3">
        <v>0</v>
      </c>
      <c r="AO53" s="134" t="e">
        <f t="shared" si="38"/>
        <v>#DIV/0!</v>
      </c>
      <c r="AP53" s="134" t="e">
        <f t="shared" si="39"/>
        <v>#DIV/0!</v>
      </c>
      <c r="AQ53" s="3">
        <v>0</v>
      </c>
      <c r="AR53" s="3">
        <v>0</v>
      </c>
      <c r="AS53" s="3">
        <v>0</v>
      </c>
      <c r="AT53" s="134" t="e">
        <f t="shared" si="40"/>
        <v>#DIV/0!</v>
      </c>
      <c r="AU53" s="134" t="e">
        <f t="shared" si="41"/>
        <v>#DIV/0!</v>
      </c>
      <c r="AV53" s="3">
        <v>276</v>
      </c>
      <c r="AW53" s="3">
        <v>202</v>
      </c>
      <c r="AX53" s="3">
        <v>152</v>
      </c>
      <c r="AY53" s="134">
        <f t="shared" si="42"/>
        <v>73.188405797101453</v>
      </c>
      <c r="AZ53" s="134">
        <f t="shared" si="43"/>
        <v>55.072463768115945</v>
      </c>
    </row>
    <row r="54" spans="1:52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134" t="e">
        <f t="shared" si="28"/>
        <v>#DIV/0!</v>
      </c>
      <c r="G54" s="134" t="e">
        <f t="shared" si="29"/>
        <v>#DIV/0!</v>
      </c>
      <c r="H54" s="3">
        <v>348</v>
      </c>
      <c r="I54" s="3">
        <v>220</v>
      </c>
      <c r="J54" s="3">
        <v>197</v>
      </c>
      <c r="K54" s="134">
        <f t="shared" si="30"/>
        <v>63.218390804597703</v>
      </c>
      <c r="L54" s="134">
        <f t="shared" si="31"/>
        <v>56.609195402298852</v>
      </c>
      <c r="M54" s="3">
        <v>138</v>
      </c>
      <c r="N54" s="3">
        <v>33</v>
      </c>
      <c r="O54" s="3">
        <v>43</v>
      </c>
      <c r="P54" s="134">
        <f t="shared" si="32"/>
        <v>23.913043478260871</v>
      </c>
      <c r="Q54" s="134">
        <f t="shared" si="33"/>
        <v>31.159420289855071</v>
      </c>
      <c r="R54" s="220">
        <f>+(K54+P54)/2</f>
        <v>43.565717141429289</v>
      </c>
      <c r="S54" s="220">
        <f>+(L54+Q54)/2</f>
        <v>43.884307846076965</v>
      </c>
      <c r="T54" s="294">
        <f t="shared" si="24"/>
        <v>486</v>
      </c>
      <c r="U54" s="294">
        <f t="shared" si="25"/>
        <v>253</v>
      </c>
      <c r="V54" s="294">
        <f t="shared" si="26"/>
        <v>240</v>
      </c>
      <c r="W54" s="295">
        <f t="shared" si="19"/>
        <v>52.057613168724281</v>
      </c>
      <c r="X54" s="295">
        <f t="shared" si="20"/>
        <v>49.382716049382715</v>
      </c>
      <c r="Y54" s="3">
        <v>0</v>
      </c>
      <c r="Z54" s="3">
        <v>0</v>
      </c>
      <c r="AA54" s="3">
        <v>0</v>
      </c>
      <c r="AB54" s="3">
        <v>338</v>
      </c>
      <c r="AC54" s="3">
        <v>178</v>
      </c>
      <c r="AD54" s="3">
        <v>156</v>
      </c>
      <c r="AE54" s="134">
        <f t="shared" si="34"/>
        <v>52.662721893491124</v>
      </c>
      <c r="AF54" s="134">
        <f t="shared" si="35"/>
        <v>46.153846153846153</v>
      </c>
      <c r="AG54" s="3">
        <v>108</v>
      </c>
      <c r="AH54" s="3">
        <v>26</v>
      </c>
      <c r="AI54" s="3">
        <v>24</v>
      </c>
      <c r="AJ54" s="134">
        <f t="shared" si="36"/>
        <v>24.074074074074073</v>
      </c>
      <c r="AK54" s="134">
        <f t="shared" si="37"/>
        <v>22.222222222222221</v>
      </c>
      <c r="AL54" s="3">
        <v>0</v>
      </c>
      <c r="AM54" s="3">
        <v>0</v>
      </c>
      <c r="AN54" s="3">
        <v>0</v>
      </c>
      <c r="AO54" s="134" t="e">
        <f t="shared" si="38"/>
        <v>#DIV/0!</v>
      </c>
      <c r="AP54" s="134" t="e">
        <f t="shared" si="39"/>
        <v>#DIV/0!</v>
      </c>
      <c r="AQ54" s="3">
        <v>0</v>
      </c>
      <c r="AR54" s="3">
        <v>0</v>
      </c>
      <c r="AS54" s="3">
        <v>0</v>
      </c>
      <c r="AT54" s="134" t="e">
        <f t="shared" si="40"/>
        <v>#DIV/0!</v>
      </c>
      <c r="AU54" s="134" t="e">
        <f t="shared" si="41"/>
        <v>#DIV/0!</v>
      </c>
      <c r="AV54" s="3">
        <v>145</v>
      </c>
      <c r="AW54" s="3">
        <v>105</v>
      </c>
      <c r="AX54" s="3">
        <v>92</v>
      </c>
      <c r="AY54" s="134">
        <f t="shared" si="42"/>
        <v>72.41379310344827</v>
      </c>
      <c r="AZ54" s="134">
        <f t="shared" si="43"/>
        <v>63.448275862068968</v>
      </c>
    </row>
    <row r="55" spans="1:52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134" t="e">
        <f t="shared" si="28"/>
        <v>#DIV/0!</v>
      </c>
      <c r="G55" s="134" t="e">
        <f t="shared" si="29"/>
        <v>#DIV/0!</v>
      </c>
      <c r="H55" s="3">
        <v>602</v>
      </c>
      <c r="I55" s="3">
        <v>344</v>
      </c>
      <c r="J55" s="3">
        <v>302</v>
      </c>
      <c r="K55" s="134">
        <f t="shared" si="30"/>
        <v>57.142857142857139</v>
      </c>
      <c r="L55" s="134">
        <f t="shared" si="31"/>
        <v>50.166112956810629</v>
      </c>
      <c r="M55" s="3">
        <v>97</v>
      </c>
      <c r="N55" s="3">
        <v>93</v>
      </c>
      <c r="O55" s="3">
        <v>48</v>
      </c>
      <c r="P55" s="134">
        <f t="shared" si="32"/>
        <v>95.876288659793815</v>
      </c>
      <c r="Q55" s="134">
        <f t="shared" si="33"/>
        <v>49.484536082474229</v>
      </c>
      <c r="R55" s="220">
        <f t="shared" si="27"/>
        <v>57.142857142857139</v>
      </c>
      <c r="S55" s="220">
        <f t="shared" si="27"/>
        <v>50.166112956810629</v>
      </c>
      <c r="T55" s="294">
        <f t="shared" si="24"/>
        <v>699</v>
      </c>
      <c r="U55" s="294">
        <f t="shared" si="25"/>
        <v>437</v>
      </c>
      <c r="V55" s="294">
        <f t="shared" si="26"/>
        <v>350</v>
      </c>
      <c r="W55" s="295">
        <f t="shared" si="19"/>
        <v>62.517882689556515</v>
      </c>
      <c r="X55" s="295">
        <f t="shared" si="20"/>
        <v>50.071530758226032</v>
      </c>
      <c r="Y55" s="3">
        <v>0</v>
      </c>
      <c r="Z55" s="3">
        <v>0</v>
      </c>
      <c r="AA55" s="3">
        <v>0</v>
      </c>
      <c r="AB55" s="3">
        <v>620</v>
      </c>
      <c r="AC55" s="3">
        <v>448</v>
      </c>
      <c r="AD55" s="3">
        <v>376</v>
      </c>
      <c r="AE55" s="134">
        <f t="shared" si="34"/>
        <v>72.258064516129025</v>
      </c>
      <c r="AF55" s="134">
        <f t="shared" si="35"/>
        <v>60.645161290322577</v>
      </c>
      <c r="AG55" s="3">
        <v>80</v>
      </c>
      <c r="AH55" s="3">
        <v>76</v>
      </c>
      <c r="AI55" s="3">
        <v>69</v>
      </c>
      <c r="AJ55" s="134">
        <f t="shared" si="36"/>
        <v>95</v>
      </c>
      <c r="AK55" s="134">
        <f t="shared" si="37"/>
        <v>86.25</v>
      </c>
      <c r="AL55" s="3">
        <v>0</v>
      </c>
      <c r="AM55" s="3">
        <v>0</v>
      </c>
      <c r="AN55" s="3">
        <v>0</v>
      </c>
      <c r="AO55" s="134" t="e">
        <f t="shared" si="38"/>
        <v>#DIV/0!</v>
      </c>
      <c r="AP55" s="134" t="e">
        <f t="shared" si="39"/>
        <v>#DIV/0!</v>
      </c>
      <c r="AQ55" s="3">
        <v>0</v>
      </c>
      <c r="AR55" s="3">
        <v>0</v>
      </c>
      <c r="AS55" s="3">
        <v>0</v>
      </c>
      <c r="AT55" s="134" t="e">
        <f t="shared" si="40"/>
        <v>#DIV/0!</v>
      </c>
      <c r="AU55" s="134" t="e">
        <f t="shared" si="41"/>
        <v>#DIV/0!</v>
      </c>
      <c r="AV55" s="3">
        <v>339</v>
      </c>
      <c r="AW55" s="3">
        <v>290</v>
      </c>
      <c r="AX55" s="3">
        <v>253</v>
      </c>
      <c r="AY55" s="134">
        <f t="shared" si="42"/>
        <v>85.545722713864308</v>
      </c>
      <c r="AZ55" s="134">
        <f t="shared" si="43"/>
        <v>74.631268436578168</v>
      </c>
    </row>
    <row r="56" spans="1:52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134" t="e">
        <f t="shared" si="28"/>
        <v>#DIV/0!</v>
      </c>
      <c r="G56" s="134" t="e">
        <f t="shared" si="29"/>
        <v>#DIV/0!</v>
      </c>
      <c r="H56" s="3">
        <v>507</v>
      </c>
      <c r="I56" s="3">
        <v>226</v>
      </c>
      <c r="J56" s="3">
        <v>128</v>
      </c>
      <c r="K56" s="134">
        <f t="shared" si="30"/>
        <v>44.57593688362919</v>
      </c>
      <c r="L56" s="134">
        <f t="shared" si="31"/>
        <v>25.246548323471401</v>
      </c>
      <c r="M56" s="3">
        <v>0</v>
      </c>
      <c r="N56" s="3">
        <v>0</v>
      </c>
      <c r="O56" s="3">
        <v>0</v>
      </c>
      <c r="P56" s="134" t="e">
        <f t="shared" si="32"/>
        <v>#DIV/0!</v>
      </c>
      <c r="Q56" s="134" t="e">
        <f t="shared" si="33"/>
        <v>#DIV/0!</v>
      </c>
      <c r="R56" s="220">
        <f t="shared" si="27"/>
        <v>44.57593688362919</v>
      </c>
      <c r="S56" s="220">
        <f t="shared" si="27"/>
        <v>25.246548323471401</v>
      </c>
      <c r="T56" s="294">
        <f t="shared" si="24"/>
        <v>507</v>
      </c>
      <c r="U56" s="294">
        <f t="shared" si="25"/>
        <v>226</v>
      </c>
      <c r="V56" s="294">
        <f t="shared" si="26"/>
        <v>128</v>
      </c>
      <c r="W56" s="295">
        <f t="shared" si="19"/>
        <v>44.57593688362919</v>
      </c>
      <c r="X56" s="295">
        <f t="shared" si="20"/>
        <v>25.246548323471401</v>
      </c>
      <c r="Y56" s="3">
        <v>0</v>
      </c>
      <c r="Z56" s="3">
        <v>0</v>
      </c>
      <c r="AA56" s="3">
        <v>0</v>
      </c>
      <c r="AB56" s="3">
        <v>486</v>
      </c>
      <c r="AC56" s="3">
        <v>211</v>
      </c>
      <c r="AD56" s="3">
        <v>89</v>
      </c>
      <c r="AE56" s="134">
        <f t="shared" si="34"/>
        <v>43.415637860082306</v>
      </c>
      <c r="AF56" s="134">
        <f t="shared" si="35"/>
        <v>18.31275720164609</v>
      </c>
      <c r="AG56" s="3">
        <v>0</v>
      </c>
      <c r="AH56" s="3">
        <v>0</v>
      </c>
      <c r="AI56" s="3">
        <v>0</v>
      </c>
      <c r="AJ56" s="134" t="e">
        <f t="shared" si="36"/>
        <v>#DIV/0!</v>
      </c>
      <c r="AK56" s="134" t="e">
        <f t="shared" si="37"/>
        <v>#DIV/0!</v>
      </c>
      <c r="AL56" s="3">
        <v>9</v>
      </c>
      <c r="AM56" s="3">
        <v>8</v>
      </c>
      <c r="AN56" s="3">
        <v>0</v>
      </c>
      <c r="AO56" s="134">
        <f t="shared" si="38"/>
        <v>88.888888888888886</v>
      </c>
      <c r="AP56" s="134">
        <f t="shared" si="39"/>
        <v>0</v>
      </c>
      <c r="AQ56" s="3">
        <v>12</v>
      </c>
      <c r="AR56" s="3">
        <v>5</v>
      </c>
      <c r="AS56" s="3">
        <v>0</v>
      </c>
      <c r="AT56" s="134">
        <f t="shared" si="40"/>
        <v>41.666666666666671</v>
      </c>
      <c r="AU56" s="134">
        <f t="shared" si="41"/>
        <v>0</v>
      </c>
      <c r="AV56" s="3">
        <v>137</v>
      </c>
      <c r="AW56" s="3">
        <v>72</v>
      </c>
      <c r="AX56" s="3">
        <v>42</v>
      </c>
      <c r="AY56" s="134">
        <f t="shared" si="42"/>
        <v>52.554744525547449</v>
      </c>
      <c r="AZ56" s="134">
        <f t="shared" si="43"/>
        <v>30.656934306569344</v>
      </c>
    </row>
    <row r="57" spans="1:52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134" t="e">
        <f t="shared" si="28"/>
        <v>#DIV/0!</v>
      </c>
      <c r="G57" s="134" t="e">
        <f t="shared" si="29"/>
        <v>#DIV/0!</v>
      </c>
      <c r="H57" s="3">
        <v>938</v>
      </c>
      <c r="I57" s="3">
        <v>573</v>
      </c>
      <c r="J57" s="3">
        <v>573</v>
      </c>
      <c r="K57" s="134">
        <f t="shared" si="30"/>
        <v>61.087420042643927</v>
      </c>
      <c r="L57" s="134">
        <f t="shared" si="31"/>
        <v>61.087420042643927</v>
      </c>
      <c r="M57" s="3">
        <v>0</v>
      </c>
      <c r="N57" s="3">
        <v>0</v>
      </c>
      <c r="O57" s="3">
        <v>0</v>
      </c>
      <c r="P57" s="134" t="e">
        <f t="shared" si="32"/>
        <v>#DIV/0!</v>
      </c>
      <c r="Q57" s="134" t="e">
        <f t="shared" si="33"/>
        <v>#DIV/0!</v>
      </c>
      <c r="R57" s="220">
        <f t="shared" si="27"/>
        <v>61.087420042643927</v>
      </c>
      <c r="S57" s="220">
        <f t="shared" si="27"/>
        <v>61.087420042643927</v>
      </c>
      <c r="T57" s="294">
        <f t="shared" si="24"/>
        <v>938</v>
      </c>
      <c r="U57" s="294">
        <f t="shared" si="25"/>
        <v>573</v>
      </c>
      <c r="V57" s="294">
        <f t="shared" si="26"/>
        <v>573</v>
      </c>
      <c r="W57" s="295">
        <f t="shared" si="19"/>
        <v>61.087420042643927</v>
      </c>
      <c r="X57" s="295">
        <f t="shared" si="20"/>
        <v>61.087420042643927</v>
      </c>
      <c r="Y57" s="3">
        <v>0</v>
      </c>
      <c r="Z57" s="3">
        <v>0</v>
      </c>
      <c r="AA57" s="3">
        <v>0</v>
      </c>
      <c r="AB57" s="3">
        <v>613</v>
      </c>
      <c r="AC57" s="3">
        <v>526</v>
      </c>
      <c r="AD57" s="3">
        <v>372</v>
      </c>
      <c r="AE57" s="134">
        <f t="shared" si="34"/>
        <v>85.807504078303424</v>
      </c>
      <c r="AF57" s="134">
        <f t="shared" si="35"/>
        <v>60.685154975530175</v>
      </c>
      <c r="AG57" s="3">
        <v>0</v>
      </c>
      <c r="AH57" s="3">
        <v>0</v>
      </c>
      <c r="AI57" s="3">
        <v>0</v>
      </c>
      <c r="AJ57" s="134" t="e">
        <f t="shared" si="36"/>
        <v>#DIV/0!</v>
      </c>
      <c r="AK57" s="134" t="e">
        <f t="shared" si="37"/>
        <v>#DIV/0!</v>
      </c>
      <c r="AL57" s="3">
        <v>5</v>
      </c>
      <c r="AM57" s="3">
        <v>5</v>
      </c>
      <c r="AN57" s="3">
        <v>3</v>
      </c>
      <c r="AO57" s="134">
        <f t="shared" si="38"/>
        <v>100</v>
      </c>
      <c r="AP57" s="134">
        <f t="shared" si="39"/>
        <v>60</v>
      </c>
      <c r="AQ57" s="3">
        <v>7</v>
      </c>
      <c r="AR57" s="3">
        <v>7</v>
      </c>
      <c r="AS57" s="3">
        <v>6</v>
      </c>
      <c r="AT57" s="134">
        <f t="shared" si="40"/>
        <v>100</v>
      </c>
      <c r="AU57" s="134">
        <f t="shared" si="41"/>
        <v>85.714285714285708</v>
      </c>
      <c r="AV57" s="3">
        <v>256</v>
      </c>
      <c r="AW57" s="3">
        <v>251</v>
      </c>
      <c r="AX57" s="3">
        <v>251</v>
      </c>
      <c r="AY57" s="134">
        <f t="shared" si="42"/>
        <v>98.046875</v>
      </c>
      <c r="AZ57" s="134">
        <f t="shared" si="43"/>
        <v>98.046875</v>
      </c>
    </row>
    <row r="58" spans="1:52" x14ac:dyDescent="0.25">
      <c r="A58" s="4" t="s">
        <v>108</v>
      </c>
      <c r="B58" s="4" t="s">
        <v>109</v>
      </c>
      <c r="C58" s="3">
        <v>0</v>
      </c>
      <c r="D58" s="3">
        <v>0</v>
      </c>
      <c r="E58" s="3">
        <v>0</v>
      </c>
      <c r="F58" s="134" t="e">
        <f t="shared" si="28"/>
        <v>#DIV/0!</v>
      </c>
      <c r="G58" s="134" t="e">
        <f t="shared" si="29"/>
        <v>#DIV/0!</v>
      </c>
      <c r="H58" s="3">
        <v>251</v>
      </c>
      <c r="I58" s="3">
        <v>171</v>
      </c>
      <c r="J58" s="3">
        <v>171</v>
      </c>
      <c r="K58" s="134">
        <f t="shared" si="30"/>
        <v>68.127490039840637</v>
      </c>
      <c r="L58" s="134">
        <f t="shared" si="31"/>
        <v>68.127490039840637</v>
      </c>
      <c r="M58" s="3">
        <v>0</v>
      </c>
      <c r="N58" s="3">
        <v>0</v>
      </c>
      <c r="O58" s="3">
        <v>0</v>
      </c>
      <c r="P58" s="134" t="e">
        <f t="shared" si="32"/>
        <v>#DIV/0!</v>
      </c>
      <c r="Q58" s="134" t="e">
        <f t="shared" si="33"/>
        <v>#DIV/0!</v>
      </c>
      <c r="R58" s="220">
        <f t="shared" si="27"/>
        <v>68.127490039840637</v>
      </c>
      <c r="S58" s="220">
        <f t="shared" si="27"/>
        <v>68.127490039840637</v>
      </c>
      <c r="T58" s="294">
        <f t="shared" si="24"/>
        <v>251</v>
      </c>
      <c r="U58" s="294">
        <f t="shared" si="25"/>
        <v>171</v>
      </c>
      <c r="V58" s="294">
        <f t="shared" si="26"/>
        <v>171</v>
      </c>
      <c r="W58" s="295">
        <f t="shared" si="19"/>
        <v>68.127490039840637</v>
      </c>
      <c r="X58" s="295">
        <f t="shared" si="20"/>
        <v>68.127490039840637</v>
      </c>
      <c r="Y58" s="3">
        <v>0</v>
      </c>
      <c r="Z58" s="3">
        <v>0</v>
      </c>
      <c r="AA58" s="3">
        <v>0</v>
      </c>
      <c r="AB58" s="3">
        <v>197</v>
      </c>
      <c r="AC58" s="3">
        <v>122</v>
      </c>
      <c r="AD58" s="3">
        <v>122</v>
      </c>
      <c r="AE58" s="134">
        <f t="shared" si="34"/>
        <v>61.928934010152282</v>
      </c>
      <c r="AF58" s="134">
        <f t="shared" si="35"/>
        <v>61.928934010152282</v>
      </c>
      <c r="AG58" s="3">
        <v>11</v>
      </c>
      <c r="AH58" s="3">
        <v>6</v>
      </c>
      <c r="AI58" s="3">
        <v>6</v>
      </c>
      <c r="AJ58" s="134">
        <f t="shared" si="36"/>
        <v>54.54545454545454</v>
      </c>
      <c r="AK58" s="134">
        <f t="shared" si="37"/>
        <v>54.54545454545454</v>
      </c>
      <c r="AL58" s="3">
        <v>0</v>
      </c>
      <c r="AM58" s="3">
        <v>0</v>
      </c>
      <c r="AN58" s="3">
        <v>0</v>
      </c>
      <c r="AO58" s="134" t="e">
        <f t="shared" si="38"/>
        <v>#DIV/0!</v>
      </c>
      <c r="AP58" s="134" t="e">
        <f t="shared" si="39"/>
        <v>#DIV/0!</v>
      </c>
      <c r="AQ58" s="3">
        <v>0</v>
      </c>
      <c r="AR58" s="3">
        <v>0</v>
      </c>
      <c r="AS58" s="3">
        <v>0</v>
      </c>
      <c r="AT58" s="134" t="e">
        <f t="shared" si="40"/>
        <v>#DIV/0!</v>
      </c>
      <c r="AU58" s="134" t="e">
        <f t="shared" si="41"/>
        <v>#DIV/0!</v>
      </c>
      <c r="AV58" s="3">
        <v>131</v>
      </c>
      <c r="AW58" s="3">
        <v>87</v>
      </c>
      <c r="AX58" s="3">
        <v>87</v>
      </c>
      <c r="AY58" s="134">
        <f t="shared" si="42"/>
        <v>66.412213740458014</v>
      </c>
      <c r="AZ58" s="134">
        <f t="shared" si="43"/>
        <v>66.412213740458014</v>
      </c>
    </row>
    <row r="59" spans="1:52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134" t="e">
        <f t="shared" si="28"/>
        <v>#DIV/0!</v>
      </c>
      <c r="G59" s="134" t="e">
        <f t="shared" si="29"/>
        <v>#DIV/0!</v>
      </c>
      <c r="H59" s="3">
        <v>750</v>
      </c>
      <c r="I59" s="3">
        <v>247</v>
      </c>
      <c r="J59" s="3">
        <v>191</v>
      </c>
      <c r="K59" s="134">
        <f t="shared" si="30"/>
        <v>32.93333333333333</v>
      </c>
      <c r="L59" s="134">
        <f t="shared" si="31"/>
        <v>25.466666666666665</v>
      </c>
      <c r="M59" s="3">
        <v>0</v>
      </c>
      <c r="N59" s="3">
        <v>0</v>
      </c>
      <c r="O59" s="3">
        <v>0</v>
      </c>
      <c r="P59" s="134" t="e">
        <f t="shared" si="32"/>
        <v>#DIV/0!</v>
      </c>
      <c r="Q59" s="134" t="e">
        <f t="shared" si="33"/>
        <v>#DIV/0!</v>
      </c>
      <c r="R59" s="220">
        <f t="shared" si="27"/>
        <v>32.93333333333333</v>
      </c>
      <c r="S59" s="220">
        <f t="shared" si="27"/>
        <v>25.466666666666665</v>
      </c>
      <c r="T59" s="294">
        <f t="shared" si="24"/>
        <v>750</v>
      </c>
      <c r="U59" s="294">
        <f t="shared" si="25"/>
        <v>247</v>
      </c>
      <c r="V59" s="294">
        <f t="shared" si="26"/>
        <v>191</v>
      </c>
      <c r="W59" s="295">
        <f t="shared" si="19"/>
        <v>32.93333333333333</v>
      </c>
      <c r="X59" s="295">
        <f t="shared" si="20"/>
        <v>25.466666666666665</v>
      </c>
      <c r="Y59" s="3">
        <v>0</v>
      </c>
      <c r="Z59" s="3">
        <v>0</v>
      </c>
      <c r="AA59" s="3">
        <v>0</v>
      </c>
      <c r="AB59" s="3">
        <v>690</v>
      </c>
      <c r="AC59" s="3">
        <v>248</v>
      </c>
      <c r="AD59" s="3">
        <v>168</v>
      </c>
      <c r="AE59" s="134">
        <f t="shared" si="34"/>
        <v>35.94202898550725</v>
      </c>
      <c r="AF59" s="134">
        <f t="shared" si="35"/>
        <v>24.347826086956523</v>
      </c>
      <c r="AG59" s="3">
        <v>0</v>
      </c>
      <c r="AH59" s="3">
        <v>0</v>
      </c>
      <c r="AI59" s="3">
        <v>0</v>
      </c>
      <c r="AJ59" s="134" t="e">
        <f t="shared" si="36"/>
        <v>#DIV/0!</v>
      </c>
      <c r="AK59" s="134" t="e">
        <f t="shared" si="37"/>
        <v>#DIV/0!</v>
      </c>
      <c r="AL59" s="3">
        <v>0</v>
      </c>
      <c r="AM59" s="3">
        <v>0</v>
      </c>
      <c r="AN59" s="3">
        <v>0</v>
      </c>
      <c r="AO59" s="134" t="e">
        <f t="shared" si="38"/>
        <v>#DIV/0!</v>
      </c>
      <c r="AP59" s="134" t="e">
        <f t="shared" si="39"/>
        <v>#DIV/0!</v>
      </c>
      <c r="AQ59" s="3">
        <v>0</v>
      </c>
      <c r="AR59" s="3">
        <v>0</v>
      </c>
      <c r="AS59" s="3">
        <v>0</v>
      </c>
      <c r="AT59" s="134" t="e">
        <f t="shared" si="40"/>
        <v>#DIV/0!</v>
      </c>
      <c r="AU59" s="134" t="e">
        <f t="shared" si="41"/>
        <v>#DIV/0!</v>
      </c>
      <c r="AV59" s="3">
        <v>241</v>
      </c>
      <c r="AW59" s="3">
        <v>121</v>
      </c>
      <c r="AX59" s="3">
        <v>122</v>
      </c>
      <c r="AY59" s="134">
        <f t="shared" si="42"/>
        <v>50.207468879668049</v>
      </c>
      <c r="AZ59" s="134">
        <f t="shared" si="43"/>
        <v>50.622406639004147</v>
      </c>
    </row>
    <row r="60" spans="1:52" x14ac:dyDescent="0.25">
      <c r="A60" s="4" t="s">
        <v>112</v>
      </c>
      <c r="B60" s="4" t="s">
        <v>113</v>
      </c>
      <c r="C60" s="3">
        <v>0</v>
      </c>
      <c r="D60" s="3">
        <v>0</v>
      </c>
      <c r="E60" s="3">
        <v>0</v>
      </c>
      <c r="F60" s="134" t="e">
        <f t="shared" si="28"/>
        <v>#DIV/0!</v>
      </c>
      <c r="G60" s="134" t="e">
        <f t="shared" si="29"/>
        <v>#DIV/0!</v>
      </c>
      <c r="H60" s="3">
        <v>683</v>
      </c>
      <c r="I60" s="3">
        <v>368</v>
      </c>
      <c r="J60" s="3">
        <v>0</v>
      </c>
      <c r="K60" s="134">
        <f t="shared" si="30"/>
        <v>53.879941434846266</v>
      </c>
      <c r="L60" s="134">
        <f t="shared" si="31"/>
        <v>0</v>
      </c>
      <c r="M60" s="3">
        <v>0</v>
      </c>
      <c r="N60" s="3">
        <v>0</v>
      </c>
      <c r="O60" s="3">
        <v>0</v>
      </c>
      <c r="P60" s="134" t="e">
        <f t="shared" si="32"/>
        <v>#DIV/0!</v>
      </c>
      <c r="Q60" s="134" t="e">
        <f t="shared" si="33"/>
        <v>#DIV/0!</v>
      </c>
      <c r="R60" s="220">
        <f t="shared" si="27"/>
        <v>53.879941434846266</v>
      </c>
      <c r="S60" s="220">
        <f t="shared" si="27"/>
        <v>0</v>
      </c>
      <c r="T60" s="294">
        <f t="shared" si="24"/>
        <v>683</v>
      </c>
      <c r="U60" s="294">
        <f t="shared" si="25"/>
        <v>368</v>
      </c>
      <c r="V60" s="294">
        <f t="shared" si="26"/>
        <v>0</v>
      </c>
      <c r="W60" s="295">
        <f t="shared" si="19"/>
        <v>53.879941434846266</v>
      </c>
      <c r="X60" s="295">
        <f t="shared" si="20"/>
        <v>0</v>
      </c>
      <c r="Y60" s="3">
        <v>0</v>
      </c>
      <c r="Z60" s="3">
        <v>0</v>
      </c>
      <c r="AA60" s="3">
        <v>0</v>
      </c>
      <c r="AB60" s="3">
        <v>820</v>
      </c>
      <c r="AC60" s="3">
        <v>378</v>
      </c>
      <c r="AD60" s="3">
        <v>154</v>
      </c>
      <c r="AE60" s="134">
        <f t="shared" si="34"/>
        <v>46.09756097560976</v>
      </c>
      <c r="AF60" s="134">
        <f t="shared" si="35"/>
        <v>18.780487804878049</v>
      </c>
      <c r="AG60" s="3">
        <v>0</v>
      </c>
      <c r="AH60" s="3">
        <v>0</v>
      </c>
      <c r="AI60" s="3">
        <v>0</v>
      </c>
      <c r="AJ60" s="134" t="e">
        <f t="shared" si="36"/>
        <v>#DIV/0!</v>
      </c>
      <c r="AK60" s="134" t="e">
        <f t="shared" si="37"/>
        <v>#DIV/0!</v>
      </c>
      <c r="AL60" s="3">
        <v>0</v>
      </c>
      <c r="AM60" s="3">
        <v>0</v>
      </c>
      <c r="AN60" s="3">
        <v>0</v>
      </c>
      <c r="AO60" s="134" t="e">
        <f t="shared" si="38"/>
        <v>#DIV/0!</v>
      </c>
      <c r="AP60" s="134" t="e">
        <f t="shared" si="39"/>
        <v>#DIV/0!</v>
      </c>
      <c r="AQ60" s="3">
        <v>0</v>
      </c>
      <c r="AR60" s="3">
        <v>0</v>
      </c>
      <c r="AS60" s="3">
        <v>0</v>
      </c>
      <c r="AT60" s="134" t="e">
        <f t="shared" si="40"/>
        <v>#DIV/0!</v>
      </c>
      <c r="AU60" s="134" t="e">
        <f t="shared" si="41"/>
        <v>#DIV/0!</v>
      </c>
      <c r="AV60" s="3">
        <v>311</v>
      </c>
      <c r="AW60" s="3">
        <v>249</v>
      </c>
      <c r="AX60" s="3">
        <v>53</v>
      </c>
      <c r="AY60" s="134">
        <f t="shared" si="42"/>
        <v>80.064308681672031</v>
      </c>
      <c r="AZ60" s="134">
        <f t="shared" si="43"/>
        <v>17.041800643086816</v>
      </c>
    </row>
    <row r="61" spans="1:52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0</v>
      </c>
      <c r="F61" s="134" t="e">
        <f t="shared" si="28"/>
        <v>#DIV/0!</v>
      </c>
      <c r="G61" s="134" t="e">
        <f t="shared" si="29"/>
        <v>#DIV/0!</v>
      </c>
      <c r="H61" s="3">
        <v>0</v>
      </c>
      <c r="I61" s="3">
        <v>0</v>
      </c>
      <c r="J61" s="3">
        <v>0</v>
      </c>
      <c r="K61" s="134" t="e">
        <f t="shared" si="30"/>
        <v>#DIV/0!</v>
      </c>
      <c r="L61" s="134" t="e">
        <f t="shared" si="31"/>
        <v>#DIV/0!</v>
      </c>
      <c r="M61" s="3">
        <v>0</v>
      </c>
      <c r="N61" s="3">
        <v>0</v>
      </c>
      <c r="O61" s="3">
        <v>0</v>
      </c>
      <c r="P61" s="134" t="e">
        <f t="shared" si="32"/>
        <v>#DIV/0!</v>
      </c>
      <c r="Q61" s="134" t="e">
        <f t="shared" si="33"/>
        <v>#DIV/0!</v>
      </c>
      <c r="R61" s="220" t="e">
        <f t="shared" si="27"/>
        <v>#DIV/0!</v>
      </c>
      <c r="S61" s="220" t="e">
        <f t="shared" si="27"/>
        <v>#DIV/0!</v>
      </c>
      <c r="T61" s="294">
        <f t="shared" si="24"/>
        <v>0</v>
      </c>
      <c r="U61" s="294">
        <f t="shared" si="25"/>
        <v>0</v>
      </c>
      <c r="V61" s="294">
        <f t="shared" si="26"/>
        <v>0</v>
      </c>
      <c r="W61" s="295" t="e">
        <f t="shared" si="19"/>
        <v>#DIV/0!</v>
      </c>
      <c r="X61" s="295" t="e">
        <f t="shared" si="20"/>
        <v>#DIV/0!</v>
      </c>
      <c r="Y61" s="3">
        <v>0</v>
      </c>
      <c r="Z61" s="3">
        <v>0</v>
      </c>
      <c r="AA61" s="3">
        <v>0</v>
      </c>
      <c r="AB61" s="3">
        <v>269</v>
      </c>
      <c r="AC61" s="3">
        <v>129</v>
      </c>
      <c r="AD61" s="3">
        <v>129</v>
      </c>
      <c r="AE61" s="134">
        <f t="shared" si="34"/>
        <v>47.955390334572492</v>
      </c>
      <c r="AF61" s="134">
        <f t="shared" si="35"/>
        <v>47.955390334572492</v>
      </c>
      <c r="AG61" s="3">
        <v>0</v>
      </c>
      <c r="AH61" s="3">
        <v>0</v>
      </c>
      <c r="AI61" s="3">
        <v>0</v>
      </c>
      <c r="AJ61" s="134" t="e">
        <f t="shared" si="36"/>
        <v>#DIV/0!</v>
      </c>
      <c r="AK61" s="134" t="e">
        <f t="shared" si="37"/>
        <v>#DIV/0!</v>
      </c>
      <c r="AL61" s="3">
        <v>0</v>
      </c>
      <c r="AM61" s="3">
        <v>0</v>
      </c>
      <c r="AN61" s="3">
        <v>0</v>
      </c>
      <c r="AO61" s="134" t="e">
        <f t="shared" si="38"/>
        <v>#DIV/0!</v>
      </c>
      <c r="AP61" s="134" t="e">
        <f t="shared" si="39"/>
        <v>#DIV/0!</v>
      </c>
      <c r="AQ61" s="3">
        <v>0</v>
      </c>
      <c r="AR61" s="3">
        <v>0</v>
      </c>
      <c r="AS61" s="3">
        <v>0</v>
      </c>
      <c r="AT61" s="134" t="e">
        <f t="shared" si="40"/>
        <v>#DIV/0!</v>
      </c>
      <c r="AU61" s="134" t="e">
        <f t="shared" si="41"/>
        <v>#DIV/0!</v>
      </c>
      <c r="AV61" s="3">
        <v>0</v>
      </c>
      <c r="AW61" s="3">
        <v>0</v>
      </c>
      <c r="AX61" s="3">
        <v>0</v>
      </c>
      <c r="AY61" s="134" t="e">
        <f t="shared" si="42"/>
        <v>#DIV/0!</v>
      </c>
      <c r="AZ61" s="134" t="e">
        <f t="shared" si="43"/>
        <v>#DIV/0!</v>
      </c>
    </row>
    <row r="62" spans="1:52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134" t="e">
        <f t="shared" si="28"/>
        <v>#DIV/0!</v>
      </c>
      <c r="G62" s="134" t="e">
        <f t="shared" si="29"/>
        <v>#DIV/0!</v>
      </c>
      <c r="H62" s="3">
        <v>601</v>
      </c>
      <c r="I62" s="3">
        <v>374</v>
      </c>
      <c r="J62" s="3">
        <v>0</v>
      </c>
      <c r="K62" s="134">
        <f t="shared" si="30"/>
        <v>62.229617304492514</v>
      </c>
      <c r="L62" s="134">
        <f t="shared" si="31"/>
        <v>0</v>
      </c>
      <c r="M62" s="3">
        <v>0</v>
      </c>
      <c r="N62" s="3">
        <v>0</v>
      </c>
      <c r="O62" s="3">
        <v>0</v>
      </c>
      <c r="P62" s="134" t="e">
        <f t="shared" si="32"/>
        <v>#DIV/0!</v>
      </c>
      <c r="Q62" s="134" t="e">
        <f t="shared" si="33"/>
        <v>#DIV/0!</v>
      </c>
      <c r="R62" s="220">
        <f t="shared" si="27"/>
        <v>62.229617304492514</v>
      </c>
      <c r="S62" s="220">
        <f t="shared" si="27"/>
        <v>0</v>
      </c>
      <c r="T62" s="294">
        <f t="shared" si="24"/>
        <v>601</v>
      </c>
      <c r="U62" s="294">
        <f t="shared" si="25"/>
        <v>374</v>
      </c>
      <c r="V62" s="294">
        <f t="shared" si="26"/>
        <v>0</v>
      </c>
      <c r="W62" s="295">
        <f t="shared" si="19"/>
        <v>62.229617304492514</v>
      </c>
      <c r="X62" s="295">
        <f t="shared" si="20"/>
        <v>0</v>
      </c>
      <c r="Y62" s="3">
        <v>0</v>
      </c>
      <c r="Z62" s="3">
        <v>0</v>
      </c>
      <c r="AA62" s="3">
        <v>0</v>
      </c>
      <c r="AB62" s="3">
        <v>488</v>
      </c>
      <c r="AC62" s="3">
        <v>313</v>
      </c>
      <c r="AD62" s="3">
        <v>313</v>
      </c>
      <c r="AE62" s="134">
        <f t="shared" si="34"/>
        <v>64.139344262295083</v>
      </c>
      <c r="AF62" s="134">
        <f t="shared" si="35"/>
        <v>64.139344262295083</v>
      </c>
      <c r="AG62" s="3">
        <v>0</v>
      </c>
      <c r="AH62" s="3">
        <v>0</v>
      </c>
      <c r="AI62" s="3">
        <v>0</v>
      </c>
      <c r="AJ62" s="134" t="e">
        <f t="shared" si="36"/>
        <v>#DIV/0!</v>
      </c>
      <c r="AK62" s="134" t="e">
        <f t="shared" si="37"/>
        <v>#DIV/0!</v>
      </c>
      <c r="AL62" s="3">
        <v>0</v>
      </c>
      <c r="AM62" s="3">
        <v>0</v>
      </c>
      <c r="AN62" s="3">
        <v>0</v>
      </c>
      <c r="AO62" s="134" t="e">
        <f t="shared" si="38"/>
        <v>#DIV/0!</v>
      </c>
      <c r="AP62" s="134" t="e">
        <f t="shared" si="39"/>
        <v>#DIV/0!</v>
      </c>
      <c r="AQ62" s="3">
        <v>0</v>
      </c>
      <c r="AR62" s="3">
        <v>0</v>
      </c>
      <c r="AS62" s="3">
        <v>0</v>
      </c>
      <c r="AT62" s="134" t="e">
        <f t="shared" si="40"/>
        <v>#DIV/0!</v>
      </c>
      <c r="AU62" s="134" t="e">
        <f t="shared" si="41"/>
        <v>#DIV/0!</v>
      </c>
      <c r="AV62" s="3">
        <v>354</v>
      </c>
      <c r="AW62" s="3">
        <v>267</v>
      </c>
      <c r="AX62" s="3">
        <v>0</v>
      </c>
      <c r="AY62" s="134">
        <f t="shared" si="42"/>
        <v>75.423728813559322</v>
      </c>
      <c r="AZ62" s="134">
        <f t="shared" si="43"/>
        <v>0</v>
      </c>
    </row>
    <row r="63" spans="1:52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134" t="e">
        <f t="shared" si="28"/>
        <v>#DIV/0!</v>
      </c>
      <c r="G63" s="134" t="e">
        <f t="shared" si="29"/>
        <v>#DIV/0!</v>
      </c>
      <c r="H63" s="3">
        <v>864</v>
      </c>
      <c r="I63" s="3">
        <v>486</v>
      </c>
      <c r="J63" s="3">
        <v>0</v>
      </c>
      <c r="K63" s="134">
        <f t="shared" si="30"/>
        <v>56.25</v>
      </c>
      <c r="L63" s="134">
        <f t="shared" si="31"/>
        <v>0</v>
      </c>
      <c r="M63" s="3">
        <v>339</v>
      </c>
      <c r="N63" s="3">
        <v>126</v>
      </c>
      <c r="O63" s="3">
        <v>0</v>
      </c>
      <c r="P63" s="134">
        <f t="shared" si="32"/>
        <v>37.168141592920357</v>
      </c>
      <c r="Q63" s="134">
        <f t="shared" si="33"/>
        <v>0</v>
      </c>
      <c r="R63" s="220">
        <f>+(K63+P63)/2</f>
        <v>46.709070796460182</v>
      </c>
      <c r="S63" s="220">
        <f>+L63</f>
        <v>0</v>
      </c>
      <c r="T63" s="294">
        <f t="shared" si="24"/>
        <v>1203</v>
      </c>
      <c r="U63" s="294">
        <f t="shared" si="25"/>
        <v>612</v>
      </c>
      <c r="V63" s="294">
        <f t="shared" si="26"/>
        <v>0</v>
      </c>
      <c r="W63" s="295">
        <f t="shared" si="19"/>
        <v>50.872817955112218</v>
      </c>
      <c r="X63" s="295">
        <f t="shared" si="20"/>
        <v>0</v>
      </c>
      <c r="Y63" s="3">
        <v>0</v>
      </c>
      <c r="Z63" s="3">
        <v>0</v>
      </c>
      <c r="AA63" s="3">
        <v>0</v>
      </c>
      <c r="AB63" s="3">
        <v>688</v>
      </c>
      <c r="AC63" s="3">
        <v>380</v>
      </c>
      <c r="AD63" s="3">
        <v>0</v>
      </c>
      <c r="AE63" s="134">
        <f t="shared" si="34"/>
        <v>55.232558139534881</v>
      </c>
      <c r="AF63" s="134">
        <f t="shared" si="35"/>
        <v>0</v>
      </c>
      <c r="AG63" s="3">
        <v>229</v>
      </c>
      <c r="AH63" s="3">
        <v>102</v>
      </c>
      <c r="AI63" s="3">
        <v>0</v>
      </c>
      <c r="AJ63" s="134">
        <f t="shared" si="36"/>
        <v>44.541484716157207</v>
      </c>
      <c r="AK63" s="134">
        <f t="shared" si="37"/>
        <v>0</v>
      </c>
      <c r="AL63" s="3">
        <v>0</v>
      </c>
      <c r="AM63" s="3">
        <v>0</v>
      </c>
      <c r="AN63" s="3">
        <v>0</v>
      </c>
      <c r="AO63" s="134" t="e">
        <f t="shared" si="38"/>
        <v>#DIV/0!</v>
      </c>
      <c r="AP63" s="134" t="e">
        <f t="shared" si="39"/>
        <v>#DIV/0!</v>
      </c>
      <c r="AQ63" s="3">
        <v>0</v>
      </c>
      <c r="AR63" s="3">
        <v>0</v>
      </c>
      <c r="AS63" s="3">
        <v>0</v>
      </c>
      <c r="AT63" s="134" t="e">
        <f t="shared" si="40"/>
        <v>#DIV/0!</v>
      </c>
      <c r="AU63" s="134" t="e">
        <f t="shared" si="41"/>
        <v>#DIV/0!</v>
      </c>
      <c r="AV63" s="3">
        <v>426</v>
      </c>
      <c r="AW63" s="3">
        <v>352</v>
      </c>
      <c r="AX63" s="3">
        <v>0</v>
      </c>
      <c r="AY63" s="134">
        <f t="shared" si="42"/>
        <v>82.629107981220656</v>
      </c>
      <c r="AZ63" s="134">
        <f t="shared" si="43"/>
        <v>0</v>
      </c>
    </row>
    <row r="64" spans="1:52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134" t="e">
        <f t="shared" si="28"/>
        <v>#DIV/0!</v>
      </c>
      <c r="G64" s="134" t="e">
        <f t="shared" si="29"/>
        <v>#DIV/0!</v>
      </c>
      <c r="H64" s="3">
        <v>288</v>
      </c>
      <c r="I64" s="3">
        <v>90</v>
      </c>
      <c r="J64" s="3">
        <v>104</v>
      </c>
      <c r="K64" s="134">
        <f t="shared" si="30"/>
        <v>31.25</v>
      </c>
      <c r="L64" s="134">
        <f t="shared" si="31"/>
        <v>36.111111111111107</v>
      </c>
      <c r="M64" s="3">
        <v>118</v>
      </c>
      <c r="N64" s="3">
        <v>29</v>
      </c>
      <c r="O64" s="3">
        <v>31</v>
      </c>
      <c r="P64" s="134">
        <f t="shared" si="32"/>
        <v>24.576271186440678</v>
      </c>
      <c r="Q64" s="134">
        <f t="shared" si="33"/>
        <v>26.271186440677969</v>
      </c>
      <c r="R64" s="220">
        <f>+(K64+P64)/2</f>
        <v>27.913135593220339</v>
      </c>
      <c r="S64" s="220">
        <f>+(L64+Q64)/2</f>
        <v>31.19114877589454</v>
      </c>
      <c r="T64" s="294">
        <f t="shared" si="24"/>
        <v>406</v>
      </c>
      <c r="U64" s="294">
        <f t="shared" si="25"/>
        <v>119</v>
      </c>
      <c r="V64" s="294">
        <f t="shared" si="26"/>
        <v>135</v>
      </c>
      <c r="W64" s="295">
        <f t="shared" si="19"/>
        <v>29.310344827586203</v>
      </c>
      <c r="X64" s="295">
        <f t="shared" si="20"/>
        <v>33.251231527093594</v>
      </c>
      <c r="Y64" s="3">
        <v>0</v>
      </c>
      <c r="Z64" s="3">
        <v>0</v>
      </c>
      <c r="AA64" s="3">
        <v>0</v>
      </c>
      <c r="AB64" s="3">
        <v>259</v>
      </c>
      <c r="AC64" s="3">
        <v>95</v>
      </c>
      <c r="AD64" s="3">
        <v>99</v>
      </c>
      <c r="AE64" s="134">
        <f t="shared" si="34"/>
        <v>36.679536679536682</v>
      </c>
      <c r="AF64" s="134">
        <f t="shared" si="35"/>
        <v>38.223938223938227</v>
      </c>
      <c r="AG64" s="3">
        <v>152</v>
      </c>
      <c r="AH64" s="3">
        <v>42</v>
      </c>
      <c r="AI64" s="3">
        <v>46</v>
      </c>
      <c r="AJ64" s="134">
        <f t="shared" si="36"/>
        <v>27.631578947368425</v>
      </c>
      <c r="AK64" s="134">
        <f t="shared" si="37"/>
        <v>30.263157894736842</v>
      </c>
      <c r="AL64" s="3">
        <v>0</v>
      </c>
      <c r="AM64" s="3">
        <v>0</v>
      </c>
      <c r="AN64" s="3">
        <v>0</v>
      </c>
      <c r="AO64" s="134" t="e">
        <f t="shared" si="38"/>
        <v>#DIV/0!</v>
      </c>
      <c r="AP64" s="134" t="e">
        <f t="shared" si="39"/>
        <v>#DIV/0!</v>
      </c>
      <c r="AQ64" s="3">
        <v>0</v>
      </c>
      <c r="AR64" s="3">
        <v>0</v>
      </c>
      <c r="AS64" s="3">
        <v>0</v>
      </c>
      <c r="AT64" s="134" t="e">
        <f t="shared" si="40"/>
        <v>#DIV/0!</v>
      </c>
      <c r="AU64" s="134" t="e">
        <f t="shared" si="41"/>
        <v>#DIV/0!</v>
      </c>
      <c r="AV64" s="3">
        <v>169</v>
      </c>
      <c r="AW64" s="3">
        <v>105</v>
      </c>
      <c r="AX64" s="3">
        <v>107</v>
      </c>
      <c r="AY64" s="134">
        <f t="shared" si="42"/>
        <v>62.130177514792898</v>
      </c>
      <c r="AZ64" s="134">
        <f t="shared" si="43"/>
        <v>63.31360946745562</v>
      </c>
    </row>
    <row r="65" spans="1:52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134" t="e">
        <f t="shared" si="28"/>
        <v>#DIV/0!</v>
      </c>
      <c r="G65" s="134" t="e">
        <f t="shared" si="29"/>
        <v>#DIV/0!</v>
      </c>
      <c r="H65" s="3">
        <v>724</v>
      </c>
      <c r="I65" s="3">
        <v>210</v>
      </c>
      <c r="J65" s="3">
        <v>178</v>
      </c>
      <c r="K65" s="134">
        <f t="shared" si="30"/>
        <v>29.005524861878452</v>
      </c>
      <c r="L65" s="134">
        <f t="shared" si="31"/>
        <v>24.585635359116022</v>
      </c>
      <c r="M65" s="3">
        <v>0</v>
      </c>
      <c r="N65" s="3">
        <v>0</v>
      </c>
      <c r="O65" s="3">
        <v>0</v>
      </c>
      <c r="P65" s="134" t="e">
        <f t="shared" si="32"/>
        <v>#DIV/0!</v>
      </c>
      <c r="Q65" s="134" t="e">
        <f t="shared" si="33"/>
        <v>#DIV/0!</v>
      </c>
      <c r="R65" s="220">
        <f t="shared" ref="R65:S113" si="44">+K65</f>
        <v>29.005524861878452</v>
      </c>
      <c r="S65" s="220">
        <f t="shared" si="44"/>
        <v>24.585635359116022</v>
      </c>
      <c r="T65" s="294">
        <f t="shared" si="24"/>
        <v>724</v>
      </c>
      <c r="U65" s="294">
        <f t="shared" si="25"/>
        <v>210</v>
      </c>
      <c r="V65" s="294">
        <f t="shared" si="26"/>
        <v>178</v>
      </c>
      <c r="W65" s="295">
        <f t="shared" si="19"/>
        <v>29.005524861878452</v>
      </c>
      <c r="X65" s="295">
        <f t="shared" si="20"/>
        <v>24.585635359116022</v>
      </c>
      <c r="Y65" s="3">
        <v>0</v>
      </c>
      <c r="Z65" s="3">
        <v>0</v>
      </c>
      <c r="AA65" s="3">
        <v>0</v>
      </c>
      <c r="AB65" s="3">
        <v>682</v>
      </c>
      <c r="AC65" s="3">
        <v>248</v>
      </c>
      <c r="AD65" s="3">
        <v>189</v>
      </c>
      <c r="AE65" s="134">
        <f t="shared" si="34"/>
        <v>36.363636363636367</v>
      </c>
      <c r="AF65" s="134">
        <f t="shared" si="35"/>
        <v>27.712609970674485</v>
      </c>
      <c r="AG65" s="3">
        <v>0</v>
      </c>
      <c r="AH65" s="3">
        <v>0</v>
      </c>
      <c r="AI65" s="3">
        <v>0</v>
      </c>
      <c r="AJ65" s="134" t="e">
        <f t="shared" si="36"/>
        <v>#DIV/0!</v>
      </c>
      <c r="AK65" s="134" t="e">
        <f t="shared" si="37"/>
        <v>#DIV/0!</v>
      </c>
      <c r="AL65" s="3">
        <v>0</v>
      </c>
      <c r="AM65" s="3">
        <v>0</v>
      </c>
      <c r="AN65" s="3">
        <v>0</v>
      </c>
      <c r="AO65" s="134" t="e">
        <f t="shared" si="38"/>
        <v>#DIV/0!</v>
      </c>
      <c r="AP65" s="134" t="e">
        <f t="shared" si="39"/>
        <v>#DIV/0!</v>
      </c>
      <c r="AQ65" s="3">
        <v>0</v>
      </c>
      <c r="AR65" s="3">
        <v>0</v>
      </c>
      <c r="AS65" s="3">
        <v>0</v>
      </c>
      <c r="AT65" s="134" t="e">
        <f t="shared" si="40"/>
        <v>#DIV/0!</v>
      </c>
      <c r="AU65" s="134" t="e">
        <f t="shared" si="41"/>
        <v>#DIV/0!</v>
      </c>
      <c r="AV65" s="3">
        <v>106</v>
      </c>
      <c r="AW65" s="3">
        <v>88</v>
      </c>
      <c r="AX65" s="3">
        <v>67</v>
      </c>
      <c r="AY65" s="134">
        <f t="shared" si="42"/>
        <v>83.018867924528308</v>
      </c>
      <c r="AZ65" s="134">
        <f t="shared" si="43"/>
        <v>63.20754716981132</v>
      </c>
    </row>
    <row r="66" spans="1:52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134" t="e">
        <f t="shared" si="28"/>
        <v>#DIV/0!</v>
      </c>
      <c r="G66" s="134" t="e">
        <f t="shared" si="29"/>
        <v>#DIV/0!</v>
      </c>
      <c r="H66" s="3">
        <v>113</v>
      </c>
      <c r="I66" s="3">
        <v>74</v>
      </c>
      <c r="J66" s="3">
        <v>65</v>
      </c>
      <c r="K66" s="134">
        <f t="shared" si="30"/>
        <v>65.486725663716811</v>
      </c>
      <c r="L66" s="134">
        <f t="shared" si="31"/>
        <v>57.522123893805308</v>
      </c>
      <c r="M66" s="3">
        <v>0</v>
      </c>
      <c r="N66" s="3">
        <v>0</v>
      </c>
      <c r="O66" s="3">
        <v>0</v>
      </c>
      <c r="P66" s="134" t="e">
        <f t="shared" si="32"/>
        <v>#DIV/0!</v>
      </c>
      <c r="Q66" s="134" t="e">
        <f t="shared" si="33"/>
        <v>#DIV/0!</v>
      </c>
      <c r="R66" s="220">
        <f t="shared" si="44"/>
        <v>65.486725663716811</v>
      </c>
      <c r="S66" s="220">
        <f t="shared" si="44"/>
        <v>57.522123893805308</v>
      </c>
      <c r="T66" s="294">
        <f t="shared" si="24"/>
        <v>113</v>
      </c>
      <c r="U66" s="294">
        <f t="shared" si="25"/>
        <v>74</v>
      </c>
      <c r="V66" s="294">
        <f t="shared" si="26"/>
        <v>65</v>
      </c>
      <c r="W66" s="295">
        <f t="shared" si="19"/>
        <v>65.486725663716811</v>
      </c>
      <c r="X66" s="295">
        <f t="shared" si="20"/>
        <v>57.522123893805308</v>
      </c>
      <c r="Y66" s="3">
        <v>0</v>
      </c>
      <c r="Z66" s="3">
        <v>0</v>
      </c>
      <c r="AA66" s="3">
        <v>0</v>
      </c>
      <c r="AB66" s="3">
        <v>78</v>
      </c>
      <c r="AC66" s="3">
        <v>57</v>
      </c>
      <c r="AD66" s="3">
        <v>54</v>
      </c>
      <c r="AE66" s="134">
        <f t="shared" si="34"/>
        <v>73.076923076923066</v>
      </c>
      <c r="AF66" s="134">
        <f t="shared" si="35"/>
        <v>69.230769230769226</v>
      </c>
      <c r="AG66" s="3">
        <v>0</v>
      </c>
      <c r="AH66" s="3">
        <v>0</v>
      </c>
      <c r="AI66" s="3">
        <v>0</v>
      </c>
      <c r="AJ66" s="134" t="e">
        <f t="shared" si="36"/>
        <v>#DIV/0!</v>
      </c>
      <c r="AK66" s="134" t="e">
        <f t="shared" si="37"/>
        <v>#DIV/0!</v>
      </c>
      <c r="AL66" s="3">
        <v>0</v>
      </c>
      <c r="AM66" s="3">
        <v>0</v>
      </c>
      <c r="AN66" s="3">
        <v>0</v>
      </c>
      <c r="AO66" s="134" t="e">
        <f t="shared" si="38"/>
        <v>#DIV/0!</v>
      </c>
      <c r="AP66" s="134" t="e">
        <f t="shared" si="39"/>
        <v>#DIV/0!</v>
      </c>
      <c r="AQ66" s="3">
        <v>0</v>
      </c>
      <c r="AR66" s="3">
        <v>0</v>
      </c>
      <c r="AS66" s="3">
        <v>0</v>
      </c>
      <c r="AT66" s="134" t="e">
        <f t="shared" si="40"/>
        <v>#DIV/0!</v>
      </c>
      <c r="AU66" s="134" t="e">
        <f t="shared" si="41"/>
        <v>#DIV/0!</v>
      </c>
      <c r="AV66" s="3">
        <v>69</v>
      </c>
      <c r="AW66" s="3">
        <v>0</v>
      </c>
      <c r="AX66" s="3">
        <v>0</v>
      </c>
      <c r="AY66" s="134">
        <f t="shared" si="42"/>
        <v>0</v>
      </c>
      <c r="AZ66" s="134">
        <f t="shared" si="43"/>
        <v>0</v>
      </c>
    </row>
    <row r="67" spans="1:52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134" t="e">
        <f t="shared" si="28"/>
        <v>#DIV/0!</v>
      </c>
      <c r="G67" s="134" t="e">
        <f t="shared" si="29"/>
        <v>#DIV/0!</v>
      </c>
      <c r="H67" s="3">
        <v>333</v>
      </c>
      <c r="I67" s="3">
        <v>143</v>
      </c>
      <c r="J67" s="3">
        <v>128</v>
      </c>
      <c r="K67" s="134">
        <f t="shared" si="30"/>
        <v>42.942942942942942</v>
      </c>
      <c r="L67" s="134">
        <f t="shared" si="31"/>
        <v>38.438438438438439</v>
      </c>
      <c r="M67" s="3">
        <v>0</v>
      </c>
      <c r="N67" s="3">
        <v>0</v>
      </c>
      <c r="O67" s="3">
        <v>0</v>
      </c>
      <c r="P67" s="134" t="e">
        <f t="shared" si="32"/>
        <v>#DIV/0!</v>
      </c>
      <c r="Q67" s="134" t="e">
        <f t="shared" si="33"/>
        <v>#DIV/0!</v>
      </c>
      <c r="R67" s="220">
        <f t="shared" si="44"/>
        <v>42.942942942942942</v>
      </c>
      <c r="S67" s="220">
        <f t="shared" si="44"/>
        <v>38.438438438438439</v>
      </c>
      <c r="T67" s="294">
        <f t="shared" si="24"/>
        <v>333</v>
      </c>
      <c r="U67" s="294">
        <f t="shared" si="25"/>
        <v>143</v>
      </c>
      <c r="V67" s="294">
        <f t="shared" si="26"/>
        <v>128</v>
      </c>
      <c r="W67" s="295">
        <f t="shared" si="19"/>
        <v>42.942942942942942</v>
      </c>
      <c r="X67" s="295">
        <f t="shared" si="20"/>
        <v>38.438438438438439</v>
      </c>
      <c r="Y67" s="3">
        <v>0</v>
      </c>
      <c r="Z67" s="3">
        <v>0</v>
      </c>
      <c r="AA67" s="3">
        <v>0</v>
      </c>
      <c r="AB67" s="3">
        <v>296</v>
      </c>
      <c r="AC67" s="3">
        <v>86</v>
      </c>
      <c r="AD67" s="3">
        <v>86</v>
      </c>
      <c r="AE67" s="134">
        <f t="shared" si="34"/>
        <v>29.054054054054053</v>
      </c>
      <c r="AF67" s="134">
        <f t="shared" si="35"/>
        <v>29.054054054054053</v>
      </c>
      <c r="AG67" s="3">
        <v>0</v>
      </c>
      <c r="AH67" s="3">
        <v>0</v>
      </c>
      <c r="AI67" s="3">
        <v>0</v>
      </c>
      <c r="AJ67" s="134" t="e">
        <f t="shared" si="36"/>
        <v>#DIV/0!</v>
      </c>
      <c r="AK67" s="134" t="e">
        <f t="shared" si="37"/>
        <v>#DIV/0!</v>
      </c>
      <c r="AL67" s="3">
        <v>0</v>
      </c>
      <c r="AM67" s="3">
        <v>0</v>
      </c>
      <c r="AN67" s="3">
        <v>0</v>
      </c>
      <c r="AO67" s="134" t="e">
        <f t="shared" si="38"/>
        <v>#DIV/0!</v>
      </c>
      <c r="AP67" s="134" t="e">
        <f t="shared" si="39"/>
        <v>#DIV/0!</v>
      </c>
      <c r="AQ67" s="3">
        <v>0</v>
      </c>
      <c r="AR67" s="3">
        <v>0</v>
      </c>
      <c r="AS67" s="3">
        <v>0</v>
      </c>
      <c r="AT67" s="134" t="e">
        <f t="shared" si="40"/>
        <v>#DIV/0!</v>
      </c>
      <c r="AU67" s="134" t="e">
        <f t="shared" si="41"/>
        <v>#DIV/0!</v>
      </c>
      <c r="AV67" s="3">
        <v>132</v>
      </c>
      <c r="AW67" s="3">
        <v>105</v>
      </c>
      <c r="AX67" s="3">
        <v>105</v>
      </c>
      <c r="AY67" s="134">
        <f t="shared" si="42"/>
        <v>79.545454545454547</v>
      </c>
      <c r="AZ67" s="134">
        <f t="shared" si="43"/>
        <v>79.545454545454547</v>
      </c>
    </row>
    <row r="68" spans="1:52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134" t="e">
        <f t="shared" si="28"/>
        <v>#DIV/0!</v>
      </c>
      <c r="G68" s="134" t="e">
        <f t="shared" si="29"/>
        <v>#DIV/0!</v>
      </c>
      <c r="H68" s="3">
        <v>413</v>
      </c>
      <c r="I68" s="3">
        <v>239</v>
      </c>
      <c r="J68" s="3">
        <v>47</v>
      </c>
      <c r="K68" s="134">
        <f t="shared" si="30"/>
        <v>57.869249394673126</v>
      </c>
      <c r="L68" s="134">
        <f t="shared" si="31"/>
        <v>11.380145278450362</v>
      </c>
      <c r="M68" s="3">
        <v>75</v>
      </c>
      <c r="N68" s="3">
        <v>39</v>
      </c>
      <c r="O68" s="3">
        <v>0</v>
      </c>
      <c r="P68" s="134">
        <f t="shared" si="32"/>
        <v>52</v>
      </c>
      <c r="Q68" s="134">
        <f t="shared" si="33"/>
        <v>0</v>
      </c>
      <c r="R68" s="220">
        <f>+(K68+P68)/2</f>
        <v>54.93462469733656</v>
      </c>
      <c r="S68" s="220">
        <f>L68</f>
        <v>11.380145278450362</v>
      </c>
      <c r="T68" s="294">
        <f t="shared" si="24"/>
        <v>488</v>
      </c>
      <c r="U68" s="294">
        <f t="shared" si="25"/>
        <v>278</v>
      </c>
      <c r="V68" s="294">
        <f t="shared" si="26"/>
        <v>47</v>
      </c>
      <c r="W68" s="295">
        <f t="shared" si="19"/>
        <v>56.967213114754102</v>
      </c>
      <c r="X68" s="295">
        <f t="shared" si="20"/>
        <v>9.6311475409836067</v>
      </c>
      <c r="Y68" s="3">
        <v>0</v>
      </c>
      <c r="Z68" s="3">
        <v>0</v>
      </c>
      <c r="AA68" s="3">
        <v>0</v>
      </c>
      <c r="AB68" s="3">
        <v>259</v>
      </c>
      <c r="AC68" s="3">
        <v>170</v>
      </c>
      <c r="AD68" s="3">
        <v>39</v>
      </c>
      <c r="AE68" s="134">
        <f t="shared" si="34"/>
        <v>65.637065637065632</v>
      </c>
      <c r="AF68" s="134">
        <f t="shared" si="35"/>
        <v>15.057915057915059</v>
      </c>
      <c r="AG68" s="3">
        <v>25</v>
      </c>
      <c r="AH68" s="3">
        <v>19</v>
      </c>
      <c r="AI68" s="3">
        <v>0</v>
      </c>
      <c r="AJ68" s="134">
        <f t="shared" si="36"/>
        <v>76</v>
      </c>
      <c r="AK68" s="134">
        <f t="shared" si="37"/>
        <v>0</v>
      </c>
      <c r="AL68" s="3">
        <v>0</v>
      </c>
      <c r="AM68" s="3">
        <v>0</v>
      </c>
      <c r="AN68" s="3">
        <v>0</v>
      </c>
      <c r="AO68" s="134" t="e">
        <f t="shared" si="38"/>
        <v>#DIV/0!</v>
      </c>
      <c r="AP68" s="134" t="e">
        <f t="shared" si="39"/>
        <v>#DIV/0!</v>
      </c>
      <c r="AQ68" s="3">
        <v>0</v>
      </c>
      <c r="AR68" s="3">
        <v>0</v>
      </c>
      <c r="AS68" s="3">
        <v>0</v>
      </c>
      <c r="AT68" s="134" t="e">
        <f t="shared" si="40"/>
        <v>#DIV/0!</v>
      </c>
      <c r="AU68" s="134" t="e">
        <f t="shared" si="41"/>
        <v>#DIV/0!</v>
      </c>
      <c r="AV68" s="3">
        <v>0</v>
      </c>
      <c r="AW68" s="3">
        <v>0</v>
      </c>
      <c r="AX68" s="3">
        <v>0</v>
      </c>
      <c r="AY68" s="134" t="e">
        <f t="shared" si="42"/>
        <v>#DIV/0!</v>
      </c>
      <c r="AZ68" s="134" t="e">
        <f t="shared" si="43"/>
        <v>#DIV/0!</v>
      </c>
    </row>
    <row r="69" spans="1:52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134" t="e">
        <f t="shared" si="28"/>
        <v>#DIV/0!</v>
      </c>
      <c r="G69" s="134" t="e">
        <f t="shared" si="29"/>
        <v>#DIV/0!</v>
      </c>
      <c r="H69" s="3">
        <v>0</v>
      </c>
      <c r="I69" s="3">
        <v>0</v>
      </c>
      <c r="J69" s="3">
        <v>0</v>
      </c>
      <c r="K69" s="134" t="e">
        <f t="shared" si="30"/>
        <v>#DIV/0!</v>
      </c>
      <c r="L69" s="134" t="e">
        <f t="shared" si="31"/>
        <v>#DIV/0!</v>
      </c>
      <c r="M69" s="3">
        <v>0</v>
      </c>
      <c r="N69" s="3">
        <v>0</v>
      </c>
      <c r="O69" s="3">
        <v>0</v>
      </c>
      <c r="P69" s="134" t="e">
        <f t="shared" si="32"/>
        <v>#DIV/0!</v>
      </c>
      <c r="Q69" s="134" t="e">
        <f t="shared" si="33"/>
        <v>#DIV/0!</v>
      </c>
      <c r="R69" s="220" t="e">
        <f t="shared" si="44"/>
        <v>#DIV/0!</v>
      </c>
      <c r="S69" s="220" t="e">
        <f t="shared" si="44"/>
        <v>#DIV/0!</v>
      </c>
      <c r="T69" s="294">
        <f t="shared" ref="T69:T100" si="45">+C69+H69+M69</f>
        <v>0</v>
      </c>
      <c r="U69" s="294">
        <f t="shared" ref="U69:U100" si="46">+D69+I69+N69</f>
        <v>0</v>
      </c>
      <c r="V69" s="294">
        <f t="shared" ref="V69:V100" si="47">+E69+J69+O69</f>
        <v>0</v>
      </c>
      <c r="W69" s="295" t="e">
        <f t="shared" si="19"/>
        <v>#DIV/0!</v>
      </c>
      <c r="X69" s="295" t="e">
        <f t="shared" si="20"/>
        <v>#DIV/0!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134" t="e">
        <f t="shared" si="34"/>
        <v>#DIV/0!</v>
      </c>
      <c r="AF69" s="134" t="e">
        <f t="shared" si="35"/>
        <v>#DIV/0!</v>
      </c>
      <c r="AG69" s="3">
        <v>0</v>
      </c>
      <c r="AH69" s="3">
        <v>0</v>
      </c>
      <c r="AI69" s="3">
        <v>0</v>
      </c>
      <c r="AJ69" s="134" t="e">
        <f t="shared" si="36"/>
        <v>#DIV/0!</v>
      </c>
      <c r="AK69" s="134" t="e">
        <f t="shared" si="37"/>
        <v>#DIV/0!</v>
      </c>
      <c r="AL69" s="3">
        <v>0</v>
      </c>
      <c r="AM69" s="3">
        <v>0</v>
      </c>
      <c r="AN69" s="3">
        <v>0</v>
      </c>
      <c r="AO69" s="134" t="e">
        <f t="shared" si="38"/>
        <v>#DIV/0!</v>
      </c>
      <c r="AP69" s="134" t="e">
        <f t="shared" si="39"/>
        <v>#DIV/0!</v>
      </c>
      <c r="AQ69" s="3">
        <v>0</v>
      </c>
      <c r="AR69" s="3">
        <v>0</v>
      </c>
      <c r="AS69" s="3">
        <v>0</v>
      </c>
      <c r="AT69" s="134" t="e">
        <f t="shared" si="40"/>
        <v>#DIV/0!</v>
      </c>
      <c r="AU69" s="134" t="e">
        <f t="shared" si="41"/>
        <v>#DIV/0!</v>
      </c>
      <c r="AV69" s="3">
        <v>0</v>
      </c>
      <c r="AW69" s="3">
        <v>0</v>
      </c>
      <c r="AX69" s="3">
        <v>0</v>
      </c>
      <c r="AY69" s="134" t="e">
        <f t="shared" si="42"/>
        <v>#DIV/0!</v>
      </c>
      <c r="AZ69" s="134" t="e">
        <f t="shared" si="43"/>
        <v>#DIV/0!</v>
      </c>
    </row>
    <row r="70" spans="1:52" ht="13.5" customHeight="1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134" t="e">
        <f t="shared" si="28"/>
        <v>#DIV/0!</v>
      </c>
      <c r="G70" s="134" t="e">
        <f t="shared" si="29"/>
        <v>#DIV/0!</v>
      </c>
      <c r="H70" s="3">
        <v>380</v>
      </c>
      <c r="I70" s="3">
        <v>180</v>
      </c>
      <c r="J70" s="3">
        <v>180</v>
      </c>
      <c r="K70" s="134">
        <f t="shared" si="30"/>
        <v>47.368421052631575</v>
      </c>
      <c r="L70" s="134">
        <f t="shared" si="31"/>
        <v>47.368421052631575</v>
      </c>
      <c r="M70" s="3">
        <v>0</v>
      </c>
      <c r="N70" s="3">
        <v>0</v>
      </c>
      <c r="O70" s="3">
        <v>0</v>
      </c>
      <c r="P70" s="134" t="e">
        <f t="shared" si="32"/>
        <v>#DIV/0!</v>
      </c>
      <c r="Q70" s="134" t="e">
        <f t="shared" si="33"/>
        <v>#DIV/0!</v>
      </c>
      <c r="R70" s="220">
        <f t="shared" si="44"/>
        <v>47.368421052631575</v>
      </c>
      <c r="S70" s="220">
        <f t="shared" si="44"/>
        <v>47.368421052631575</v>
      </c>
      <c r="T70" s="294">
        <f t="shared" si="45"/>
        <v>380</v>
      </c>
      <c r="U70" s="294">
        <f t="shared" si="46"/>
        <v>180</v>
      </c>
      <c r="V70" s="294">
        <f t="shared" si="47"/>
        <v>180</v>
      </c>
      <c r="W70" s="295">
        <f t="shared" ref="W70:W114" si="48">+U70/T70*100</f>
        <v>47.368421052631575</v>
      </c>
      <c r="X70" s="295">
        <f t="shared" ref="X70:X114" si="49">+V70/T70*100</f>
        <v>47.368421052631575</v>
      </c>
      <c r="Y70" s="3">
        <v>0</v>
      </c>
      <c r="Z70" s="3">
        <v>0</v>
      </c>
      <c r="AA70" s="3">
        <v>0</v>
      </c>
      <c r="AB70" s="3">
        <v>296</v>
      </c>
      <c r="AC70" s="3">
        <v>142</v>
      </c>
      <c r="AD70" s="3">
        <v>142</v>
      </c>
      <c r="AE70" s="134">
        <f t="shared" si="34"/>
        <v>47.972972972972968</v>
      </c>
      <c r="AF70" s="134">
        <f t="shared" si="35"/>
        <v>47.972972972972968</v>
      </c>
      <c r="AG70" s="3">
        <v>0</v>
      </c>
      <c r="AH70" s="3">
        <v>0</v>
      </c>
      <c r="AI70" s="3">
        <v>0</v>
      </c>
      <c r="AJ70" s="134" t="e">
        <f t="shared" si="36"/>
        <v>#DIV/0!</v>
      </c>
      <c r="AK70" s="134" t="e">
        <f t="shared" si="37"/>
        <v>#DIV/0!</v>
      </c>
      <c r="AL70" s="3">
        <v>0</v>
      </c>
      <c r="AM70" s="3">
        <v>0</v>
      </c>
      <c r="AN70" s="3">
        <v>0</v>
      </c>
      <c r="AO70" s="134" t="e">
        <f t="shared" si="38"/>
        <v>#DIV/0!</v>
      </c>
      <c r="AP70" s="134" t="e">
        <f t="shared" si="39"/>
        <v>#DIV/0!</v>
      </c>
      <c r="AQ70" s="3">
        <v>0</v>
      </c>
      <c r="AR70" s="3">
        <v>0</v>
      </c>
      <c r="AS70" s="3">
        <v>0</v>
      </c>
      <c r="AT70" s="134" t="e">
        <f t="shared" si="40"/>
        <v>#DIV/0!</v>
      </c>
      <c r="AU70" s="134" t="e">
        <f t="shared" si="41"/>
        <v>#DIV/0!</v>
      </c>
      <c r="AV70" s="3">
        <v>137</v>
      </c>
      <c r="AW70" s="3">
        <v>101</v>
      </c>
      <c r="AX70" s="3">
        <v>101</v>
      </c>
      <c r="AY70" s="134">
        <f t="shared" si="42"/>
        <v>73.722627737226276</v>
      </c>
      <c r="AZ70" s="134">
        <f t="shared" si="43"/>
        <v>73.722627737226276</v>
      </c>
    </row>
    <row r="71" spans="1:52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134" t="e">
        <f t="shared" si="28"/>
        <v>#DIV/0!</v>
      </c>
      <c r="G71" s="134" t="e">
        <f t="shared" si="29"/>
        <v>#DIV/0!</v>
      </c>
      <c r="H71" s="3">
        <v>120</v>
      </c>
      <c r="I71" s="3">
        <v>67</v>
      </c>
      <c r="J71" s="3">
        <v>66</v>
      </c>
      <c r="K71" s="134">
        <f t="shared" si="30"/>
        <v>55.833333333333336</v>
      </c>
      <c r="L71" s="134">
        <f t="shared" si="31"/>
        <v>55.000000000000007</v>
      </c>
      <c r="M71" s="3">
        <v>0</v>
      </c>
      <c r="N71" s="3">
        <v>0</v>
      </c>
      <c r="O71" s="3">
        <v>0</v>
      </c>
      <c r="P71" s="134" t="e">
        <f t="shared" si="32"/>
        <v>#DIV/0!</v>
      </c>
      <c r="Q71" s="134" t="e">
        <f t="shared" si="33"/>
        <v>#DIV/0!</v>
      </c>
      <c r="R71" s="220">
        <f t="shared" si="44"/>
        <v>55.833333333333336</v>
      </c>
      <c r="S71" s="220">
        <f t="shared" si="44"/>
        <v>55.000000000000007</v>
      </c>
      <c r="T71" s="294">
        <f t="shared" si="45"/>
        <v>120</v>
      </c>
      <c r="U71" s="294">
        <f t="shared" si="46"/>
        <v>67</v>
      </c>
      <c r="V71" s="294">
        <f t="shared" si="47"/>
        <v>66</v>
      </c>
      <c r="W71" s="295">
        <f t="shared" si="48"/>
        <v>55.833333333333336</v>
      </c>
      <c r="X71" s="295">
        <f t="shared" si="49"/>
        <v>55.000000000000007</v>
      </c>
      <c r="Y71" s="3">
        <v>0</v>
      </c>
      <c r="Z71" s="3">
        <v>0</v>
      </c>
      <c r="AA71" s="3">
        <v>0</v>
      </c>
      <c r="AB71" s="3">
        <v>148</v>
      </c>
      <c r="AC71" s="3">
        <v>138</v>
      </c>
      <c r="AD71" s="3">
        <v>120</v>
      </c>
      <c r="AE71" s="134">
        <f t="shared" si="34"/>
        <v>93.243243243243242</v>
      </c>
      <c r="AF71" s="134">
        <f t="shared" si="35"/>
        <v>81.081081081081081</v>
      </c>
      <c r="AG71" s="3">
        <v>0</v>
      </c>
      <c r="AH71" s="3">
        <v>0</v>
      </c>
      <c r="AI71" s="3">
        <v>0</v>
      </c>
      <c r="AJ71" s="134" t="e">
        <f t="shared" si="36"/>
        <v>#DIV/0!</v>
      </c>
      <c r="AK71" s="134" t="e">
        <f t="shared" si="37"/>
        <v>#DIV/0!</v>
      </c>
      <c r="AL71" s="3">
        <v>0</v>
      </c>
      <c r="AM71" s="3">
        <v>0</v>
      </c>
      <c r="AN71" s="3">
        <v>0</v>
      </c>
      <c r="AO71" s="134" t="e">
        <f t="shared" si="38"/>
        <v>#DIV/0!</v>
      </c>
      <c r="AP71" s="134" t="e">
        <f t="shared" si="39"/>
        <v>#DIV/0!</v>
      </c>
      <c r="AQ71" s="3">
        <v>0</v>
      </c>
      <c r="AR71" s="3">
        <v>0</v>
      </c>
      <c r="AS71" s="3">
        <v>0</v>
      </c>
      <c r="AT71" s="134" t="e">
        <f t="shared" si="40"/>
        <v>#DIV/0!</v>
      </c>
      <c r="AU71" s="134" t="e">
        <f t="shared" si="41"/>
        <v>#DIV/0!</v>
      </c>
      <c r="AV71" s="3">
        <v>30</v>
      </c>
      <c r="AW71" s="3">
        <v>9</v>
      </c>
      <c r="AX71" s="3">
        <v>3</v>
      </c>
      <c r="AY71" s="134">
        <f t="shared" si="42"/>
        <v>30</v>
      </c>
      <c r="AZ71" s="134">
        <f t="shared" si="43"/>
        <v>10</v>
      </c>
    </row>
    <row r="72" spans="1:52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134" t="e">
        <f t="shared" si="28"/>
        <v>#DIV/0!</v>
      </c>
      <c r="G72" s="134" t="e">
        <f t="shared" si="29"/>
        <v>#DIV/0!</v>
      </c>
      <c r="H72" s="3">
        <v>442</v>
      </c>
      <c r="I72" s="3">
        <v>198</v>
      </c>
      <c r="J72" s="3">
        <v>198</v>
      </c>
      <c r="K72" s="134">
        <f t="shared" si="30"/>
        <v>44.796380090497742</v>
      </c>
      <c r="L72" s="134">
        <f t="shared" si="31"/>
        <v>44.796380090497742</v>
      </c>
      <c r="M72" s="3">
        <v>0</v>
      </c>
      <c r="N72" s="3">
        <v>0</v>
      </c>
      <c r="O72" s="3">
        <v>0</v>
      </c>
      <c r="P72" s="134" t="e">
        <f t="shared" si="32"/>
        <v>#DIV/0!</v>
      </c>
      <c r="Q72" s="134" t="e">
        <f t="shared" si="33"/>
        <v>#DIV/0!</v>
      </c>
      <c r="R72" s="220">
        <f t="shared" si="44"/>
        <v>44.796380090497742</v>
      </c>
      <c r="S72" s="220">
        <f t="shared" si="44"/>
        <v>44.796380090497742</v>
      </c>
      <c r="T72" s="294">
        <f t="shared" si="45"/>
        <v>442</v>
      </c>
      <c r="U72" s="294">
        <f t="shared" si="46"/>
        <v>198</v>
      </c>
      <c r="V72" s="294">
        <f t="shared" si="47"/>
        <v>198</v>
      </c>
      <c r="W72" s="295">
        <f t="shared" si="48"/>
        <v>44.796380090497742</v>
      </c>
      <c r="X72" s="295">
        <f t="shared" si="49"/>
        <v>44.796380090497742</v>
      </c>
      <c r="Y72" s="3">
        <v>0</v>
      </c>
      <c r="Z72" s="3">
        <v>0</v>
      </c>
      <c r="AA72" s="3">
        <v>0</v>
      </c>
      <c r="AB72" s="3">
        <v>364</v>
      </c>
      <c r="AC72" s="3">
        <v>173</v>
      </c>
      <c r="AD72" s="3">
        <v>190</v>
      </c>
      <c r="AE72" s="134">
        <f t="shared" si="34"/>
        <v>47.527472527472526</v>
      </c>
      <c r="AF72" s="134">
        <f t="shared" si="35"/>
        <v>52.197802197802204</v>
      </c>
      <c r="AG72" s="3">
        <v>0</v>
      </c>
      <c r="AH72" s="3">
        <v>0</v>
      </c>
      <c r="AI72" s="3">
        <v>0</v>
      </c>
      <c r="AJ72" s="134" t="e">
        <f t="shared" si="36"/>
        <v>#DIV/0!</v>
      </c>
      <c r="AK72" s="134" t="e">
        <f t="shared" si="37"/>
        <v>#DIV/0!</v>
      </c>
      <c r="AL72" s="3">
        <v>0</v>
      </c>
      <c r="AM72" s="3">
        <v>0</v>
      </c>
      <c r="AN72" s="3">
        <v>0</v>
      </c>
      <c r="AO72" s="134" t="e">
        <f t="shared" si="38"/>
        <v>#DIV/0!</v>
      </c>
      <c r="AP72" s="134" t="e">
        <f t="shared" si="39"/>
        <v>#DIV/0!</v>
      </c>
      <c r="AQ72" s="3">
        <v>0</v>
      </c>
      <c r="AR72" s="3">
        <v>0</v>
      </c>
      <c r="AS72" s="3">
        <v>0</v>
      </c>
      <c r="AT72" s="134" t="e">
        <f t="shared" si="40"/>
        <v>#DIV/0!</v>
      </c>
      <c r="AU72" s="134" t="e">
        <f t="shared" si="41"/>
        <v>#DIV/0!</v>
      </c>
      <c r="AV72" s="3">
        <v>102</v>
      </c>
      <c r="AW72" s="3">
        <v>90</v>
      </c>
      <c r="AX72" s="3">
        <v>90</v>
      </c>
      <c r="AY72" s="134">
        <f t="shared" si="42"/>
        <v>88.235294117647058</v>
      </c>
      <c r="AZ72" s="134">
        <f t="shared" si="43"/>
        <v>88.235294117647058</v>
      </c>
    </row>
    <row r="73" spans="1:52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134" t="e">
        <f t="shared" si="28"/>
        <v>#DIV/0!</v>
      </c>
      <c r="G73" s="134" t="e">
        <f t="shared" si="29"/>
        <v>#DIV/0!</v>
      </c>
      <c r="H73" s="3">
        <v>335</v>
      </c>
      <c r="I73" s="3">
        <v>191</v>
      </c>
      <c r="J73" s="3">
        <v>184</v>
      </c>
      <c r="K73" s="134">
        <f t="shared" si="30"/>
        <v>57.014925373134332</v>
      </c>
      <c r="L73" s="134">
        <f t="shared" si="31"/>
        <v>54.92537313432836</v>
      </c>
      <c r="M73" s="3">
        <v>0</v>
      </c>
      <c r="N73" s="3">
        <v>0</v>
      </c>
      <c r="O73" s="3">
        <v>0</v>
      </c>
      <c r="P73" s="134" t="e">
        <f t="shared" si="32"/>
        <v>#DIV/0!</v>
      </c>
      <c r="Q73" s="134" t="e">
        <f t="shared" si="33"/>
        <v>#DIV/0!</v>
      </c>
      <c r="R73" s="220">
        <f t="shared" si="44"/>
        <v>57.014925373134332</v>
      </c>
      <c r="S73" s="220">
        <f t="shared" si="44"/>
        <v>54.92537313432836</v>
      </c>
      <c r="T73" s="294">
        <f t="shared" si="45"/>
        <v>335</v>
      </c>
      <c r="U73" s="294">
        <f t="shared" si="46"/>
        <v>191</v>
      </c>
      <c r="V73" s="294">
        <f t="shared" si="47"/>
        <v>184</v>
      </c>
      <c r="W73" s="295">
        <f t="shared" si="48"/>
        <v>57.014925373134332</v>
      </c>
      <c r="X73" s="295">
        <f t="shared" si="49"/>
        <v>54.92537313432836</v>
      </c>
      <c r="Y73" s="3">
        <v>0</v>
      </c>
      <c r="Z73" s="3">
        <v>0</v>
      </c>
      <c r="AA73" s="3">
        <v>0</v>
      </c>
      <c r="AB73" s="3">
        <v>274</v>
      </c>
      <c r="AC73" s="3">
        <v>128</v>
      </c>
      <c r="AD73" s="3">
        <v>128</v>
      </c>
      <c r="AE73" s="134">
        <f t="shared" si="34"/>
        <v>46.715328467153284</v>
      </c>
      <c r="AF73" s="134">
        <f t="shared" si="35"/>
        <v>46.715328467153284</v>
      </c>
      <c r="AG73" s="3">
        <v>0</v>
      </c>
      <c r="AH73" s="3">
        <v>0</v>
      </c>
      <c r="AI73" s="3">
        <v>0</v>
      </c>
      <c r="AJ73" s="134" t="e">
        <f t="shared" si="36"/>
        <v>#DIV/0!</v>
      </c>
      <c r="AK73" s="134" t="e">
        <f t="shared" si="37"/>
        <v>#DIV/0!</v>
      </c>
      <c r="AL73" s="3">
        <v>0</v>
      </c>
      <c r="AM73" s="3">
        <v>0</v>
      </c>
      <c r="AN73" s="3">
        <v>0</v>
      </c>
      <c r="AO73" s="134" t="e">
        <f t="shared" si="38"/>
        <v>#DIV/0!</v>
      </c>
      <c r="AP73" s="134" t="e">
        <f t="shared" si="39"/>
        <v>#DIV/0!</v>
      </c>
      <c r="AQ73" s="3">
        <v>0</v>
      </c>
      <c r="AR73" s="3">
        <v>0</v>
      </c>
      <c r="AS73" s="3">
        <v>0</v>
      </c>
      <c r="AT73" s="134" t="e">
        <f t="shared" si="40"/>
        <v>#DIV/0!</v>
      </c>
      <c r="AU73" s="134" t="e">
        <f t="shared" si="41"/>
        <v>#DIV/0!</v>
      </c>
      <c r="AV73" s="3">
        <v>100</v>
      </c>
      <c r="AW73" s="3">
        <v>76</v>
      </c>
      <c r="AX73" s="3">
        <v>65</v>
      </c>
      <c r="AY73" s="134">
        <f t="shared" si="42"/>
        <v>76</v>
      </c>
      <c r="AZ73" s="134">
        <f t="shared" si="43"/>
        <v>65</v>
      </c>
    </row>
    <row r="74" spans="1:52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134" t="e">
        <f t="shared" si="28"/>
        <v>#DIV/0!</v>
      </c>
      <c r="G74" s="134" t="e">
        <f t="shared" si="29"/>
        <v>#DIV/0!</v>
      </c>
      <c r="H74" s="3">
        <v>0</v>
      </c>
      <c r="I74" s="3">
        <v>0</v>
      </c>
      <c r="J74" s="3">
        <v>0</v>
      </c>
      <c r="K74" s="134" t="e">
        <f t="shared" si="30"/>
        <v>#DIV/0!</v>
      </c>
      <c r="L74" s="134" t="e">
        <f t="shared" si="31"/>
        <v>#DIV/0!</v>
      </c>
      <c r="M74" s="3">
        <v>0</v>
      </c>
      <c r="N74" s="3">
        <v>0</v>
      </c>
      <c r="O74" s="3">
        <v>0</v>
      </c>
      <c r="P74" s="134" t="e">
        <f t="shared" si="32"/>
        <v>#DIV/0!</v>
      </c>
      <c r="Q74" s="134" t="e">
        <f t="shared" si="33"/>
        <v>#DIV/0!</v>
      </c>
      <c r="R74" s="220" t="e">
        <f t="shared" si="44"/>
        <v>#DIV/0!</v>
      </c>
      <c r="S74" s="220" t="e">
        <f t="shared" si="44"/>
        <v>#DIV/0!</v>
      </c>
      <c r="T74" s="294">
        <f t="shared" si="45"/>
        <v>0</v>
      </c>
      <c r="U74" s="294">
        <f t="shared" si="46"/>
        <v>0</v>
      </c>
      <c r="V74" s="294">
        <f t="shared" si="47"/>
        <v>0</v>
      </c>
      <c r="W74" s="295" t="e">
        <f t="shared" si="48"/>
        <v>#DIV/0!</v>
      </c>
      <c r="X74" s="295" t="e">
        <f t="shared" si="49"/>
        <v>#DIV/0!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134" t="e">
        <f t="shared" si="34"/>
        <v>#DIV/0!</v>
      </c>
      <c r="AF74" s="134" t="e">
        <f t="shared" si="35"/>
        <v>#DIV/0!</v>
      </c>
      <c r="AG74" s="3">
        <v>0</v>
      </c>
      <c r="AH74" s="3">
        <v>0</v>
      </c>
      <c r="AI74" s="3">
        <v>0</v>
      </c>
      <c r="AJ74" s="134" t="e">
        <f t="shared" si="36"/>
        <v>#DIV/0!</v>
      </c>
      <c r="AK74" s="134" t="e">
        <f t="shared" si="37"/>
        <v>#DIV/0!</v>
      </c>
      <c r="AL74" s="3">
        <v>0</v>
      </c>
      <c r="AM74" s="3">
        <v>0</v>
      </c>
      <c r="AN74" s="3">
        <v>0</v>
      </c>
      <c r="AO74" s="134" t="e">
        <f t="shared" si="38"/>
        <v>#DIV/0!</v>
      </c>
      <c r="AP74" s="134" t="e">
        <f t="shared" si="39"/>
        <v>#DIV/0!</v>
      </c>
      <c r="AQ74" s="3">
        <v>0</v>
      </c>
      <c r="AR74" s="3">
        <v>0</v>
      </c>
      <c r="AS74" s="3">
        <v>0</v>
      </c>
      <c r="AT74" s="134" t="e">
        <f t="shared" si="40"/>
        <v>#DIV/0!</v>
      </c>
      <c r="AU74" s="134" t="e">
        <f t="shared" si="41"/>
        <v>#DIV/0!</v>
      </c>
      <c r="AV74" s="3">
        <v>0</v>
      </c>
      <c r="AW74" s="3">
        <v>0</v>
      </c>
      <c r="AX74" s="3">
        <v>0</v>
      </c>
      <c r="AY74" s="134" t="e">
        <f t="shared" si="42"/>
        <v>#DIV/0!</v>
      </c>
      <c r="AZ74" s="134" t="e">
        <f t="shared" si="43"/>
        <v>#DIV/0!</v>
      </c>
    </row>
    <row r="75" spans="1:52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134" t="e">
        <f t="shared" si="28"/>
        <v>#DIV/0!</v>
      </c>
      <c r="G75" s="134" t="e">
        <f t="shared" si="29"/>
        <v>#DIV/0!</v>
      </c>
      <c r="H75" s="3">
        <v>396</v>
      </c>
      <c r="I75" s="3">
        <v>270</v>
      </c>
      <c r="J75" s="3">
        <v>265</v>
      </c>
      <c r="K75" s="134">
        <f t="shared" si="30"/>
        <v>68.181818181818173</v>
      </c>
      <c r="L75" s="134">
        <f t="shared" si="31"/>
        <v>66.919191919191917</v>
      </c>
      <c r="M75" s="3">
        <v>0</v>
      </c>
      <c r="N75" s="3">
        <v>0</v>
      </c>
      <c r="O75" s="3">
        <v>0</v>
      </c>
      <c r="P75" s="134" t="e">
        <f t="shared" si="32"/>
        <v>#DIV/0!</v>
      </c>
      <c r="Q75" s="134" t="e">
        <f t="shared" si="33"/>
        <v>#DIV/0!</v>
      </c>
      <c r="R75" s="220">
        <f t="shared" si="44"/>
        <v>68.181818181818173</v>
      </c>
      <c r="S75" s="220">
        <f t="shared" si="44"/>
        <v>66.919191919191917</v>
      </c>
      <c r="T75" s="294">
        <f t="shared" si="45"/>
        <v>396</v>
      </c>
      <c r="U75" s="294">
        <f t="shared" si="46"/>
        <v>270</v>
      </c>
      <c r="V75" s="294">
        <f t="shared" si="47"/>
        <v>265</v>
      </c>
      <c r="W75" s="295">
        <f t="shared" si="48"/>
        <v>68.181818181818173</v>
      </c>
      <c r="X75" s="295">
        <f t="shared" si="49"/>
        <v>66.919191919191917</v>
      </c>
      <c r="Y75" s="3">
        <v>0</v>
      </c>
      <c r="Z75" s="3">
        <v>0</v>
      </c>
      <c r="AA75" s="3">
        <v>0</v>
      </c>
      <c r="AB75" s="3">
        <v>254</v>
      </c>
      <c r="AC75" s="3">
        <v>168</v>
      </c>
      <c r="AD75" s="3">
        <v>168</v>
      </c>
      <c r="AE75" s="134">
        <f t="shared" si="34"/>
        <v>66.141732283464577</v>
      </c>
      <c r="AF75" s="134">
        <f t="shared" si="35"/>
        <v>66.141732283464577</v>
      </c>
      <c r="AG75" s="3">
        <v>0</v>
      </c>
      <c r="AH75" s="3">
        <v>0</v>
      </c>
      <c r="AI75" s="3">
        <v>0</v>
      </c>
      <c r="AJ75" s="134" t="e">
        <f t="shared" si="36"/>
        <v>#DIV/0!</v>
      </c>
      <c r="AK75" s="134" t="e">
        <f t="shared" si="37"/>
        <v>#DIV/0!</v>
      </c>
      <c r="AL75" s="3">
        <v>0</v>
      </c>
      <c r="AM75" s="3">
        <v>0</v>
      </c>
      <c r="AN75" s="3">
        <v>0</v>
      </c>
      <c r="AO75" s="134" t="e">
        <f t="shared" si="38"/>
        <v>#DIV/0!</v>
      </c>
      <c r="AP75" s="134" t="e">
        <f t="shared" si="39"/>
        <v>#DIV/0!</v>
      </c>
      <c r="AQ75" s="3">
        <v>0</v>
      </c>
      <c r="AR75" s="3">
        <v>0</v>
      </c>
      <c r="AS75" s="3">
        <v>0</v>
      </c>
      <c r="AT75" s="134" t="e">
        <f t="shared" si="40"/>
        <v>#DIV/0!</v>
      </c>
      <c r="AU75" s="134" t="e">
        <f t="shared" si="41"/>
        <v>#DIV/0!</v>
      </c>
      <c r="AV75" s="3">
        <v>80</v>
      </c>
      <c r="AW75" s="3">
        <v>80</v>
      </c>
      <c r="AX75" s="3">
        <v>80</v>
      </c>
      <c r="AY75" s="134">
        <f t="shared" si="42"/>
        <v>100</v>
      </c>
      <c r="AZ75" s="134">
        <f t="shared" si="43"/>
        <v>100</v>
      </c>
    </row>
    <row r="76" spans="1:52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134" t="e">
        <f t="shared" si="28"/>
        <v>#DIV/0!</v>
      </c>
      <c r="G76" s="134" t="e">
        <f t="shared" si="29"/>
        <v>#DIV/0!</v>
      </c>
      <c r="H76" s="3">
        <v>162</v>
      </c>
      <c r="I76" s="3">
        <v>80</v>
      </c>
      <c r="J76" s="3">
        <v>80</v>
      </c>
      <c r="K76" s="134">
        <f t="shared" si="30"/>
        <v>49.382716049382715</v>
      </c>
      <c r="L76" s="134">
        <f t="shared" si="31"/>
        <v>49.382716049382715</v>
      </c>
      <c r="M76" s="3">
        <v>0</v>
      </c>
      <c r="N76" s="3">
        <v>0</v>
      </c>
      <c r="O76" s="3">
        <v>0</v>
      </c>
      <c r="P76" s="134" t="e">
        <f t="shared" si="32"/>
        <v>#DIV/0!</v>
      </c>
      <c r="Q76" s="134" t="e">
        <f t="shared" si="33"/>
        <v>#DIV/0!</v>
      </c>
      <c r="R76" s="220">
        <f t="shared" si="44"/>
        <v>49.382716049382715</v>
      </c>
      <c r="S76" s="220">
        <f t="shared" si="44"/>
        <v>49.382716049382715</v>
      </c>
      <c r="T76" s="294">
        <f t="shared" si="45"/>
        <v>162</v>
      </c>
      <c r="U76" s="294">
        <f t="shared" si="46"/>
        <v>80</v>
      </c>
      <c r="V76" s="294">
        <f t="shared" si="47"/>
        <v>80</v>
      </c>
      <c r="W76" s="295">
        <f t="shared" si="48"/>
        <v>49.382716049382715</v>
      </c>
      <c r="X76" s="295">
        <f t="shared" si="49"/>
        <v>49.382716049382715</v>
      </c>
      <c r="Y76" s="3">
        <v>0</v>
      </c>
      <c r="Z76" s="3">
        <v>0</v>
      </c>
      <c r="AA76" s="3">
        <v>0</v>
      </c>
      <c r="AB76" s="3">
        <v>162</v>
      </c>
      <c r="AC76" s="3">
        <v>80</v>
      </c>
      <c r="AD76" s="3">
        <v>80</v>
      </c>
      <c r="AE76" s="134">
        <f t="shared" si="34"/>
        <v>49.382716049382715</v>
      </c>
      <c r="AF76" s="134">
        <f t="shared" si="35"/>
        <v>49.382716049382715</v>
      </c>
      <c r="AG76" s="3">
        <v>0</v>
      </c>
      <c r="AH76" s="3">
        <v>0</v>
      </c>
      <c r="AI76" s="3">
        <v>0</v>
      </c>
      <c r="AJ76" s="134" t="e">
        <f t="shared" si="36"/>
        <v>#DIV/0!</v>
      </c>
      <c r="AK76" s="134" t="e">
        <f t="shared" si="37"/>
        <v>#DIV/0!</v>
      </c>
      <c r="AL76" s="3">
        <v>0</v>
      </c>
      <c r="AM76" s="3">
        <v>0</v>
      </c>
      <c r="AN76" s="3">
        <v>0</v>
      </c>
      <c r="AO76" s="134" t="e">
        <f t="shared" si="38"/>
        <v>#DIV/0!</v>
      </c>
      <c r="AP76" s="134" t="e">
        <f t="shared" si="39"/>
        <v>#DIV/0!</v>
      </c>
      <c r="AQ76" s="3">
        <v>0</v>
      </c>
      <c r="AR76" s="3">
        <v>0</v>
      </c>
      <c r="AS76" s="3">
        <v>0</v>
      </c>
      <c r="AT76" s="134" t="e">
        <f t="shared" si="40"/>
        <v>#DIV/0!</v>
      </c>
      <c r="AU76" s="134" t="e">
        <f t="shared" si="41"/>
        <v>#DIV/0!</v>
      </c>
      <c r="AV76" s="3">
        <v>42</v>
      </c>
      <c r="AW76" s="3">
        <v>37</v>
      </c>
      <c r="AX76" s="3">
        <v>37</v>
      </c>
      <c r="AY76" s="134">
        <f t="shared" si="42"/>
        <v>88.095238095238088</v>
      </c>
      <c r="AZ76" s="134">
        <f t="shared" si="43"/>
        <v>88.095238095238088</v>
      </c>
    </row>
    <row r="77" spans="1:52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134" t="e">
        <f t="shared" si="28"/>
        <v>#DIV/0!</v>
      </c>
      <c r="G77" s="134" t="e">
        <f t="shared" si="29"/>
        <v>#DIV/0!</v>
      </c>
      <c r="H77" s="3">
        <v>0</v>
      </c>
      <c r="I77" s="3">
        <v>0</v>
      </c>
      <c r="J77" s="3">
        <v>0</v>
      </c>
      <c r="K77" s="134" t="e">
        <f t="shared" si="30"/>
        <v>#DIV/0!</v>
      </c>
      <c r="L77" s="134" t="e">
        <f t="shared" si="31"/>
        <v>#DIV/0!</v>
      </c>
      <c r="M77" s="3">
        <v>0</v>
      </c>
      <c r="N77" s="3">
        <v>0</v>
      </c>
      <c r="O77" s="3">
        <v>0</v>
      </c>
      <c r="P77" s="134" t="e">
        <f t="shared" si="32"/>
        <v>#DIV/0!</v>
      </c>
      <c r="Q77" s="134" t="e">
        <f t="shared" si="33"/>
        <v>#DIV/0!</v>
      </c>
      <c r="R77" s="220" t="e">
        <f t="shared" si="44"/>
        <v>#DIV/0!</v>
      </c>
      <c r="S77" s="220" t="e">
        <f t="shared" si="44"/>
        <v>#DIV/0!</v>
      </c>
      <c r="T77" s="294">
        <f t="shared" si="45"/>
        <v>0</v>
      </c>
      <c r="U77" s="294">
        <f t="shared" si="46"/>
        <v>0</v>
      </c>
      <c r="V77" s="294">
        <f t="shared" si="47"/>
        <v>0</v>
      </c>
      <c r="W77" s="295" t="e">
        <f t="shared" si="48"/>
        <v>#DIV/0!</v>
      </c>
      <c r="X77" s="295" t="e">
        <f t="shared" si="49"/>
        <v>#DIV/0!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134" t="e">
        <f t="shared" si="34"/>
        <v>#DIV/0!</v>
      </c>
      <c r="AF77" s="134" t="e">
        <f t="shared" si="35"/>
        <v>#DIV/0!</v>
      </c>
      <c r="AG77" s="3">
        <v>0</v>
      </c>
      <c r="AH77" s="3">
        <v>0</v>
      </c>
      <c r="AI77" s="3">
        <v>0</v>
      </c>
      <c r="AJ77" s="134" t="e">
        <f t="shared" si="36"/>
        <v>#DIV/0!</v>
      </c>
      <c r="AK77" s="134" t="e">
        <f t="shared" si="37"/>
        <v>#DIV/0!</v>
      </c>
      <c r="AL77" s="3">
        <v>0</v>
      </c>
      <c r="AM77" s="3">
        <v>0</v>
      </c>
      <c r="AN77" s="3">
        <v>0</v>
      </c>
      <c r="AO77" s="134" t="e">
        <f t="shared" si="38"/>
        <v>#DIV/0!</v>
      </c>
      <c r="AP77" s="134" t="e">
        <f t="shared" si="39"/>
        <v>#DIV/0!</v>
      </c>
      <c r="AQ77" s="3">
        <v>0</v>
      </c>
      <c r="AR77" s="3">
        <v>0</v>
      </c>
      <c r="AS77" s="3">
        <v>0</v>
      </c>
      <c r="AT77" s="134" t="e">
        <f t="shared" si="40"/>
        <v>#DIV/0!</v>
      </c>
      <c r="AU77" s="134" t="e">
        <f t="shared" si="41"/>
        <v>#DIV/0!</v>
      </c>
      <c r="AV77" s="3">
        <v>0</v>
      </c>
      <c r="AW77" s="3">
        <v>0</v>
      </c>
      <c r="AX77" s="3">
        <v>0</v>
      </c>
      <c r="AY77" s="134" t="e">
        <f t="shared" si="42"/>
        <v>#DIV/0!</v>
      </c>
      <c r="AZ77" s="134" t="e">
        <f t="shared" si="43"/>
        <v>#DIV/0!</v>
      </c>
    </row>
    <row r="78" spans="1:52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134" t="e">
        <f t="shared" si="28"/>
        <v>#DIV/0!</v>
      </c>
      <c r="G78" s="134" t="e">
        <f t="shared" si="29"/>
        <v>#DIV/0!</v>
      </c>
      <c r="H78" s="3">
        <v>476</v>
      </c>
      <c r="I78" s="3">
        <v>206</v>
      </c>
      <c r="J78" s="3">
        <v>12</v>
      </c>
      <c r="K78" s="134">
        <f t="shared" si="30"/>
        <v>43.27731092436975</v>
      </c>
      <c r="L78" s="134">
        <f t="shared" si="31"/>
        <v>2.5210084033613445</v>
      </c>
      <c r="M78" s="3">
        <v>0</v>
      </c>
      <c r="N78" s="3">
        <v>0</v>
      </c>
      <c r="O78" s="3">
        <v>0</v>
      </c>
      <c r="P78" s="134" t="e">
        <f t="shared" si="32"/>
        <v>#DIV/0!</v>
      </c>
      <c r="Q78" s="134" t="e">
        <f t="shared" si="33"/>
        <v>#DIV/0!</v>
      </c>
      <c r="R78" s="220">
        <f t="shared" si="44"/>
        <v>43.27731092436975</v>
      </c>
      <c r="S78" s="220">
        <f t="shared" si="44"/>
        <v>2.5210084033613445</v>
      </c>
      <c r="T78" s="294">
        <f t="shared" si="45"/>
        <v>476</v>
      </c>
      <c r="U78" s="294">
        <f t="shared" si="46"/>
        <v>206</v>
      </c>
      <c r="V78" s="294">
        <f t="shared" si="47"/>
        <v>12</v>
      </c>
      <c r="W78" s="295">
        <f t="shared" si="48"/>
        <v>43.27731092436975</v>
      </c>
      <c r="X78" s="295">
        <f t="shared" si="49"/>
        <v>2.5210084033613445</v>
      </c>
      <c r="Y78" s="3">
        <v>0</v>
      </c>
      <c r="Z78" s="3">
        <v>0</v>
      </c>
      <c r="AA78" s="3">
        <v>0</v>
      </c>
      <c r="AB78" s="3">
        <v>570</v>
      </c>
      <c r="AC78" s="3">
        <v>224</v>
      </c>
      <c r="AD78" s="3">
        <v>222</v>
      </c>
      <c r="AE78" s="134">
        <f t="shared" si="34"/>
        <v>39.298245614035089</v>
      </c>
      <c r="AF78" s="134">
        <f t="shared" si="35"/>
        <v>38.94736842105263</v>
      </c>
      <c r="AG78" s="3">
        <v>0</v>
      </c>
      <c r="AH78" s="3">
        <v>0</v>
      </c>
      <c r="AI78" s="3">
        <v>0</v>
      </c>
      <c r="AJ78" s="134" t="e">
        <f t="shared" si="36"/>
        <v>#DIV/0!</v>
      </c>
      <c r="AK78" s="134" t="e">
        <f t="shared" si="37"/>
        <v>#DIV/0!</v>
      </c>
      <c r="AL78" s="3">
        <v>0</v>
      </c>
      <c r="AM78" s="3">
        <v>0</v>
      </c>
      <c r="AN78" s="3">
        <v>0</v>
      </c>
      <c r="AO78" s="134" t="e">
        <f t="shared" si="38"/>
        <v>#DIV/0!</v>
      </c>
      <c r="AP78" s="134" t="e">
        <f t="shared" si="39"/>
        <v>#DIV/0!</v>
      </c>
      <c r="AQ78" s="3">
        <v>0</v>
      </c>
      <c r="AR78" s="3">
        <v>0</v>
      </c>
      <c r="AS78" s="3">
        <v>0</v>
      </c>
      <c r="AT78" s="134" t="e">
        <f t="shared" si="40"/>
        <v>#DIV/0!</v>
      </c>
      <c r="AU78" s="134" t="e">
        <f t="shared" si="41"/>
        <v>#DIV/0!</v>
      </c>
      <c r="AV78" s="3">
        <v>194</v>
      </c>
      <c r="AW78" s="3">
        <v>159</v>
      </c>
      <c r="AX78" s="3">
        <v>158</v>
      </c>
      <c r="AY78" s="134">
        <f t="shared" si="42"/>
        <v>81.958762886597938</v>
      </c>
      <c r="AZ78" s="134">
        <f t="shared" si="43"/>
        <v>81.44329896907216</v>
      </c>
    </row>
    <row r="79" spans="1:52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134" t="e">
        <f t="shared" si="28"/>
        <v>#DIV/0!</v>
      </c>
      <c r="G79" s="134" t="e">
        <f t="shared" si="29"/>
        <v>#DIV/0!</v>
      </c>
      <c r="H79" s="3">
        <v>265</v>
      </c>
      <c r="I79" s="3">
        <v>130</v>
      </c>
      <c r="J79" s="3">
        <v>0</v>
      </c>
      <c r="K79" s="134">
        <f t="shared" si="30"/>
        <v>49.056603773584904</v>
      </c>
      <c r="L79" s="134">
        <f t="shared" si="31"/>
        <v>0</v>
      </c>
      <c r="M79" s="3">
        <v>0</v>
      </c>
      <c r="N79" s="3">
        <v>0</v>
      </c>
      <c r="O79" s="3">
        <v>0</v>
      </c>
      <c r="P79" s="134" t="e">
        <f t="shared" si="32"/>
        <v>#DIV/0!</v>
      </c>
      <c r="Q79" s="134" t="e">
        <f t="shared" si="33"/>
        <v>#DIV/0!</v>
      </c>
      <c r="R79" s="220">
        <f t="shared" si="44"/>
        <v>49.056603773584904</v>
      </c>
      <c r="S79" s="220">
        <f t="shared" si="44"/>
        <v>0</v>
      </c>
      <c r="T79" s="294">
        <f t="shared" si="45"/>
        <v>265</v>
      </c>
      <c r="U79" s="294">
        <f t="shared" si="46"/>
        <v>130</v>
      </c>
      <c r="V79" s="294">
        <f t="shared" si="47"/>
        <v>0</v>
      </c>
      <c r="W79" s="295">
        <f t="shared" si="48"/>
        <v>49.056603773584904</v>
      </c>
      <c r="X79" s="295">
        <f t="shared" si="49"/>
        <v>0</v>
      </c>
      <c r="Y79" s="3">
        <v>0</v>
      </c>
      <c r="Z79" s="3">
        <v>0</v>
      </c>
      <c r="AA79" s="3">
        <v>0</v>
      </c>
      <c r="AB79" s="3">
        <v>219</v>
      </c>
      <c r="AC79" s="3">
        <v>100</v>
      </c>
      <c r="AD79" s="3">
        <v>61</v>
      </c>
      <c r="AE79" s="134">
        <f t="shared" si="34"/>
        <v>45.662100456621005</v>
      </c>
      <c r="AF79" s="134">
        <f t="shared" si="35"/>
        <v>27.853881278538811</v>
      </c>
      <c r="AG79" s="3">
        <v>0</v>
      </c>
      <c r="AH79" s="3">
        <v>0</v>
      </c>
      <c r="AI79" s="3">
        <v>0</v>
      </c>
      <c r="AJ79" s="134" t="e">
        <f t="shared" si="36"/>
        <v>#DIV/0!</v>
      </c>
      <c r="AK79" s="134" t="e">
        <f t="shared" si="37"/>
        <v>#DIV/0!</v>
      </c>
      <c r="AL79" s="3">
        <v>0</v>
      </c>
      <c r="AM79" s="3">
        <v>0</v>
      </c>
      <c r="AN79" s="3">
        <v>0</v>
      </c>
      <c r="AO79" s="134" t="e">
        <f t="shared" si="38"/>
        <v>#DIV/0!</v>
      </c>
      <c r="AP79" s="134" t="e">
        <f t="shared" si="39"/>
        <v>#DIV/0!</v>
      </c>
      <c r="AQ79" s="3">
        <v>0</v>
      </c>
      <c r="AR79" s="3">
        <v>0</v>
      </c>
      <c r="AS79" s="3">
        <v>0</v>
      </c>
      <c r="AT79" s="134" t="e">
        <f t="shared" si="40"/>
        <v>#DIV/0!</v>
      </c>
      <c r="AU79" s="134" t="e">
        <f t="shared" si="41"/>
        <v>#DIV/0!</v>
      </c>
      <c r="AV79" s="3">
        <v>0</v>
      </c>
      <c r="AW79" s="3">
        <v>0</v>
      </c>
      <c r="AX79" s="3">
        <v>0</v>
      </c>
      <c r="AY79" s="134" t="e">
        <f t="shared" si="42"/>
        <v>#DIV/0!</v>
      </c>
      <c r="AZ79" s="134" t="e">
        <f t="shared" si="43"/>
        <v>#DIV/0!</v>
      </c>
    </row>
    <row r="80" spans="1:52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134" t="e">
        <f t="shared" si="28"/>
        <v>#DIV/0!</v>
      </c>
      <c r="G80" s="134" t="e">
        <f t="shared" si="29"/>
        <v>#DIV/0!</v>
      </c>
      <c r="H80" s="3">
        <v>0</v>
      </c>
      <c r="I80" s="3">
        <v>0</v>
      </c>
      <c r="J80" s="3">
        <v>0</v>
      </c>
      <c r="K80" s="134" t="e">
        <f t="shared" si="30"/>
        <v>#DIV/0!</v>
      </c>
      <c r="L80" s="134" t="e">
        <f t="shared" si="31"/>
        <v>#DIV/0!</v>
      </c>
      <c r="M80" s="3">
        <v>0</v>
      </c>
      <c r="N80" s="3">
        <v>0</v>
      </c>
      <c r="O80" s="3">
        <v>0</v>
      </c>
      <c r="P80" s="134" t="e">
        <f t="shared" si="32"/>
        <v>#DIV/0!</v>
      </c>
      <c r="Q80" s="134" t="e">
        <f t="shared" si="33"/>
        <v>#DIV/0!</v>
      </c>
      <c r="R80" s="220" t="e">
        <f t="shared" si="44"/>
        <v>#DIV/0!</v>
      </c>
      <c r="S80" s="220" t="e">
        <f t="shared" si="44"/>
        <v>#DIV/0!</v>
      </c>
      <c r="T80" s="294">
        <f t="shared" si="45"/>
        <v>0</v>
      </c>
      <c r="U80" s="294">
        <f t="shared" si="46"/>
        <v>0</v>
      </c>
      <c r="V80" s="294">
        <f t="shared" si="47"/>
        <v>0</v>
      </c>
      <c r="W80" s="295" t="e">
        <f t="shared" si="48"/>
        <v>#DIV/0!</v>
      </c>
      <c r="X80" s="295" t="e">
        <f t="shared" si="49"/>
        <v>#DIV/0!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134" t="e">
        <f t="shared" si="34"/>
        <v>#DIV/0!</v>
      </c>
      <c r="AF80" s="134" t="e">
        <f t="shared" si="35"/>
        <v>#DIV/0!</v>
      </c>
      <c r="AG80" s="3">
        <v>0</v>
      </c>
      <c r="AH80" s="3">
        <v>0</v>
      </c>
      <c r="AI80" s="3">
        <v>0</v>
      </c>
      <c r="AJ80" s="134" t="e">
        <f t="shared" si="36"/>
        <v>#DIV/0!</v>
      </c>
      <c r="AK80" s="134" t="e">
        <f t="shared" si="37"/>
        <v>#DIV/0!</v>
      </c>
      <c r="AL80" s="3">
        <v>0</v>
      </c>
      <c r="AM80" s="3">
        <v>0</v>
      </c>
      <c r="AN80" s="3">
        <v>0</v>
      </c>
      <c r="AO80" s="134" t="e">
        <f t="shared" si="38"/>
        <v>#DIV/0!</v>
      </c>
      <c r="AP80" s="134" t="e">
        <f t="shared" si="39"/>
        <v>#DIV/0!</v>
      </c>
      <c r="AQ80" s="3">
        <v>0</v>
      </c>
      <c r="AR80" s="3">
        <v>0</v>
      </c>
      <c r="AS80" s="3">
        <v>0</v>
      </c>
      <c r="AT80" s="134" t="e">
        <f t="shared" si="40"/>
        <v>#DIV/0!</v>
      </c>
      <c r="AU80" s="134" t="e">
        <f t="shared" si="41"/>
        <v>#DIV/0!</v>
      </c>
      <c r="AV80" s="3">
        <v>0</v>
      </c>
      <c r="AW80" s="3">
        <v>0</v>
      </c>
      <c r="AX80" s="3">
        <v>0</v>
      </c>
      <c r="AY80" s="134" t="e">
        <f t="shared" si="42"/>
        <v>#DIV/0!</v>
      </c>
      <c r="AZ80" s="134" t="e">
        <f t="shared" si="43"/>
        <v>#DIV/0!</v>
      </c>
    </row>
    <row r="81" spans="1:52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134" t="e">
        <f t="shared" si="28"/>
        <v>#DIV/0!</v>
      </c>
      <c r="G81" s="134" t="e">
        <f t="shared" si="29"/>
        <v>#DIV/0!</v>
      </c>
      <c r="H81" s="3">
        <v>164</v>
      </c>
      <c r="I81" s="3">
        <v>87</v>
      </c>
      <c r="J81" s="3">
        <v>87</v>
      </c>
      <c r="K81" s="134">
        <f t="shared" si="30"/>
        <v>53.048780487804883</v>
      </c>
      <c r="L81" s="134">
        <f t="shared" si="31"/>
        <v>53.048780487804883</v>
      </c>
      <c r="M81" s="3">
        <v>0</v>
      </c>
      <c r="N81" s="3">
        <v>0</v>
      </c>
      <c r="O81" s="3">
        <v>0</v>
      </c>
      <c r="P81" s="134" t="e">
        <f t="shared" si="32"/>
        <v>#DIV/0!</v>
      </c>
      <c r="Q81" s="134" t="e">
        <f t="shared" si="33"/>
        <v>#DIV/0!</v>
      </c>
      <c r="R81" s="220">
        <f t="shared" si="44"/>
        <v>53.048780487804883</v>
      </c>
      <c r="S81" s="220">
        <f t="shared" si="44"/>
        <v>53.048780487804883</v>
      </c>
      <c r="T81" s="294">
        <f t="shared" si="45"/>
        <v>164</v>
      </c>
      <c r="U81" s="294">
        <f t="shared" si="46"/>
        <v>87</v>
      </c>
      <c r="V81" s="294">
        <f t="shared" si="47"/>
        <v>87</v>
      </c>
      <c r="W81" s="295">
        <f t="shared" si="48"/>
        <v>53.048780487804883</v>
      </c>
      <c r="X81" s="295">
        <f t="shared" si="49"/>
        <v>53.048780487804883</v>
      </c>
      <c r="Y81" s="3">
        <v>0</v>
      </c>
      <c r="Z81" s="3">
        <v>0</v>
      </c>
      <c r="AA81" s="3">
        <v>0</v>
      </c>
      <c r="AB81" s="3">
        <v>145</v>
      </c>
      <c r="AC81" s="3">
        <v>70</v>
      </c>
      <c r="AD81" s="3">
        <v>70</v>
      </c>
      <c r="AE81" s="134">
        <f t="shared" si="34"/>
        <v>48.275862068965516</v>
      </c>
      <c r="AF81" s="134">
        <f t="shared" si="35"/>
        <v>48.275862068965516</v>
      </c>
      <c r="AG81" s="3">
        <v>0</v>
      </c>
      <c r="AH81" s="3">
        <v>0</v>
      </c>
      <c r="AI81" s="3">
        <v>0</v>
      </c>
      <c r="AJ81" s="134" t="e">
        <f t="shared" si="36"/>
        <v>#DIV/0!</v>
      </c>
      <c r="AK81" s="134" t="e">
        <f t="shared" si="37"/>
        <v>#DIV/0!</v>
      </c>
      <c r="AL81" s="3">
        <v>0</v>
      </c>
      <c r="AM81" s="3">
        <v>0</v>
      </c>
      <c r="AN81" s="3">
        <v>0</v>
      </c>
      <c r="AO81" s="134" t="e">
        <f t="shared" si="38"/>
        <v>#DIV/0!</v>
      </c>
      <c r="AP81" s="134" t="e">
        <f t="shared" si="39"/>
        <v>#DIV/0!</v>
      </c>
      <c r="AQ81" s="3">
        <v>0</v>
      </c>
      <c r="AR81" s="3">
        <v>0</v>
      </c>
      <c r="AS81" s="3">
        <v>0</v>
      </c>
      <c r="AT81" s="134" t="e">
        <f t="shared" si="40"/>
        <v>#DIV/0!</v>
      </c>
      <c r="AU81" s="134" t="e">
        <f t="shared" si="41"/>
        <v>#DIV/0!</v>
      </c>
      <c r="AV81" s="3">
        <v>0</v>
      </c>
      <c r="AW81" s="3">
        <v>0</v>
      </c>
      <c r="AX81" s="3">
        <v>0</v>
      </c>
      <c r="AY81" s="134" t="e">
        <f t="shared" si="42"/>
        <v>#DIV/0!</v>
      </c>
      <c r="AZ81" s="134" t="e">
        <f t="shared" si="43"/>
        <v>#DIV/0!</v>
      </c>
    </row>
    <row r="82" spans="1:52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0</v>
      </c>
      <c r="F82" s="134" t="e">
        <f t="shared" si="28"/>
        <v>#DIV/0!</v>
      </c>
      <c r="G82" s="134" t="e">
        <f t="shared" si="29"/>
        <v>#DIV/0!</v>
      </c>
      <c r="H82" s="3">
        <v>293</v>
      </c>
      <c r="I82" s="3">
        <v>142</v>
      </c>
      <c r="J82" s="3">
        <v>0</v>
      </c>
      <c r="K82" s="134">
        <f t="shared" si="30"/>
        <v>48.464163822525599</v>
      </c>
      <c r="L82" s="134">
        <f t="shared" si="31"/>
        <v>0</v>
      </c>
      <c r="M82" s="3">
        <v>0</v>
      </c>
      <c r="N82" s="3">
        <v>0</v>
      </c>
      <c r="O82" s="3">
        <v>0</v>
      </c>
      <c r="P82" s="134" t="e">
        <f t="shared" si="32"/>
        <v>#DIV/0!</v>
      </c>
      <c r="Q82" s="134" t="e">
        <f t="shared" si="33"/>
        <v>#DIV/0!</v>
      </c>
      <c r="R82" s="220">
        <f t="shared" si="44"/>
        <v>48.464163822525599</v>
      </c>
      <c r="S82" s="220">
        <f t="shared" si="44"/>
        <v>0</v>
      </c>
      <c r="T82" s="294">
        <f t="shared" si="45"/>
        <v>293</v>
      </c>
      <c r="U82" s="294">
        <f t="shared" si="46"/>
        <v>142</v>
      </c>
      <c r="V82" s="294">
        <f t="shared" si="47"/>
        <v>0</v>
      </c>
      <c r="W82" s="295">
        <f t="shared" si="48"/>
        <v>48.464163822525599</v>
      </c>
      <c r="X82" s="295">
        <f t="shared" si="49"/>
        <v>0</v>
      </c>
      <c r="Y82" s="3">
        <v>0</v>
      </c>
      <c r="Z82" s="3">
        <v>0</v>
      </c>
      <c r="AA82" s="3">
        <v>0</v>
      </c>
      <c r="AB82" s="3">
        <v>182</v>
      </c>
      <c r="AC82" s="3">
        <v>60</v>
      </c>
      <c r="AD82" s="3">
        <v>0</v>
      </c>
      <c r="AE82" s="134">
        <f t="shared" si="34"/>
        <v>32.967032967032964</v>
      </c>
      <c r="AF82" s="134">
        <f t="shared" si="35"/>
        <v>0</v>
      </c>
      <c r="AG82" s="3">
        <v>0</v>
      </c>
      <c r="AH82" s="3">
        <v>0</v>
      </c>
      <c r="AI82" s="3">
        <v>0</v>
      </c>
      <c r="AJ82" s="134" t="e">
        <f t="shared" si="36"/>
        <v>#DIV/0!</v>
      </c>
      <c r="AK82" s="134" t="e">
        <f t="shared" si="37"/>
        <v>#DIV/0!</v>
      </c>
      <c r="AL82" s="3">
        <v>0</v>
      </c>
      <c r="AM82" s="3">
        <v>0</v>
      </c>
      <c r="AN82" s="3">
        <v>0</v>
      </c>
      <c r="AO82" s="134" t="e">
        <f t="shared" si="38"/>
        <v>#DIV/0!</v>
      </c>
      <c r="AP82" s="134" t="e">
        <f t="shared" si="39"/>
        <v>#DIV/0!</v>
      </c>
      <c r="AQ82" s="3">
        <v>0</v>
      </c>
      <c r="AR82" s="3">
        <v>0</v>
      </c>
      <c r="AS82" s="3">
        <v>0</v>
      </c>
      <c r="AT82" s="134" t="e">
        <f t="shared" si="40"/>
        <v>#DIV/0!</v>
      </c>
      <c r="AU82" s="134" t="e">
        <f t="shared" si="41"/>
        <v>#DIV/0!</v>
      </c>
      <c r="AV82" s="3">
        <v>0</v>
      </c>
      <c r="AW82" s="3">
        <v>0</v>
      </c>
      <c r="AX82" s="3">
        <v>0</v>
      </c>
      <c r="AY82" s="134" t="e">
        <f t="shared" si="42"/>
        <v>#DIV/0!</v>
      </c>
      <c r="AZ82" s="134" t="e">
        <f t="shared" si="43"/>
        <v>#DIV/0!</v>
      </c>
    </row>
    <row r="83" spans="1:52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134" t="e">
        <f t="shared" si="28"/>
        <v>#DIV/0!</v>
      </c>
      <c r="G83" s="134" t="e">
        <f t="shared" si="29"/>
        <v>#DIV/0!</v>
      </c>
      <c r="H83" s="3">
        <v>188</v>
      </c>
      <c r="I83" s="3">
        <v>74</v>
      </c>
      <c r="J83" s="3">
        <v>0</v>
      </c>
      <c r="K83" s="134">
        <f t="shared" si="30"/>
        <v>39.361702127659576</v>
      </c>
      <c r="L83" s="134">
        <f t="shared" si="31"/>
        <v>0</v>
      </c>
      <c r="M83" s="3">
        <v>0</v>
      </c>
      <c r="N83" s="3">
        <v>0</v>
      </c>
      <c r="O83" s="3">
        <v>0</v>
      </c>
      <c r="P83" s="134" t="e">
        <f t="shared" si="32"/>
        <v>#DIV/0!</v>
      </c>
      <c r="Q83" s="134" t="e">
        <f t="shared" si="33"/>
        <v>#DIV/0!</v>
      </c>
      <c r="R83" s="220">
        <f t="shared" si="44"/>
        <v>39.361702127659576</v>
      </c>
      <c r="S83" s="220">
        <f t="shared" si="44"/>
        <v>0</v>
      </c>
      <c r="T83" s="294">
        <f t="shared" si="45"/>
        <v>188</v>
      </c>
      <c r="U83" s="294">
        <f t="shared" si="46"/>
        <v>74</v>
      </c>
      <c r="V83" s="294">
        <f t="shared" si="47"/>
        <v>0</v>
      </c>
      <c r="W83" s="295">
        <f t="shared" si="48"/>
        <v>39.361702127659576</v>
      </c>
      <c r="X83" s="295">
        <f t="shared" si="49"/>
        <v>0</v>
      </c>
      <c r="Y83" s="3">
        <v>0</v>
      </c>
      <c r="Z83" s="3">
        <v>0</v>
      </c>
      <c r="AA83" s="3">
        <v>0</v>
      </c>
      <c r="AB83" s="3">
        <v>100</v>
      </c>
      <c r="AC83" s="3">
        <v>53</v>
      </c>
      <c r="AD83" s="3">
        <v>17</v>
      </c>
      <c r="AE83" s="134">
        <f t="shared" si="34"/>
        <v>53</v>
      </c>
      <c r="AF83" s="134">
        <f t="shared" si="35"/>
        <v>17</v>
      </c>
      <c r="AG83" s="3">
        <v>0</v>
      </c>
      <c r="AH83" s="3">
        <v>0</v>
      </c>
      <c r="AI83" s="3">
        <v>0</v>
      </c>
      <c r="AJ83" s="134" t="e">
        <f t="shared" si="36"/>
        <v>#DIV/0!</v>
      </c>
      <c r="AK83" s="134" t="e">
        <f t="shared" si="37"/>
        <v>#DIV/0!</v>
      </c>
      <c r="AL83" s="3">
        <v>0</v>
      </c>
      <c r="AM83" s="3">
        <v>0</v>
      </c>
      <c r="AN83" s="3">
        <v>0</v>
      </c>
      <c r="AO83" s="134" t="e">
        <f t="shared" si="38"/>
        <v>#DIV/0!</v>
      </c>
      <c r="AP83" s="134" t="e">
        <f t="shared" si="39"/>
        <v>#DIV/0!</v>
      </c>
      <c r="AQ83" s="3">
        <v>0</v>
      </c>
      <c r="AR83" s="3">
        <v>0</v>
      </c>
      <c r="AS83" s="3">
        <v>0</v>
      </c>
      <c r="AT83" s="134" t="e">
        <f t="shared" si="40"/>
        <v>#DIV/0!</v>
      </c>
      <c r="AU83" s="134" t="e">
        <f t="shared" si="41"/>
        <v>#DIV/0!</v>
      </c>
      <c r="AV83" s="3">
        <v>0</v>
      </c>
      <c r="AW83" s="3">
        <v>0</v>
      </c>
      <c r="AX83" s="3">
        <v>0</v>
      </c>
      <c r="AY83" s="134" t="e">
        <f t="shared" si="42"/>
        <v>#DIV/0!</v>
      </c>
      <c r="AZ83" s="134" t="e">
        <f t="shared" si="43"/>
        <v>#DIV/0!</v>
      </c>
    </row>
    <row r="84" spans="1:52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134" t="e">
        <f t="shared" si="28"/>
        <v>#DIV/0!</v>
      </c>
      <c r="G84" s="134" t="e">
        <f t="shared" si="29"/>
        <v>#DIV/0!</v>
      </c>
      <c r="H84" s="3">
        <v>0</v>
      </c>
      <c r="I84" s="3">
        <v>0</v>
      </c>
      <c r="J84" s="3">
        <v>0</v>
      </c>
      <c r="K84" s="134" t="e">
        <f t="shared" si="30"/>
        <v>#DIV/0!</v>
      </c>
      <c r="L84" s="134" t="e">
        <f t="shared" si="31"/>
        <v>#DIV/0!</v>
      </c>
      <c r="M84" s="3">
        <v>0</v>
      </c>
      <c r="N84" s="3">
        <v>0</v>
      </c>
      <c r="O84" s="3">
        <v>0</v>
      </c>
      <c r="P84" s="134" t="e">
        <f t="shared" si="32"/>
        <v>#DIV/0!</v>
      </c>
      <c r="Q84" s="134" t="e">
        <f t="shared" si="33"/>
        <v>#DIV/0!</v>
      </c>
      <c r="R84" s="220" t="e">
        <f t="shared" si="44"/>
        <v>#DIV/0!</v>
      </c>
      <c r="S84" s="220" t="e">
        <f t="shared" si="44"/>
        <v>#DIV/0!</v>
      </c>
      <c r="T84" s="294">
        <f t="shared" si="45"/>
        <v>0</v>
      </c>
      <c r="U84" s="294">
        <f t="shared" si="46"/>
        <v>0</v>
      </c>
      <c r="V84" s="294">
        <f t="shared" si="47"/>
        <v>0</v>
      </c>
      <c r="W84" s="295" t="e">
        <f t="shared" si="48"/>
        <v>#DIV/0!</v>
      </c>
      <c r="X84" s="295" t="e">
        <f t="shared" si="49"/>
        <v>#DIV/0!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134" t="e">
        <f t="shared" si="34"/>
        <v>#DIV/0!</v>
      </c>
      <c r="AF84" s="134" t="e">
        <f t="shared" si="35"/>
        <v>#DIV/0!</v>
      </c>
      <c r="AG84" s="3">
        <v>0</v>
      </c>
      <c r="AH84" s="3">
        <v>0</v>
      </c>
      <c r="AI84" s="3">
        <v>0</v>
      </c>
      <c r="AJ84" s="134" t="e">
        <f t="shared" si="36"/>
        <v>#DIV/0!</v>
      </c>
      <c r="AK84" s="134" t="e">
        <f t="shared" si="37"/>
        <v>#DIV/0!</v>
      </c>
      <c r="AL84" s="3">
        <v>0</v>
      </c>
      <c r="AM84" s="3">
        <v>0</v>
      </c>
      <c r="AN84" s="3">
        <v>0</v>
      </c>
      <c r="AO84" s="134" t="e">
        <f t="shared" si="38"/>
        <v>#DIV/0!</v>
      </c>
      <c r="AP84" s="134" t="e">
        <f t="shared" si="39"/>
        <v>#DIV/0!</v>
      </c>
      <c r="AQ84" s="3">
        <v>0</v>
      </c>
      <c r="AR84" s="3">
        <v>0</v>
      </c>
      <c r="AS84" s="3">
        <v>0</v>
      </c>
      <c r="AT84" s="134" t="e">
        <f t="shared" si="40"/>
        <v>#DIV/0!</v>
      </c>
      <c r="AU84" s="134" t="e">
        <f t="shared" si="41"/>
        <v>#DIV/0!</v>
      </c>
      <c r="AV84" s="3">
        <v>0</v>
      </c>
      <c r="AW84" s="3">
        <v>0</v>
      </c>
      <c r="AX84" s="3">
        <v>0</v>
      </c>
      <c r="AY84" s="134" t="e">
        <f t="shared" si="42"/>
        <v>#DIV/0!</v>
      </c>
      <c r="AZ84" s="134" t="e">
        <f t="shared" si="43"/>
        <v>#DIV/0!</v>
      </c>
    </row>
    <row r="85" spans="1:52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134" t="e">
        <f t="shared" si="28"/>
        <v>#DIV/0!</v>
      </c>
      <c r="G85" s="134" t="e">
        <f t="shared" si="29"/>
        <v>#DIV/0!</v>
      </c>
      <c r="H85" s="3">
        <v>0</v>
      </c>
      <c r="I85" s="3">
        <v>0</v>
      </c>
      <c r="J85" s="3">
        <v>0</v>
      </c>
      <c r="K85" s="134" t="e">
        <f t="shared" si="30"/>
        <v>#DIV/0!</v>
      </c>
      <c r="L85" s="134" t="e">
        <f t="shared" si="31"/>
        <v>#DIV/0!</v>
      </c>
      <c r="M85" s="3">
        <v>0</v>
      </c>
      <c r="N85" s="3">
        <v>0</v>
      </c>
      <c r="O85" s="3">
        <v>0</v>
      </c>
      <c r="P85" s="134" t="e">
        <f t="shared" si="32"/>
        <v>#DIV/0!</v>
      </c>
      <c r="Q85" s="134" t="e">
        <f t="shared" si="33"/>
        <v>#DIV/0!</v>
      </c>
      <c r="R85" s="220" t="e">
        <f t="shared" si="44"/>
        <v>#DIV/0!</v>
      </c>
      <c r="S85" s="220" t="e">
        <f t="shared" si="44"/>
        <v>#DIV/0!</v>
      </c>
      <c r="T85" s="294">
        <f t="shared" si="45"/>
        <v>0</v>
      </c>
      <c r="U85" s="294">
        <f t="shared" si="46"/>
        <v>0</v>
      </c>
      <c r="V85" s="294">
        <f t="shared" si="47"/>
        <v>0</v>
      </c>
      <c r="W85" s="295" t="e">
        <f t="shared" si="48"/>
        <v>#DIV/0!</v>
      </c>
      <c r="X85" s="295" t="e">
        <f t="shared" si="49"/>
        <v>#DIV/0!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134" t="e">
        <f t="shared" si="34"/>
        <v>#DIV/0!</v>
      </c>
      <c r="AF85" s="134" t="e">
        <f t="shared" si="35"/>
        <v>#DIV/0!</v>
      </c>
      <c r="AG85" s="3">
        <v>0</v>
      </c>
      <c r="AH85" s="3">
        <v>0</v>
      </c>
      <c r="AI85" s="3">
        <v>0</v>
      </c>
      <c r="AJ85" s="134" t="e">
        <f t="shared" si="36"/>
        <v>#DIV/0!</v>
      </c>
      <c r="AK85" s="134" t="e">
        <f t="shared" si="37"/>
        <v>#DIV/0!</v>
      </c>
      <c r="AL85" s="3">
        <v>0</v>
      </c>
      <c r="AM85" s="3">
        <v>0</v>
      </c>
      <c r="AN85" s="3">
        <v>0</v>
      </c>
      <c r="AO85" s="134" t="e">
        <f t="shared" si="38"/>
        <v>#DIV/0!</v>
      </c>
      <c r="AP85" s="134" t="e">
        <f t="shared" si="39"/>
        <v>#DIV/0!</v>
      </c>
      <c r="AQ85" s="3">
        <v>0</v>
      </c>
      <c r="AR85" s="3">
        <v>0</v>
      </c>
      <c r="AS85" s="3">
        <v>0</v>
      </c>
      <c r="AT85" s="134" t="e">
        <f t="shared" si="40"/>
        <v>#DIV/0!</v>
      </c>
      <c r="AU85" s="134" t="e">
        <f t="shared" si="41"/>
        <v>#DIV/0!</v>
      </c>
      <c r="AV85" s="3">
        <v>0</v>
      </c>
      <c r="AW85" s="3">
        <v>0</v>
      </c>
      <c r="AX85" s="3">
        <v>0</v>
      </c>
      <c r="AY85" s="134" t="e">
        <f t="shared" si="42"/>
        <v>#DIV/0!</v>
      </c>
      <c r="AZ85" s="134" t="e">
        <f t="shared" si="43"/>
        <v>#DIV/0!</v>
      </c>
    </row>
    <row r="86" spans="1:52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134" t="e">
        <f t="shared" si="28"/>
        <v>#DIV/0!</v>
      </c>
      <c r="G86" s="134" t="e">
        <f t="shared" si="29"/>
        <v>#DIV/0!</v>
      </c>
      <c r="H86" s="3">
        <v>358</v>
      </c>
      <c r="I86" s="3">
        <v>214</v>
      </c>
      <c r="J86" s="3">
        <v>159</v>
      </c>
      <c r="K86" s="134">
        <f t="shared" si="30"/>
        <v>59.77653631284916</v>
      </c>
      <c r="L86" s="134">
        <f t="shared" si="31"/>
        <v>44.41340782122905</v>
      </c>
      <c r="M86" s="3">
        <v>0</v>
      </c>
      <c r="N86" s="3">
        <v>0</v>
      </c>
      <c r="O86" s="3">
        <v>0</v>
      </c>
      <c r="P86" s="134" t="e">
        <f t="shared" si="32"/>
        <v>#DIV/0!</v>
      </c>
      <c r="Q86" s="134" t="e">
        <f t="shared" si="33"/>
        <v>#DIV/0!</v>
      </c>
      <c r="R86" s="220">
        <f t="shared" si="44"/>
        <v>59.77653631284916</v>
      </c>
      <c r="S86" s="220">
        <f t="shared" si="44"/>
        <v>44.41340782122905</v>
      </c>
      <c r="T86" s="294">
        <f t="shared" si="45"/>
        <v>358</v>
      </c>
      <c r="U86" s="294">
        <f t="shared" si="46"/>
        <v>214</v>
      </c>
      <c r="V86" s="294">
        <f t="shared" si="47"/>
        <v>159</v>
      </c>
      <c r="W86" s="295">
        <f t="shared" si="48"/>
        <v>59.77653631284916</v>
      </c>
      <c r="X86" s="295">
        <f t="shared" si="49"/>
        <v>44.41340782122905</v>
      </c>
      <c r="Y86" s="3">
        <v>0</v>
      </c>
      <c r="Z86" s="3">
        <v>0</v>
      </c>
      <c r="AA86" s="3">
        <v>0</v>
      </c>
      <c r="AB86" s="3">
        <v>108</v>
      </c>
      <c r="AC86" s="3">
        <v>53</v>
      </c>
      <c r="AD86" s="3">
        <v>52</v>
      </c>
      <c r="AE86" s="134">
        <f t="shared" si="34"/>
        <v>49.074074074074076</v>
      </c>
      <c r="AF86" s="134">
        <f t="shared" si="35"/>
        <v>48.148148148148145</v>
      </c>
      <c r="AG86" s="3">
        <v>0</v>
      </c>
      <c r="AH86" s="3">
        <v>0</v>
      </c>
      <c r="AI86" s="3">
        <v>0</v>
      </c>
      <c r="AJ86" s="134" t="e">
        <f t="shared" si="36"/>
        <v>#DIV/0!</v>
      </c>
      <c r="AK86" s="134" t="e">
        <f t="shared" si="37"/>
        <v>#DIV/0!</v>
      </c>
      <c r="AL86" s="3">
        <v>0</v>
      </c>
      <c r="AM86" s="3">
        <v>0</v>
      </c>
      <c r="AN86" s="3">
        <v>0</v>
      </c>
      <c r="AO86" s="134" t="e">
        <f t="shared" si="38"/>
        <v>#DIV/0!</v>
      </c>
      <c r="AP86" s="134" t="e">
        <f t="shared" si="39"/>
        <v>#DIV/0!</v>
      </c>
      <c r="AQ86" s="3">
        <v>0</v>
      </c>
      <c r="AR86" s="3">
        <v>0</v>
      </c>
      <c r="AS86" s="3">
        <v>0</v>
      </c>
      <c r="AT86" s="134" t="e">
        <f t="shared" si="40"/>
        <v>#DIV/0!</v>
      </c>
      <c r="AU86" s="134" t="e">
        <f t="shared" si="41"/>
        <v>#DIV/0!</v>
      </c>
      <c r="AV86" s="3">
        <v>0</v>
      </c>
      <c r="AW86" s="3">
        <v>0</v>
      </c>
      <c r="AX86" s="3">
        <v>0</v>
      </c>
      <c r="AY86" s="134" t="e">
        <f t="shared" si="42"/>
        <v>#DIV/0!</v>
      </c>
      <c r="AZ86" s="134" t="e">
        <f t="shared" si="43"/>
        <v>#DIV/0!</v>
      </c>
    </row>
    <row r="87" spans="1:52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134" t="e">
        <f t="shared" si="28"/>
        <v>#DIV/0!</v>
      </c>
      <c r="G87" s="134" t="e">
        <f t="shared" si="29"/>
        <v>#DIV/0!</v>
      </c>
      <c r="H87" s="3">
        <v>104</v>
      </c>
      <c r="I87" s="3">
        <v>53</v>
      </c>
      <c r="J87" s="3">
        <v>0</v>
      </c>
      <c r="K87" s="134">
        <f t="shared" si="30"/>
        <v>50.96153846153846</v>
      </c>
      <c r="L87" s="134">
        <f t="shared" si="31"/>
        <v>0</v>
      </c>
      <c r="M87" s="3">
        <v>0</v>
      </c>
      <c r="N87" s="3">
        <v>0</v>
      </c>
      <c r="O87" s="3">
        <v>0</v>
      </c>
      <c r="P87" s="134" t="e">
        <f t="shared" si="32"/>
        <v>#DIV/0!</v>
      </c>
      <c r="Q87" s="134" t="e">
        <f t="shared" si="33"/>
        <v>#DIV/0!</v>
      </c>
      <c r="R87" s="220">
        <f t="shared" si="44"/>
        <v>50.96153846153846</v>
      </c>
      <c r="S87" s="220">
        <f t="shared" si="44"/>
        <v>0</v>
      </c>
      <c r="T87" s="294">
        <f t="shared" si="45"/>
        <v>104</v>
      </c>
      <c r="U87" s="294">
        <f t="shared" si="46"/>
        <v>53</v>
      </c>
      <c r="V87" s="294">
        <f t="shared" si="47"/>
        <v>0</v>
      </c>
      <c r="W87" s="295">
        <f t="shared" si="48"/>
        <v>50.96153846153846</v>
      </c>
      <c r="X87" s="295">
        <f t="shared" si="49"/>
        <v>0</v>
      </c>
      <c r="Y87" s="3">
        <v>0</v>
      </c>
      <c r="Z87" s="3">
        <v>0</v>
      </c>
      <c r="AA87" s="3">
        <v>0</v>
      </c>
      <c r="AB87" s="3">
        <v>75</v>
      </c>
      <c r="AC87" s="3">
        <v>55</v>
      </c>
      <c r="AD87" s="3">
        <v>52</v>
      </c>
      <c r="AE87" s="134">
        <f t="shared" si="34"/>
        <v>73.333333333333329</v>
      </c>
      <c r="AF87" s="134">
        <f t="shared" si="35"/>
        <v>69.333333333333343</v>
      </c>
      <c r="AG87" s="3">
        <v>0</v>
      </c>
      <c r="AH87" s="3">
        <v>0</v>
      </c>
      <c r="AI87" s="3">
        <v>0</v>
      </c>
      <c r="AJ87" s="134" t="e">
        <f t="shared" si="36"/>
        <v>#DIV/0!</v>
      </c>
      <c r="AK87" s="134" t="e">
        <f t="shared" si="37"/>
        <v>#DIV/0!</v>
      </c>
      <c r="AL87" s="3">
        <v>0</v>
      </c>
      <c r="AM87" s="3">
        <v>0</v>
      </c>
      <c r="AN87" s="3">
        <v>0</v>
      </c>
      <c r="AO87" s="134" t="e">
        <f t="shared" si="38"/>
        <v>#DIV/0!</v>
      </c>
      <c r="AP87" s="134" t="e">
        <f t="shared" si="39"/>
        <v>#DIV/0!</v>
      </c>
      <c r="AQ87" s="3">
        <v>0</v>
      </c>
      <c r="AR87" s="3">
        <v>0</v>
      </c>
      <c r="AS87" s="3">
        <v>0</v>
      </c>
      <c r="AT87" s="134" t="e">
        <f t="shared" si="40"/>
        <v>#DIV/0!</v>
      </c>
      <c r="AU87" s="134" t="e">
        <f t="shared" si="41"/>
        <v>#DIV/0!</v>
      </c>
      <c r="AV87" s="3">
        <v>0</v>
      </c>
      <c r="AW87" s="3">
        <v>0</v>
      </c>
      <c r="AX87" s="3">
        <v>0</v>
      </c>
      <c r="AY87" s="134" t="e">
        <f t="shared" si="42"/>
        <v>#DIV/0!</v>
      </c>
      <c r="AZ87" s="134" t="e">
        <f t="shared" si="43"/>
        <v>#DIV/0!</v>
      </c>
    </row>
    <row r="88" spans="1:52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134" t="e">
        <f t="shared" si="28"/>
        <v>#DIV/0!</v>
      </c>
      <c r="G88" s="134" t="e">
        <f t="shared" si="29"/>
        <v>#DIV/0!</v>
      </c>
      <c r="H88" s="3">
        <v>192</v>
      </c>
      <c r="I88" s="3">
        <v>118</v>
      </c>
      <c r="J88" s="3">
        <v>0</v>
      </c>
      <c r="K88" s="134">
        <f t="shared" si="30"/>
        <v>61.458333333333336</v>
      </c>
      <c r="L88" s="134">
        <f t="shared" si="31"/>
        <v>0</v>
      </c>
      <c r="M88" s="3">
        <v>0</v>
      </c>
      <c r="N88" s="3">
        <v>0</v>
      </c>
      <c r="O88" s="3">
        <v>0</v>
      </c>
      <c r="P88" s="134" t="e">
        <f t="shared" si="32"/>
        <v>#DIV/0!</v>
      </c>
      <c r="Q88" s="134" t="e">
        <f t="shared" si="33"/>
        <v>#DIV/0!</v>
      </c>
      <c r="R88" s="220">
        <f t="shared" si="44"/>
        <v>61.458333333333336</v>
      </c>
      <c r="S88" s="220">
        <f t="shared" si="44"/>
        <v>0</v>
      </c>
      <c r="T88" s="294">
        <f t="shared" si="45"/>
        <v>192</v>
      </c>
      <c r="U88" s="294">
        <f t="shared" si="46"/>
        <v>118</v>
      </c>
      <c r="V88" s="294">
        <f t="shared" si="47"/>
        <v>0</v>
      </c>
      <c r="W88" s="295">
        <f t="shared" si="48"/>
        <v>61.458333333333336</v>
      </c>
      <c r="X88" s="295">
        <f t="shared" si="49"/>
        <v>0</v>
      </c>
      <c r="Y88" s="3">
        <v>0</v>
      </c>
      <c r="Z88" s="3">
        <v>0</v>
      </c>
      <c r="AA88" s="3">
        <v>0</v>
      </c>
      <c r="AB88" s="3">
        <v>169</v>
      </c>
      <c r="AC88" s="3">
        <v>123</v>
      </c>
      <c r="AD88" s="3">
        <v>0</v>
      </c>
      <c r="AE88" s="134">
        <f t="shared" si="34"/>
        <v>72.781065088757401</v>
      </c>
      <c r="AF88" s="134">
        <f t="shared" si="35"/>
        <v>0</v>
      </c>
      <c r="AG88" s="3">
        <v>0</v>
      </c>
      <c r="AH88" s="3">
        <v>0</v>
      </c>
      <c r="AI88" s="3">
        <v>0</v>
      </c>
      <c r="AJ88" s="134" t="e">
        <f t="shared" si="36"/>
        <v>#DIV/0!</v>
      </c>
      <c r="AK88" s="134" t="e">
        <f t="shared" si="37"/>
        <v>#DIV/0!</v>
      </c>
      <c r="AL88" s="3">
        <v>0</v>
      </c>
      <c r="AM88" s="3">
        <v>0</v>
      </c>
      <c r="AN88" s="3">
        <v>0</v>
      </c>
      <c r="AO88" s="134" t="e">
        <f t="shared" si="38"/>
        <v>#DIV/0!</v>
      </c>
      <c r="AP88" s="134" t="e">
        <f t="shared" si="39"/>
        <v>#DIV/0!</v>
      </c>
      <c r="AQ88" s="3">
        <v>0</v>
      </c>
      <c r="AR88" s="3">
        <v>0</v>
      </c>
      <c r="AS88" s="3">
        <v>0</v>
      </c>
      <c r="AT88" s="134" t="e">
        <f t="shared" si="40"/>
        <v>#DIV/0!</v>
      </c>
      <c r="AU88" s="134" t="e">
        <f t="shared" si="41"/>
        <v>#DIV/0!</v>
      </c>
      <c r="AV88" s="3">
        <v>121</v>
      </c>
      <c r="AW88" s="3">
        <v>0</v>
      </c>
      <c r="AX88" s="3">
        <v>0</v>
      </c>
      <c r="AY88" s="134">
        <f t="shared" si="42"/>
        <v>0</v>
      </c>
      <c r="AZ88" s="134">
        <f t="shared" si="43"/>
        <v>0</v>
      </c>
    </row>
    <row r="89" spans="1:52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134" t="e">
        <f t="shared" si="28"/>
        <v>#DIV/0!</v>
      </c>
      <c r="G89" s="134" t="e">
        <f t="shared" si="29"/>
        <v>#DIV/0!</v>
      </c>
      <c r="H89" s="3">
        <v>344</v>
      </c>
      <c r="I89" s="3">
        <v>125</v>
      </c>
      <c r="J89" s="3">
        <v>125</v>
      </c>
      <c r="K89" s="134">
        <f t="shared" si="30"/>
        <v>36.337209302325576</v>
      </c>
      <c r="L89" s="134">
        <f t="shared" si="31"/>
        <v>36.337209302325576</v>
      </c>
      <c r="M89" s="3">
        <v>0</v>
      </c>
      <c r="N89" s="3">
        <v>0</v>
      </c>
      <c r="O89" s="3">
        <v>0</v>
      </c>
      <c r="P89" s="134" t="e">
        <f t="shared" si="32"/>
        <v>#DIV/0!</v>
      </c>
      <c r="Q89" s="134" t="e">
        <f t="shared" si="33"/>
        <v>#DIV/0!</v>
      </c>
      <c r="R89" s="220">
        <f t="shared" si="44"/>
        <v>36.337209302325576</v>
      </c>
      <c r="S89" s="220">
        <f t="shared" si="44"/>
        <v>36.337209302325576</v>
      </c>
      <c r="T89" s="294">
        <f t="shared" si="45"/>
        <v>344</v>
      </c>
      <c r="U89" s="294">
        <f t="shared" si="46"/>
        <v>125</v>
      </c>
      <c r="V89" s="294">
        <f t="shared" si="47"/>
        <v>125</v>
      </c>
      <c r="W89" s="295">
        <f t="shared" si="48"/>
        <v>36.337209302325576</v>
      </c>
      <c r="X89" s="295">
        <f t="shared" si="49"/>
        <v>36.337209302325576</v>
      </c>
      <c r="Y89" s="3">
        <v>0</v>
      </c>
      <c r="Z89" s="3">
        <v>0</v>
      </c>
      <c r="AA89" s="3">
        <v>0</v>
      </c>
      <c r="AB89" s="3">
        <v>195</v>
      </c>
      <c r="AC89" s="3">
        <v>90</v>
      </c>
      <c r="AD89" s="3">
        <v>90</v>
      </c>
      <c r="AE89" s="134">
        <f t="shared" si="34"/>
        <v>46.153846153846153</v>
      </c>
      <c r="AF89" s="134">
        <f t="shared" si="35"/>
        <v>46.153846153846153</v>
      </c>
      <c r="AG89" s="3">
        <v>0</v>
      </c>
      <c r="AH89" s="3">
        <v>0</v>
      </c>
      <c r="AI89" s="3">
        <v>0</v>
      </c>
      <c r="AJ89" s="134" t="e">
        <f t="shared" si="36"/>
        <v>#DIV/0!</v>
      </c>
      <c r="AK89" s="134" t="e">
        <f t="shared" si="37"/>
        <v>#DIV/0!</v>
      </c>
      <c r="AL89" s="3">
        <v>0</v>
      </c>
      <c r="AM89" s="3">
        <v>0</v>
      </c>
      <c r="AN89" s="3">
        <v>0</v>
      </c>
      <c r="AO89" s="134" t="e">
        <f t="shared" si="38"/>
        <v>#DIV/0!</v>
      </c>
      <c r="AP89" s="134" t="e">
        <f t="shared" si="39"/>
        <v>#DIV/0!</v>
      </c>
      <c r="AQ89" s="3">
        <v>0</v>
      </c>
      <c r="AR89" s="3">
        <v>0</v>
      </c>
      <c r="AS89" s="3">
        <v>0</v>
      </c>
      <c r="AT89" s="134" t="e">
        <f t="shared" si="40"/>
        <v>#DIV/0!</v>
      </c>
      <c r="AU89" s="134" t="e">
        <f t="shared" si="41"/>
        <v>#DIV/0!</v>
      </c>
      <c r="AV89" s="3">
        <v>0</v>
      </c>
      <c r="AW89" s="3">
        <v>0</v>
      </c>
      <c r="AX89" s="3">
        <v>0</v>
      </c>
      <c r="AY89" s="134" t="e">
        <f t="shared" si="42"/>
        <v>#DIV/0!</v>
      </c>
      <c r="AZ89" s="134" t="e">
        <f t="shared" si="43"/>
        <v>#DIV/0!</v>
      </c>
    </row>
    <row r="90" spans="1:52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134" t="e">
        <f t="shared" si="28"/>
        <v>#DIV/0!</v>
      </c>
      <c r="G90" s="134" t="e">
        <f t="shared" si="29"/>
        <v>#DIV/0!</v>
      </c>
      <c r="H90" s="3">
        <v>48</v>
      </c>
      <c r="I90" s="3">
        <v>29</v>
      </c>
      <c r="J90" s="3">
        <v>27</v>
      </c>
      <c r="K90" s="134">
        <f t="shared" si="30"/>
        <v>60.416666666666664</v>
      </c>
      <c r="L90" s="134">
        <f t="shared" si="31"/>
        <v>56.25</v>
      </c>
      <c r="M90" s="3">
        <v>0</v>
      </c>
      <c r="N90" s="3">
        <v>0</v>
      </c>
      <c r="O90" s="3">
        <v>0</v>
      </c>
      <c r="P90" s="134" t="e">
        <f t="shared" si="32"/>
        <v>#DIV/0!</v>
      </c>
      <c r="Q90" s="134" t="e">
        <f t="shared" si="33"/>
        <v>#DIV/0!</v>
      </c>
      <c r="R90" s="220">
        <f t="shared" si="44"/>
        <v>60.416666666666664</v>
      </c>
      <c r="S90" s="220">
        <f t="shared" si="44"/>
        <v>56.25</v>
      </c>
      <c r="T90" s="294">
        <f t="shared" si="45"/>
        <v>48</v>
      </c>
      <c r="U90" s="294">
        <f t="shared" si="46"/>
        <v>29</v>
      </c>
      <c r="V90" s="294">
        <f t="shared" si="47"/>
        <v>27</v>
      </c>
      <c r="W90" s="295">
        <f t="shared" si="48"/>
        <v>60.416666666666664</v>
      </c>
      <c r="X90" s="295">
        <f t="shared" si="49"/>
        <v>56.25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134" t="e">
        <f t="shared" si="34"/>
        <v>#DIV/0!</v>
      </c>
      <c r="AF90" s="134" t="e">
        <f t="shared" si="35"/>
        <v>#DIV/0!</v>
      </c>
      <c r="AG90" s="3">
        <v>0</v>
      </c>
      <c r="AH90" s="3">
        <v>0</v>
      </c>
      <c r="AI90" s="3">
        <v>0</v>
      </c>
      <c r="AJ90" s="134" t="e">
        <f t="shared" si="36"/>
        <v>#DIV/0!</v>
      </c>
      <c r="AK90" s="134" t="e">
        <f t="shared" si="37"/>
        <v>#DIV/0!</v>
      </c>
      <c r="AL90" s="3">
        <v>0</v>
      </c>
      <c r="AM90" s="3">
        <v>0</v>
      </c>
      <c r="AN90" s="3">
        <v>0</v>
      </c>
      <c r="AO90" s="134" t="e">
        <f t="shared" si="38"/>
        <v>#DIV/0!</v>
      </c>
      <c r="AP90" s="134" t="e">
        <f t="shared" si="39"/>
        <v>#DIV/0!</v>
      </c>
      <c r="AQ90" s="3">
        <v>0</v>
      </c>
      <c r="AR90" s="3">
        <v>0</v>
      </c>
      <c r="AS90" s="3">
        <v>0</v>
      </c>
      <c r="AT90" s="134" t="e">
        <f t="shared" si="40"/>
        <v>#DIV/0!</v>
      </c>
      <c r="AU90" s="134" t="e">
        <f t="shared" si="41"/>
        <v>#DIV/0!</v>
      </c>
      <c r="AV90" s="3">
        <v>0</v>
      </c>
      <c r="AW90" s="3">
        <v>0</v>
      </c>
      <c r="AX90" s="3">
        <v>0</v>
      </c>
      <c r="AY90" s="134" t="e">
        <f t="shared" si="42"/>
        <v>#DIV/0!</v>
      </c>
      <c r="AZ90" s="134" t="e">
        <f t="shared" si="43"/>
        <v>#DIV/0!</v>
      </c>
    </row>
    <row r="91" spans="1:52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134" t="e">
        <f t="shared" si="28"/>
        <v>#DIV/0!</v>
      </c>
      <c r="G91" s="134" t="e">
        <f t="shared" si="29"/>
        <v>#DIV/0!</v>
      </c>
      <c r="H91" s="3">
        <v>247</v>
      </c>
      <c r="I91" s="3">
        <v>177</v>
      </c>
      <c r="J91" s="3">
        <v>170</v>
      </c>
      <c r="K91" s="134">
        <f t="shared" si="30"/>
        <v>71.659919028340084</v>
      </c>
      <c r="L91" s="134">
        <f t="shared" si="31"/>
        <v>68.825910931174079</v>
      </c>
      <c r="M91" s="3">
        <v>0</v>
      </c>
      <c r="N91" s="3">
        <v>0</v>
      </c>
      <c r="O91" s="3">
        <v>0</v>
      </c>
      <c r="P91" s="134" t="e">
        <f t="shared" si="32"/>
        <v>#DIV/0!</v>
      </c>
      <c r="Q91" s="134" t="e">
        <f t="shared" si="33"/>
        <v>#DIV/0!</v>
      </c>
      <c r="R91" s="220">
        <f t="shared" si="44"/>
        <v>71.659919028340084</v>
      </c>
      <c r="S91" s="220">
        <f t="shared" si="44"/>
        <v>68.825910931174079</v>
      </c>
      <c r="T91" s="294">
        <f t="shared" si="45"/>
        <v>247</v>
      </c>
      <c r="U91" s="294">
        <f t="shared" si="46"/>
        <v>177</v>
      </c>
      <c r="V91" s="294">
        <f t="shared" si="47"/>
        <v>170</v>
      </c>
      <c r="W91" s="295">
        <f t="shared" si="48"/>
        <v>71.659919028340084</v>
      </c>
      <c r="X91" s="295">
        <f t="shared" si="49"/>
        <v>68.825910931174079</v>
      </c>
      <c r="Y91" s="3">
        <v>0</v>
      </c>
      <c r="Z91" s="3">
        <v>0</v>
      </c>
      <c r="AA91" s="3">
        <v>0</v>
      </c>
      <c r="AB91" s="3">
        <v>124</v>
      </c>
      <c r="AC91" s="3">
        <v>78</v>
      </c>
      <c r="AD91" s="3">
        <v>74</v>
      </c>
      <c r="AE91" s="134">
        <f t="shared" si="34"/>
        <v>62.903225806451616</v>
      </c>
      <c r="AF91" s="134">
        <f t="shared" si="35"/>
        <v>59.677419354838712</v>
      </c>
      <c r="AG91" s="3">
        <v>0</v>
      </c>
      <c r="AH91" s="3">
        <v>0</v>
      </c>
      <c r="AI91" s="3">
        <v>0</v>
      </c>
      <c r="AJ91" s="134" t="e">
        <f t="shared" si="36"/>
        <v>#DIV/0!</v>
      </c>
      <c r="AK91" s="134" t="e">
        <f t="shared" si="37"/>
        <v>#DIV/0!</v>
      </c>
      <c r="AL91" s="3">
        <v>0</v>
      </c>
      <c r="AM91" s="3">
        <v>0</v>
      </c>
      <c r="AN91" s="3">
        <v>0</v>
      </c>
      <c r="AO91" s="134" t="e">
        <f t="shared" si="38"/>
        <v>#DIV/0!</v>
      </c>
      <c r="AP91" s="134" t="e">
        <f t="shared" si="39"/>
        <v>#DIV/0!</v>
      </c>
      <c r="AQ91" s="3">
        <v>0</v>
      </c>
      <c r="AR91" s="3">
        <v>0</v>
      </c>
      <c r="AS91" s="3">
        <v>0</v>
      </c>
      <c r="AT91" s="134" t="e">
        <f t="shared" si="40"/>
        <v>#DIV/0!</v>
      </c>
      <c r="AU91" s="134" t="e">
        <f t="shared" si="41"/>
        <v>#DIV/0!</v>
      </c>
      <c r="AV91" s="3">
        <v>0</v>
      </c>
      <c r="AW91" s="3">
        <v>0</v>
      </c>
      <c r="AX91" s="3">
        <v>0</v>
      </c>
      <c r="AY91" s="134" t="e">
        <f t="shared" si="42"/>
        <v>#DIV/0!</v>
      </c>
      <c r="AZ91" s="134" t="e">
        <f t="shared" si="43"/>
        <v>#DIV/0!</v>
      </c>
    </row>
    <row r="92" spans="1:52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134" t="e">
        <f t="shared" si="28"/>
        <v>#DIV/0!</v>
      </c>
      <c r="G92" s="134" t="e">
        <f t="shared" si="29"/>
        <v>#DIV/0!</v>
      </c>
      <c r="H92" s="3">
        <v>181</v>
      </c>
      <c r="I92" s="3">
        <v>90</v>
      </c>
      <c r="J92" s="3">
        <v>90</v>
      </c>
      <c r="K92" s="134">
        <f t="shared" si="30"/>
        <v>49.723756906077348</v>
      </c>
      <c r="L92" s="134">
        <f t="shared" si="31"/>
        <v>49.723756906077348</v>
      </c>
      <c r="M92" s="3">
        <v>0</v>
      </c>
      <c r="N92" s="3">
        <v>0</v>
      </c>
      <c r="O92" s="3">
        <v>0</v>
      </c>
      <c r="P92" s="134" t="e">
        <f t="shared" si="32"/>
        <v>#DIV/0!</v>
      </c>
      <c r="Q92" s="134" t="e">
        <f t="shared" si="33"/>
        <v>#DIV/0!</v>
      </c>
      <c r="R92" s="220">
        <f t="shared" si="44"/>
        <v>49.723756906077348</v>
      </c>
      <c r="S92" s="220">
        <f t="shared" si="44"/>
        <v>49.723756906077348</v>
      </c>
      <c r="T92" s="294">
        <f t="shared" si="45"/>
        <v>181</v>
      </c>
      <c r="U92" s="294">
        <f t="shared" si="46"/>
        <v>90</v>
      </c>
      <c r="V92" s="294">
        <f t="shared" si="47"/>
        <v>90</v>
      </c>
      <c r="W92" s="295">
        <f t="shared" si="48"/>
        <v>49.723756906077348</v>
      </c>
      <c r="X92" s="295">
        <f t="shared" si="49"/>
        <v>49.723756906077348</v>
      </c>
      <c r="Y92" s="3">
        <v>0</v>
      </c>
      <c r="Z92" s="3">
        <v>0</v>
      </c>
      <c r="AA92" s="3">
        <v>0</v>
      </c>
      <c r="AB92" s="3">
        <v>161</v>
      </c>
      <c r="AC92" s="3">
        <v>84</v>
      </c>
      <c r="AD92" s="3">
        <v>84</v>
      </c>
      <c r="AE92" s="134">
        <f t="shared" si="34"/>
        <v>52.173913043478258</v>
      </c>
      <c r="AF92" s="134">
        <f t="shared" si="35"/>
        <v>52.173913043478258</v>
      </c>
      <c r="AG92" s="3">
        <v>0</v>
      </c>
      <c r="AH92" s="3">
        <v>0</v>
      </c>
      <c r="AI92" s="3">
        <v>0</v>
      </c>
      <c r="AJ92" s="134" t="e">
        <f t="shared" si="36"/>
        <v>#DIV/0!</v>
      </c>
      <c r="AK92" s="134" t="e">
        <f t="shared" si="37"/>
        <v>#DIV/0!</v>
      </c>
      <c r="AL92" s="3">
        <v>0</v>
      </c>
      <c r="AM92" s="3">
        <v>0</v>
      </c>
      <c r="AN92" s="3">
        <v>0</v>
      </c>
      <c r="AO92" s="134" t="e">
        <f t="shared" si="38"/>
        <v>#DIV/0!</v>
      </c>
      <c r="AP92" s="134" t="e">
        <f t="shared" si="39"/>
        <v>#DIV/0!</v>
      </c>
      <c r="AQ92" s="3">
        <v>0</v>
      </c>
      <c r="AR92" s="3">
        <v>0</v>
      </c>
      <c r="AS92" s="3">
        <v>0</v>
      </c>
      <c r="AT92" s="134" t="e">
        <f t="shared" si="40"/>
        <v>#DIV/0!</v>
      </c>
      <c r="AU92" s="134" t="e">
        <f t="shared" si="41"/>
        <v>#DIV/0!</v>
      </c>
      <c r="AV92" s="3">
        <v>0</v>
      </c>
      <c r="AW92" s="3">
        <v>0</v>
      </c>
      <c r="AX92" s="3">
        <v>0</v>
      </c>
      <c r="AY92" s="134" t="e">
        <f t="shared" si="42"/>
        <v>#DIV/0!</v>
      </c>
      <c r="AZ92" s="134" t="e">
        <f t="shared" si="43"/>
        <v>#DIV/0!</v>
      </c>
    </row>
    <row r="93" spans="1:52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134" t="e">
        <f t="shared" si="28"/>
        <v>#DIV/0!</v>
      </c>
      <c r="G93" s="134" t="e">
        <f t="shared" si="29"/>
        <v>#DIV/0!</v>
      </c>
      <c r="H93" s="3">
        <v>212</v>
      </c>
      <c r="I93" s="3">
        <v>127</v>
      </c>
      <c r="J93" s="3">
        <v>0</v>
      </c>
      <c r="K93" s="134">
        <f t="shared" si="30"/>
        <v>59.905660377358494</v>
      </c>
      <c r="L93" s="134">
        <f t="shared" si="31"/>
        <v>0</v>
      </c>
      <c r="M93" s="3">
        <v>0</v>
      </c>
      <c r="N93" s="3">
        <v>0</v>
      </c>
      <c r="O93" s="3">
        <v>0</v>
      </c>
      <c r="P93" s="134" t="e">
        <f t="shared" si="32"/>
        <v>#DIV/0!</v>
      </c>
      <c r="Q93" s="134" t="e">
        <f t="shared" si="33"/>
        <v>#DIV/0!</v>
      </c>
      <c r="R93" s="220">
        <f t="shared" si="44"/>
        <v>59.905660377358494</v>
      </c>
      <c r="S93" s="220">
        <f t="shared" si="44"/>
        <v>0</v>
      </c>
      <c r="T93" s="294">
        <f t="shared" si="45"/>
        <v>212</v>
      </c>
      <c r="U93" s="294">
        <f t="shared" si="46"/>
        <v>127</v>
      </c>
      <c r="V93" s="294">
        <f t="shared" si="47"/>
        <v>0</v>
      </c>
      <c r="W93" s="295">
        <f t="shared" si="48"/>
        <v>59.905660377358494</v>
      </c>
      <c r="X93" s="295">
        <f t="shared" si="49"/>
        <v>0</v>
      </c>
      <c r="Y93" s="3">
        <v>0</v>
      </c>
      <c r="Z93" s="3">
        <v>0</v>
      </c>
      <c r="AA93" s="3">
        <v>0</v>
      </c>
      <c r="AB93" s="3">
        <v>216</v>
      </c>
      <c r="AC93" s="3">
        <v>129</v>
      </c>
      <c r="AD93" s="3">
        <v>129</v>
      </c>
      <c r="AE93" s="134">
        <f t="shared" si="34"/>
        <v>59.722222222222221</v>
      </c>
      <c r="AF93" s="134">
        <f t="shared" si="35"/>
        <v>59.722222222222221</v>
      </c>
      <c r="AG93" s="3">
        <v>0</v>
      </c>
      <c r="AH93" s="3">
        <v>0</v>
      </c>
      <c r="AI93" s="3">
        <v>0</v>
      </c>
      <c r="AJ93" s="134" t="e">
        <f t="shared" si="36"/>
        <v>#DIV/0!</v>
      </c>
      <c r="AK93" s="134" t="e">
        <f t="shared" si="37"/>
        <v>#DIV/0!</v>
      </c>
      <c r="AL93" s="3">
        <v>0</v>
      </c>
      <c r="AM93" s="3">
        <v>0</v>
      </c>
      <c r="AN93" s="3">
        <v>0</v>
      </c>
      <c r="AO93" s="134" t="e">
        <f t="shared" si="38"/>
        <v>#DIV/0!</v>
      </c>
      <c r="AP93" s="134" t="e">
        <f t="shared" si="39"/>
        <v>#DIV/0!</v>
      </c>
      <c r="AQ93" s="3">
        <v>0</v>
      </c>
      <c r="AR93" s="3">
        <v>0</v>
      </c>
      <c r="AS93" s="3">
        <v>0</v>
      </c>
      <c r="AT93" s="134" t="e">
        <f t="shared" si="40"/>
        <v>#DIV/0!</v>
      </c>
      <c r="AU93" s="134" t="e">
        <f t="shared" si="41"/>
        <v>#DIV/0!</v>
      </c>
      <c r="AV93" s="3">
        <v>0</v>
      </c>
      <c r="AW93" s="3">
        <v>0</v>
      </c>
      <c r="AX93" s="3">
        <v>0</v>
      </c>
      <c r="AY93" s="134" t="e">
        <f t="shared" si="42"/>
        <v>#DIV/0!</v>
      </c>
      <c r="AZ93" s="134" t="e">
        <f t="shared" si="43"/>
        <v>#DIV/0!</v>
      </c>
    </row>
    <row r="94" spans="1:52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134" t="e">
        <f t="shared" si="28"/>
        <v>#DIV/0!</v>
      </c>
      <c r="G94" s="134" t="e">
        <f t="shared" si="29"/>
        <v>#DIV/0!</v>
      </c>
      <c r="H94" s="3">
        <v>105</v>
      </c>
      <c r="I94" s="3">
        <v>52</v>
      </c>
      <c r="J94" s="3">
        <v>0</v>
      </c>
      <c r="K94" s="134">
        <f t="shared" si="30"/>
        <v>49.523809523809526</v>
      </c>
      <c r="L94" s="134">
        <f t="shared" si="31"/>
        <v>0</v>
      </c>
      <c r="M94" s="3">
        <v>0</v>
      </c>
      <c r="N94" s="3">
        <v>0</v>
      </c>
      <c r="O94" s="3">
        <v>0</v>
      </c>
      <c r="P94" s="134" t="e">
        <f t="shared" si="32"/>
        <v>#DIV/0!</v>
      </c>
      <c r="Q94" s="134" t="e">
        <f t="shared" si="33"/>
        <v>#DIV/0!</v>
      </c>
      <c r="R94" s="220">
        <f t="shared" si="44"/>
        <v>49.523809523809526</v>
      </c>
      <c r="S94" s="220">
        <f t="shared" si="44"/>
        <v>0</v>
      </c>
      <c r="T94" s="294">
        <f t="shared" si="45"/>
        <v>105</v>
      </c>
      <c r="U94" s="294">
        <f t="shared" si="46"/>
        <v>52</v>
      </c>
      <c r="V94" s="294">
        <f t="shared" si="47"/>
        <v>0</v>
      </c>
      <c r="W94" s="295">
        <f t="shared" si="48"/>
        <v>49.523809523809526</v>
      </c>
      <c r="X94" s="295">
        <f t="shared" si="49"/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134" t="e">
        <f t="shared" si="34"/>
        <v>#DIV/0!</v>
      </c>
      <c r="AF94" s="134" t="e">
        <f t="shared" si="35"/>
        <v>#DIV/0!</v>
      </c>
      <c r="AG94" s="3">
        <v>0</v>
      </c>
      <c r="AH94" s="3">
        <v>0</v>
      </c>
      <c r="AI94" s="3">
        <v>0</v>
      </c>
      <c r="AJ94" s="134" t="e">
        <f t="shared" si="36"/>
        <v>#DIV/0!</v>
      </c>
      <c r="AK94" s="134" t="e">
        <f t="shared" si="37"/>
        <v>#DIV/0!</v>
      </c>
      <c r="AL94" s="3">
        <v>0</v>
      </c>
      <c r="AM94" s="3">
        <v>0</v>
      </c>
      <c r="AN94" s="3">
        <v>0</v>
      </c>
      <c r="AO94" s="134" t="e">
        <f t="shared" si="38"/>
        <v>#DIV/0!</v>
      </c>
      <c r="AP94" s="134" t="e">
        <f t="shared" si="39"/>
        <v>#DIV/0!</v>
      </c>
      <c r="AQ94" s="3">
        <v>0</v>
      </c>
      <c r="AR94" s="3">
        <v>0</v>
      </c>
      <c r="AS94" s="3">
        <v>0</v>
      </c>
      <c r="AT94" s="134" t="e">
        <f t="shared" si="40"/>
        <v>#DIV/0!</v>
      </c>
      <c r="AU94" s="134" t="e">
        <f t="shared" si="41"/>
        <v>#DIV/0!</v>
      </c>
      <c r="AV94" s="3">
        <v>24</v>
      </c>
      <c r="AW94" s="3">
        <v>24</v>
      </c>
      <c r="AX94" s="3">
        <v>0</v>
      </c>
      <c r="AY94" s="134">
        <f t="shared" si="42"/>
        <v>100</v>
      </c>
      <c r="AZ94" s="134">
        <f t="shared" si="43"/>
        <v>0</v>
      </c>
    </row>
    <row r="95" spans="1:52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134" t="e">
        <f t="shared" si="28"/>
        <v>#DIV/0!</v>
      </c>
      <c r="G95" s="134" t="e">
        <f t="shared" si="29"/>
        <v>#DIV/0!</v>
      </c>
      <c r="H95" s="3">
        <v>0</v>
      </c>
      <c r="I95" s="3">
        <v>0</v>
      </c>
      <c r="J95" s="3">
        <v>0</v>
      </c>
      <c r="K95" s="134" t="e">
        <f t="shared" si="30"/>
        <v>#DIV/0!</v>
      </c>
      <c r="L95" s="134" t="e">
        <f t="shared" si="31"/>
        <v>#DIV/0!</v>
      </c>
      <c r="M95" s="3">
        <v>0</v>
      </c>
      <c r="N95" s="3">
        <v>0</v>
      </c>
      <c r="O95" s="3">
        <v>0</v>
      </c>
      <c r="P95" s="134" t="e">
        <f t="shared" si="32"/>
        <v>#DIV/0!</v>
      </c>
      <c r="Q95" s="134" t="e">
        <f t="shared" si="33"/>
        <v>#DIV/0!</v>
      </c>
      <c r="R95" s="220" t="e">
        <f t="shared" si="44"/>
        <v>#DIV/0!</v>
      </c>
      <c r="S95" s="220" t="e">
        <f t="shared" si="44"/>
        <v>#DIV/0!</v>
      </c>
      <c r="T95" s="294">
        <f t="shared" si="45"/>
        <v>0</v>
      </c>
      <c r="U95" s="294">
        <f t="shared" si="46"/>
        <v>0</v>
      </c>
      <c r="V95" s="294">
        <f t="shared" si="47"/>
        <v>0</v>
      </c>
      <c r="W95" s="295" t="e">
        <f t="shared" si="48"/>
        <v>#DIV/0!</v>
      </c>
      <c r="X95" s="295" t="e">
        <f t="shared" si="49"/>
        <v>#DIV/0!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134" t="e">
        <f t="shared" si="34"/>
        <v>#DIV/0!</v>
      </c>
      <c r="AF95" s="134" t="e">
        <f t="shared" si="35"/>
        <v>#DIV/0!</v>
      </c>
      <c r="AG95" s="3">
        <v>0</v>
      </c>
      <c r="AH95" s="3">
        <v>0</v>
      </c>
      <c r="AI95" s="3">
        <v>0</v>
      </c>
      <c r="AJ95" s="134" t="e">
        <f t="shared" si="36"/>
        <v>#DIV/0!</v>
      </c>
      <c r="AK95" s="134" t="e">
        <f t="shared" si="37"/>
        <v>#DIV/0!</v>
      </c>
      <c r="AL95" s="3">
        <v>0</v>
      </c>
      <c r="AM95" s="3">
        <v>0</v>
      </c>
      <c r="AN95" s="3">
        <v>0</v>
      </c>
      <c r="AO95" s="134" t="e">
        <f t="shared" si="38"/>
        <v>#DIV/0!</v>
      </c>
      <c r="AP95" s="134" t="e">
        <f t="shared" si="39"/>
        <v>#DIV/0!</v>
      </c>
      <c r="AQ95" s="3">
        <v>0</v>
      </c>
      <c r="AR95" s="3">
        <v>0</v>
      </c>
      <c r="AS95" s="3">
        <v>0</v>
      </c>
      <c r="AT95" s="134" t="e">
        <f t="shared" si="40"/>
        <v>#DIV/0!</v>
      </c>
      <c r="AU95" s="134" t="e">
        <f t="shared" si="41"/>
        <v>#DIV/0!</v>
      </c>
      <c r="AV95" s="3">
        <v>0</v>
      </c>
      <c r="AW95" s="3">
        <v>0</v>
      </c>
      <c r="AX95" s="3">
        <v>0</v>
      </c>
      <c r="AY95" s="134" t="e">
        <f t="shared" si="42"/>
        <v>#DIV/0!</v>
      </c>
      <c r="AZ95" s="134" t="e">
        <f t="shared" si="43"/>
        <v>#DIV/0!</v>
      </c>
    </row>
    <row r="96" spans="1:52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134" t="e">
        <f t="shared" si="28"/>
        <v>#DIV/0!</v>
      </c>
      <c r="G96" s="134" t="e">
        <f t="shared" si="29"/>
        <v>#DIV/0!</v>
      </c>
      <c r="H96" s="3">
        <v>0</v>
      </c>
      <c r="I96" s="3">
        <v>0</v>
      </c>
      <c r="J96" s="3">
        <v>0</v>
      </c>
      <c r="K96" s="134" t="e">
        <f t="shared" si="30"/>
        <v>#DIV/0!</v>
      </c>
      <c r="L96" s="134" t="e">
        <f t="shared" si="31"/>
        <v>#DIV/0!</v>
      </c>
      <c r="M96" s="3">
        <v>0</v>
      </c>
      <c r="N96" s="3">
        <v>0</v>
      </c>
      <c r="O96" s="3">
        <v>0</v>
      </c>
      <c r="P96" s="134" t="e">
        <f t="shared" si="32"/>
        <v>#DIV/0!</v>
      </c>
      <c r="Q96" s="134" t="e">
        <f t="shared" si="33"/>
        <v>#DIV/0!</v>
      </c>
      <c r="R96" s="220" t="e">
        <f t="shared" si="44"/>
        <v>#DIV/0!</v>
      </c>
      <c r="S96" s="220" t="e">
        <f t="shared" si="44"/>
        <v>#DIV/0!</v>
      </c>
      <c r="T96" s="294">
        <f t="shared" si="45"/>
        <v>0</v>
      </c>
      <c r="U96" s="294">
        <f t="shared" si="46"/>
        <v>0</v>
      </c>
      <c r="V96" s="294">
        <f t="shared" si="47"/>
        <v>0</v>
      </c>
      <c r="W96" s="295" t="e">
        <f t="shared" si="48"/>
        <v>#DIV/0!</v>
      </c>
      <c r="X96" s="295" t="e">
        <f t="shared" si="49"/>
        <v>#DIV/0!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134" t="e">
        <f t="shared" si="34"/>
        <v>#DIV/0!</v>
      </c>
      <c r="AF96" s="134" t="e">
        <f t="shared" si="35"/>
        <v>#DIV/0!</v>
      </c>
      <c r="AG96" s="3">
        <v>0</v>
      </c>
      <c r="AH96" s="3">
        <v>0</v>
      </c>
      <c r="AI96" s="3">
        <v>0</v>
      </c>
      <c r="AJ96" s="134" t="e">
        <f t="shared" si="36"/>
        <v>#DIV/0!</v>
      </c>
      <c r="AK96" s="134" t="e">
        <f t="shared" si="37"/>
        <v>#DIV/0!</v>
      </c>
      <c r="AL96" s="3">
        <v>0</v>
      </c>
      <c r="AM96" s="3">
        <v>0</v>
      </c>
      <c r="AN96" s="3">
        <v>0</v>
      </c>
      <c r="AO96" s="134" t="e">
        <f t="shared" si="38"/>
        <v>#DIV/0!</v>
      </c>
      <c r="AP96" s="134" t="e">
        <f t="shared" si="39"/>
        <v>#DIV/0!</v>
      </c>
      <c r="AQ96" s="3">
        <v>0</v>
      </c>
      <c r="AR96" s="3">
        <v>0</v>
      </c>
      <c r="AS96" s="3">
        <v>0</v>
      </c>
      <c r="AT96" s="134" t="e">
        <f t="shared" si="40"/>
        <v>#DIV/0!</v>
      </c>
      <c r="AU96" s="134" t="e">
        <f t="shared" si="41"/>
        <v>#DIV/0!</v>
      </c>
      <c r="AV96" s="3">
        <v>0</v>
      </c>
      <c r="AW96" s="3">
        <v>0</v>
      </c>
      <c r="AX96" s="3">
        <v>0</v>
      </c>
      <c r="AY96" s="134" t="e">
        <f t="shared" si="42"/>
        <v>#DIV/0!</v>
      </c>
      <c r="AZ96" s="134" t="e">
        <f t="shared" si="43"/>
        <v>#DIV/0!</v>
      </c>
    </row>
    <row r="97" spans="1:52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134" t="e">
        <f t="shared" si="28"/>
        <v>#DIV/0!</v>
      </c>
      <c r="G97" s="134" t="e">
        <f t="shared" si="29"/>
        <v>#DIV/0!</v>
      </c>
      <c r="H97" s="3">
        <v>182</v>
      </c>
      <c r="I97" s="3">
        <v>109</v>
      </c>
      <c r="J97" s="3">
        <v>109</v>
      </c>
      <c r="K97" s="134">
        <f t="shared" si="30"/>
        <v>59.890109890109891</v>
      </c>
      <c r="L97" s="134">
        <f t="shared" si="31"/>
        <v>59.890109890109891</v>
      </c>
      <c r="M97" s="3">
        <v>0</v>
      </c>
      <c r="N97" s="3">
        <v>0</v>
      </c>
      <c r="O97" s="3">
        <v>0</v>
      </c>
      <c r="P97" s="134" t="e">
        <f t="shared" si="32"/>
        <v>#DIV/0!</v>
      </c>
      <c r="Q97" s="134" t="e">
        <f t="shared" si="33"/>
        <v>#DIV/0!</v>
      </c>
      <c r="R97" s="220">
        <f t="shared" si="44"/>
        <v>59.890109890109891</v>
      </c>
      <c r="S97" s="220">
        <f t="shared" si="44"/>
        <v>59.890109890109891</v>
      </c>
      <c r="T97" s="294">
        <f t="shared" si="45"/>
        <v>182</v>
      </c>
      <c r="U97" s="294">
        <f t="shared" si="46"/>
        <v>109</v>
      </c>
      <c r="V97" s="294">
        <f t="shared" si="47"/>
        <v>109</v>
      </c>
      <c r="W97" s="295">
        <f t="shared" si="48"/>
        <v>59.890109890109891</v>
      </c>
      <c r="X97" s="295">
        <f t="shared" si="49"/>
        <v>59.890109890109891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134" t="e">
        <f t="shared" si="34"/>
        <v>#DIV/0!</v>
      </c>
      <c r="AF97" s="134" t="e">
        <f t="shared" si="35"/>
        <v>#DIV/0!</v>
      </c>
      <c r="AG97" s="3">
        <v>0</v>
      </c>
      <c r="AH97" s="3">
        <v>0</v>
      </c>
      <c r="AI97" s="3">
        <v>0</v>
      </c>
      <c r="AJ97" s="134" t="e">
        <f t="shared" si="36"/>
        <v>#DIV/0!</v>
      </c>
      <c r="AK97" s="134" t="e">
        <f t="shared" si="37"/>
        <v>#DIV/0!</v>
      </c>
      <c r="AL97" s="3">
        <v>0</v>
      </c>
      <c r="AM97" s="3">
        <v>0</v>
      </c>
      <c r="AN97" s="3">
        <v>0</v>
      </c>
      <c r="AO97" s="134" t="e">
        <f t="shared" si="38"/>
        <v>#DIV/0!</v>
      </c>
      <c r="AP97" s="134" t="e">
        <f t="shared" si="39"/>
        <v>#DIV/0!</v>
      </c>
      <c r="AQ97" s="3">
        <v>0</v>
      </c>
      <c r="AR97" s="3">
        <v>0</v>
      </c>
      <c r="AS97" s="3">
        <v>0</v>
      </c>
      <c r="AT97" s="134" t="e">
        <f t="shared" si="40"/>
        <v>#DIV/0!</v>
      </c>
      <c r="AU97" s="134" t="e">
        <f t="shared" si="41"/>
        <v>#DIV/0!</v>
      </c>
      <c r="AV97" s="3">
        <v>0</v>
      </c>
      <c r="AW97" s="3">
        <v>0</v>
      </c>
      <c r="AX97" s="3">
        <v>0</v>
      </c>
      <c r="AY97" s="134" t="e">
        <f t="shared" si="42"/>
        <v>#DIV/0!</v>
      </c>
      <c r="AZ97" s="134" t="e">
        <f t="shared" si="43"/>
        <v>#DIV/0!</v>
      </c>
    </row>
    <row r="98" spans="1:52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134" t="e">
        <f t="shared" si="28"/>
        <v>#DIV/0!</v>
      </c>
      <c r="G98" s="134" t="e">
        <f t="shared" si="29"/>
        <v>#DIV/0!</v>
      </c>
      <c r="H98" s="3">
        <v>134</v>
      </c>
      <c r="I98" s="3">
        <v>122</v>
      </c>
      <c r="J98" s="3">
        <v>0</v>
      </c>
      <c r="K98" s="134">
        <f t="shared" si="30"/>
        <v>91.044776119402982</v>
      </c>
      <c r="L98" s="134">
        <f t="shared" si="31"/>
        <v>0</v>
      </c>
      <c r="M98" s="3">
        <v>0</v>
      </c>
      <c r="N98" s="3">
        <v>0</v>
      </c>
      <c r="O98" s="3">
        <v>0</v>
      </c>
      <c r="P98" s="134" t="e">
        <f t="shared" si="32"/>
        <v>#DIV/0!</v>
      </c>
      <c r="Q98" s="134" t="e">
        <f t="shared" si="33"/>
        <v>#DIV/0!</v>
      </c>
      <c r="R98" s="220">
        <f t="shared" si="44"/>
        <v>91.044776119402982</v>
      </c>
      <c r="S98" s="220">
        <f t="shared" si="44"/>
        <v>0</v>
      </c>
      <c r="T98" s="294">
        <f t="shared" si="45"/>
        <v>134</v>
      </c>
      <c r="U98" s="294">
        <f t="shared" si="46"/>
        <v>122</v>
      </c>
      <c r="V98" s="294">
        <f t="shared" si="47"/>
        <v>0</v>
      </c>
      <c r="W98" s="295">
        <f t="shared" si="48"/>
        <v>91.044776119402982</v>
      </c>
      <c r="X98" s="295">
        <f t="shared" si="49"/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134" t="e">
        <f t="shared" si="34"/>
        <v>#DIV/0!</v>
      </c>
      <c r="AF98" s="134" t="e">
        <f t="shared" si="35"/>
        <v>#DIV/0!</v>
      </c>
      <c r="AG98" s="3">
        <v>0</v>
      </c>
      <c r="AH98" s="3">
        <v>0</v>
      </c>
      <c r="AI98" s="3">
        <v>0</v>
      </c>
      <c r="AJ98" s="134" t="e">
        <f t="shared" si="36"/>
        <v>#DIV/0!</v>
      </c>
      <c r="AK98" s="134" t="e">
        <f t="shared" si="37"/>
        <v>#DIV/0!</v>
      </c>
      <c r="AL98" s="3">
        <v>0</v>
      </c>
      <c r="AM98" s="3">
        <v>0</v>
      </c>
      <c r="AN98" s="3">
        <v>0</v>
      </c>
      <c r="AO98" s="134" t="e">
        <f t="shared" si="38"/>
        <v>#DIV/0!</v>
      </c>
      <c r="AP98" s="134" t="e">
        <f t="shared" si="39"/>
        <v>#DIV/0!</v>
      </c>
      <c r="AQ98" s="3">
        <v>0</v>
      </c>
      <c r="AR98" s="3">
        <v>0</v>
      </c>
      <c r="AS98" s="3">
        <v>0</v>
      </c>
      <c r="AT98" s="134" t="e">
        <f t="shared" si="40"/>
        <v>#DIV/0!</v>
      </c>
      <c r="AU98" s="134" t="e">
        <f t="shared" si="41"/>
        <v>#DIV/0!</v>
      </c>
      <c r="AV98" s="3">
        <v>0</v>
      </c>
      <c r="AW98" s="3">
        <v>0</v>
      </c>
      <c r="AX98" s="3">
        <v>0</v>
      </c>
      <c r="AY98" s="134" t="e">
        <f t="shared" si="42"/>
        <v>#DIV/0!</v>
      </c>
      <c r="AZ98" s="134" t="e">
        <f t="shared" si="43"/>
        <v>#DIV/0!</v>
      </c>
    </row>
    <row r="99" spans="1:52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134" t="e">
        <f t="shared" si="28"/>
        <v>#DIV/0!</v>
      </c>
      <c r="G99" s="134" t="e">
        <f t="shared" si="29"/>
        <v>#DIV/0!</v>
      </c>
      <c r="H99" s="3">
        <v>221</v>
      </c>
      <c r="I99" s="3">
        <v>113</v>
      </c>
      <c r="J99" s="3">
        <v>106</v>
      </c>
      <c r="K99" s="134">
        <f t="shared" si="30"/>
        <v>51.13122171945701</v>
      </c>
      <c r="L99" s="134">
        <f t="shared" si="31"/>
        <v>47.963800904977376</v>
      </c>
      <c r="M99" s="3">
        <v>0</v>
      </c>
      <c r="N99" s="3">
        <v>0</v>
      </c>
      <c r="O99" s="3">
        <v>0</v>
      </c>
      <c r="P99" s="134" t="e">
        <f t="shared" si="32"/>
        <v>#DIV/0!</v>
      </c>
      <c r="Q99" s="134" t="e">
        <f t="shared" si="33"/>
        <v>#DIV/0!</v>
      </c>
      <c r="R99" s="220">
        <f t="shared" si="44"/>
        <v>51.13122171945701</v>
      </c>
      <c r="S99" s="220">
        <f t="shared" si="44"/>
        <v>47.963800904977376</v>
      </c>
      <c r="T99" s="294">
        <f t="shared" si="45"/>
        <v>221</v>
      </c>
      <c r="U99" s="294">
        <f t="shared" si="46"/>
        <v>113</v>
      </c>
      <c r="V99" s="294">
        <f t="shared" si="47"/>
        <v>106</v>
      </c>
      <c r="W99" s="295">
        <f t="shared" si="48"/>
        <v>51.13122171945701</v>
      </c>
      <c r="X99" s="295">
        <f t="shared" si="49"/>
        <v>47.963800904977376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134" t="e">
        <f t="shared" si="34"/>
        <v>#DIV/0!</v>
      </c>
      <c r="AF99" s="134" t="e">
        <f t="shared" si="35"/>
        <v>#DIV/0!</v>
      </c>
      <c r="AG99" s="3">
        <v>0</v>
      </c>
      <c r="AH99" s="3">
        <v>0</v>
      </c>
      <c r="AI99" s="3">
        <v>0</v>
      </c>
      <c r="AJ99" s="134" t="e">
        <f t="shared" si="36"/>
        <v>#DIV/0!</v>
      </c>
      <c r="AK99" s="134" t="e">
        <f t="shared" si="37"/>
        <v>#DIV/0!</v>
      </c>
      <c r="AL99" s="3">
        <v>0</v>
      </c>
      <c r="AM99" s="3">
        <v>0</v>
      </c>
      <c r="AN99" s="3">
        <v>0</v>
      </c>
      <c r="AO99" s="134" t="e">
        <f t="shared" si="38"/>
        <v>#DIV/0!</v>
      </c>
      <c r="AP99" s="134" t="e">
        <f t="shared" si="39"/>
        <v>#DIV/0!</v>
      </c>
      <c r="AQ99" s="3">
        <v>0</v>
      </c>
      <c r="AR99" s="3">
        <v>0</v>
      </c>
      <c r="AS99" s="3">
        <v>0</v>
      </c>
      <c r="AT99" s="134" t="e">
        <f t="shared" si="40"/>
        <v>#DIV/0!</v>
      </c>
      <c r="AU99" s="134" t="e">
        <f t="shared" si="41"/>
        <v>#DIV/0!</v>
      </c>
      <c r="AV99" s="3">
        <v>0</v>
      </c>
      <c r="AW99" s="3">
        <v>0</v>
      </c>
      <c r="AX99" s="3">
        <v>0</v>
      </c>
      <c r="AY99" s="134" t="e">
        <f t="shared" si="42"/>
        <v>#DIV/0!</v>
      </c>
      <c r="AZ99" s="134" t="e">
        <f t="shared" si="43"/>
        <v>#DIV/0!</v>
      </c>
    </row>
    <row r="100" spans="1:52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134" t="e">
        <f t="shared" si="28"/>
        <v>#DIV/0!</v>
      </c>
      <c r="G100" s="134" t="e">
        <f t="shared" si="29"/>
        <v>#DIV/0!</v>
      </c>
      <c r="H100" s="3">
        <v>156</v>
      </c>
      <c r="I100" s="3">
        <v>80</v>
      </c>
      <c r="J100" s="3">
        <v>0</v>
      </c>
      <c r="K100" s="134">
        <f t="shared" si="30"/>
        <v>51.282051282051277</v>
      </c>
      <c r="L100" s="134">
        <f t="shared" si="31"/>
        <v>0</v>
      </c>
      <c r="M100" s="3">
        <v>0</v>
      </c>
      <c r="N100" s="3">
        <v>0</v>
      </c>
      <c r="O100" s="3">
        <v>0</v>
      </c>
      <c r="P100" s="134" t="e">
        <f t="shared" si="32"/>
        <v>#DIV/0!</v>
      </c>
      <c r="Q100" s="134" t="e">
        <f t="shared" si="33"/>
        <v>#DIV/0!</v>
      </c>
      <c r="R100" s="220">
        <f t="shared" si="44"/>
        <v>51.282051282051277</v>
      </c>
      <c r="S100" s="220">
        <f t="shared" si="44"/>
        <v>0</v>
      </c>
      <c r="T100" s="294">
        <f t="shared" si="45"/>
        <v>156</v>
      </c>
      <c r="U100" s="294">
        <f t="shared" si="46"/>
        <v>80</v>
      </c>
      <c r="V100" s="294">
        <f t="shared" si="47"/>
        <v>0</v>
      </c>
      <c r="W100" s="295">
        <f t="shared" si="48"/>
        <v>51.282051282051277</v>
      </c>
      <c r="X100" s="295">
        <f t="shared" si="49"/>
        <v>0</v>
      </c>
      <c r="Y100" s="3">
        <v>0</v>
      </c>
      <c r="Z100" s="3">
        <v>0</v>
      </c>
      <c r="AA100" s="3">
        <v>0</v>
      </c>
      <c r="AB100" s="3">
        <v>156</v>
      </c>
      <c r="AC100" s="3">
        <v>0</v>
      </c>
      <c r="AD100" s="3">
        <v>0</v>
      </c>
      <c r="AE100" s="134">
        <f t="shared" si="34"/>
        <v>0</v>
      </c>
      <c r="AF100" s="134">
        <f t="shared" si="35"/>
        <v>0</v>
      </c>
      <c r="AG100" s="3">
        <v>0</v>
      </c>
      <c r="AH100" s="3">
        <v>0</v>
      </c>
      <c r="AI100" s="3">
        <v>0</v>
      </c>
      <c r="AJ100" s="134" t="e">
        <f t="shared" si="36"/>
        <v>#DIV/0!</v>
      </c>
      <c r="AK100" s="134" t="e">
        <f t="shared" si="37"/>
        <v>#DIV/0!</v>
      </c>
      <c r="AL100" s="3">
        <v>0</v>
      </c>
      <c r="AM100" s="3">
        <v>0</v>
      </c>
      <c r="AN100" s="3">
        <v>0</v>
      </c>
      <c r="AO100" s="134" t="e">
        <f t="shared" si="38"/>
        <v>#DIV/0!</v>
      </c>
      <c r="AP100" s="134" t="e">
        <f t="shared" si="39"/>
        <v>#DIV/0!</v>
      </c>
      <c r="AQ100" s="3">
        <v>0</v>
      </c>
      <c r="AR100" s="3">
        <v>0</v>
      </c>
      <c r="AS100" s="3">
        <v>0</v>
      </c>
      <c r="AT100" s="134" t="e">
        <f t="shared" si="40"/>
        <v>#DIV/0!</v>
      </c>
      <c r="AU100" s="134" t="e">
        <f t="shared" si="41"/>
        <v>#DIV/0!</v>
      </c>
      <c r="AV100" s="3">
        <v>80</v>
      </c>
      <c r="AW100" s="3">
        <v>0</v>
      </c>
      <c r="AX100" s="3">
        <v>0</v>
      </c>
      <c r="AY100" s="134">
        <f t="shared" si="42"/>
        <v>0</v>
      </c>
      <c r="AZ100" s="134">
        <f t="shared" si="43"/>
        <v>0</v>
      </c>
    </row>
    <row r="101" spans="1:52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134" t="e">
        <f t="shared" si="28"/>
        <v>#DIV/0!</v>
      </c>
      <c r="G101" s="134" t="e">
        <f t="shared" si="29"/>
        <v>#DIV/0!</v>
      </c>
      <c r="H101" s="3">
        <v>100</v>
      </c>
      <c r="I101" s="3">
        <v>67</v>
      </c>
      <c r="J101" s="3">
        <v>67</v>
      </c>
      <c r="K101" s="134">
        <f t="shared" si="30"/>
        <v>67</v>
      </c>
      <c r="L101" s="134">
        <f t="shared" si="31"/>
        <v>67</v>
      </c>
      <c r="M101" s="3">
        <v>0</v>
      </c>
      <c r="N101" s="3">
        <v>0</v>
      </c>
      <c r="O101" s="3">
        <v>0</v>
      </c>
      <c r="P101" s="134" t="e">
        <f t="shared" si="32"/>
        <v>#DIV/0!</v>
      </c>
      <c r="Q101" s="134" t="e">
        <f t="shared" si="33"/>
        <v>#DIV/0!</v>
      </c>
      <c r="R101" s="220">
        <f t="shared" si="44"/>
        <v>67</v>
      </c>
      <c r="S101" s="220">
        <f t="shared" si="44"/>
        <v>67</v>
      </c>
      <c r="T101" s="294">
        <f t="shared" ref="T101:T114" si="50">+C101+H101+M101</f>
        <v>100</v>
      </c>
      <c r="U101" s="294">
        <f t="shared" ref="U101:U114" si="51">+D101+I101+N101</f>
        <v>67</v>
      </c>
      <c r="V101" s="294">
        <f t="shared" ref="V101:V114" si="52">+E101+J101+O101</f>
        <v>67</v>
      </c>
      <c r="W101" s="295">
        <f t="shared" si="48"/>
        <v>67</v>
      </c>
      <c r="X101" s="295">
        <f t="shared" si="49"/>
        <v>67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134" t="e">
        <f t="shared" si="34"/>
        <v>#DIV/0!</v>
      </c>
      <c r="AF101" s="134" t="e">
        <f t="shared" si="35"/>
        <v>#DIV/0!</v>
      </c>
      <c r="AG101" s="3">
        <v>0</v>
      </c>
      <c r="AH101" s="3">
        <v>0</v>
      </c>
      <c r="AI101" s="3">
        <v>0</v>
      </c>
      <c r="AJ101" s="134" t="e">
        <f t="shared" si="36"/>
        <v>#DIV/0!</v>
      </c>
      <c r="AK101" s="134" t="e">
        <f t="shared" si="37"/>
        <v>#DIV/0!</v>
      </c>
      <c r="AL101" s="3">
        <v>0</v>
      </c>
      <c r="AM101" s="3">
        <v>0</v>
      </c>
      <c r="AN101" s="3">
        <v>0</v>
      </c>
      <c r="AO101" s="134" t="e">
        <f t="shared" si="38"/>
        <v>#DIV/0!</v>
      </c>
      <c r="AP101" s="134" t="e">
        <f t="shared" si="39"/>
        <v>#DIV/0!</v>
      </c>
      <c r="AQ101" s="3">
        <v>0</v>
      </c>
      <c r="AR101" s="3">
        <v>0</v>
      </c>
      <c r="AS101" s="3">
        <v>0</v>
      </c>
      <c r="AT101" s="134" t="e">
        <f t="shared" si="40"/>
        <v>#DIV/0!</v>
      </c>
      <c r="AU101" s="134" t="e">
        <f t="shared" si="41"/>
        <v>#DIV/0!</v>
      </c>
      <c r="AV101" s="3">
        <v>0</v>
      </c>
      <c r="AW101" s="3">
        <v>0</v>
      </c>
      <c r="AX101" s="3">
        <v>0</v>
      </c>
      <c r="AY101" s="134" t="e">
        <f t="shared" si="42"/>
        <v>#DIV/0!</v>
      </c>
      <c r="AZ101" s="134" t="e">
        <f t="shared" si="43"/>
        <v>#DIV/0!</v>
      </c>
    </row>
    <row r="102" spans="1:52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134" t="e">
        <f t="shared" si="28"/>
        <v>#DIV/0!</v>
      </c>
      <c r="G102" s="134" t="e">
        <f t="shared" si="29"/>
        <v>#DIV/0!</v>
      </c>
      <c r="H102" s="3">
        <v>230</v>
      </c>
      <c r="I102" s="3">
        <v>110</v>
      </c>
      <c r="J102" s="3">
        <v>110</v>
      </c>
      <c r="K102" s="134">
        <f t="shared" si="30"/>
        <v>47.826086956521742</v>
      </c>
      <c r="L102" s="134">
        <f t="shared" si="31"/>
        <v>47.826086956521742</v>
      </c>
      <c r="M102" s="3">
        <v>0</v>
      </c>
      <c r="N102" s="3">
        <v>0</v>
      </c>
      <c r="O102" s="3">
        <v>0</v>
      </c>
      <c r="P102" s="134" t="e">
        <f t="shared" si="32"/>
        <v>#DIV/0!</v>
      </c>
      <c r="Q102" s="134" t="e">
        <f t="shared" si="33"/>
        <v>#DIV/0!</v>
      </c>
      <c r="R102" s="220">
        <f t="shared" si="44"/>
        <v>47.826086956521742</v>
      </c>
      <c r="S102" s="220">
        <f t="shared" si="44"/>
        <v>47.826086956521742</v>
      </c>
      <c r="T102" s="294">
        <f t="shared" si="50"/>
        <v>230</v>
      </c>
      <c r="U102" s="294">
        <f t="shared" si="51"/>
        <v>110</v>
      </c>
      <c r="V102" s="294">
        <f t="shared" si="52"/>
        <v>110</v>
      </c>
      <c r="W102" s="295">
        <f t="shared" si="48"/>
        <v>47.826086956521742</v>
      </c>
      <c r="X102" s="295">
        <f t="shared" si="49"/>
        <v>47.826086956521742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134" t="e">
        <f t="shared" si="34"/>
        <v>#DIV/0!</v>
      </c>
      <c r="AF102" s="134" t="e">
        <f t="shared" si="35"/>
        <v>#DIV/0!</v>
      </c>
      <c r="AG102" s="3">
        <v>0</v>
      </c>
      <c r="AH102" s="3">
        <v>0</v>
      </c>
      <c r="AI102" s="3">
        <v>0</v>
      </c>
      <c r="AJ102" s="134" t="e">
        <f t="shared" si="36"/>
        <v>#DIV/0!</v>
      </c>
      <c r="AK102" s="134" t="e">
        <f t="shared" si="37"/>
        <v>#DIV/0!</v>
      </c>
      <c r="AL102" s="3">
        <v>0</v>
      </c>
      <c r="AM102" s="3">
        <v>0</v>
      </c>
      <c r="AN102" s="3">
        <v>0</v>
      </c>
      <c r="AO102" s="134" t="e">
        <f t="shared" si="38"/>
        <v>#DIV/0!</v>
      </c>
      <c r="AP102" s="134" t="e">
        <f t="shared" si="39"/>
        <v>#DIV/0!</v>
      </c>
      <c r="AQ102" s="3">
        <v>0</v>
      </c>
      <c r="AR102" s="3">
        <v>0</v>
      </c>
      <c r="AS102" s="3">
        <v>0</v>
      </c>
      <c r="AT102" s="134" t="e">
        <f t="shared" si="40"/>
        <v>#DIV/0!</v>
      </c>
      <c r="AU102" s="134" t="e">
        <f t="shared" si="41"/>
        <v>#DIV/0!</v>
      </c>
      <c r="AV102" s="3">
        <v>0</v>
      </c>
      <c r="AW102" s="3">
        <v>0</v>
      </c>
      <c r="AX102" s="3">
        <v>0</v>
      </c>
      <c r="AY102" s="134" t="e">
        <f t="shared" si="42"/>
        <v>#DIV/0!</v>
      </c>
      <c r="AZ102" s="134" t="e">
        <f t="shared" si="43"/>
        <v>#DIV/0!</v>
      </c>
    </row>
    <row r="103" spans="1:52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134" t="e">
        <f t="shared" si="28"/>
        <v>#DIV/0!</v>
      </c>
      <c r="G103" s="134" t="e">
        <f t="shared" si="29"/>
        <v>#DIV/0!</v>
      </c>
      <c r="H103" s="3">
        <v>56</v>
      </c>
      <c r="I103" s="3">
        <v>27</v>
      </c>
      <c r="J103" s="3">
        <v>0</v>
      </c>
      <c r="K103" s="134">
        <f t="shared" si="30"/>
        <v>48.214285714285715</v>
      </c>
      <c r="L103" s="134">
        <f t="shared" si="31"/>
        <v>0</v>
      </c>
      <c r="M103" s="3">
        <v>0</v>
      </c>
      <c r="N103" s="3">
        <v>0</v>
      </c>
      <c r="O103" s="3">
        <v>0</v>
      </c>
      <c r="P103" s="134" t="e">
        <f t="shared" si="32"/>
        <v>#DIV/0!</v>
      </c>
      <c r="Q103" s="134" t="e">
        <f t="shared" si="33"/>
        <v>#DIV/0!</v>
      </c>
      <c r="R103" s="220">
        <f t="shared" si="44"/>
        <v>48.214285714285715</v>
      </c>
      <c r="S103" s="220">
        <f t="shared" si="44"/>
        <v>0</v>
      </c>
      <c r="T103" s="294">
        <f t="shared" si="50"/>
        <v>56</v>
      </c>
      <c r="U103" s="294">
        <f t="shared" si="51"/>
        <v>27</v>
      </c>
      <c r="V103" s="294">
        <f t="shared" si="52"/>
        <v>0</v>
      </c>
      <c r="W103" s="295">
        <f t="shared" si="48"/>
        <v>48.214285714285715</v>
      </c>
      <c r="X103" s="295">
        <f t="shared" si="49"/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134" t="e">
        <f t="shared" si="34"/>
        <v>#DIV/0!</v>
      </c>
      <c r="AF103" s="134" t="e">
        <f t="shared" si="35"/>
        <v>#DIV/0!</v>
      </c>
      <c r="AG103" s="3">
        <v>0</v>
      </c>
      <c r="AH103" s="3">
        <v>0</v>
      </c>
      <c r="AI103" s="3">
        <v>0</v>
      </c>
      <c r="AJ103" s="134" t="e">
        <f t="shared" si="36"/>
        <v>#DIV/0!</v>
      </c>
      <c r="AK103" s="134" t="e">
        <f t="shared" si="37"/>
        <v>#DIV/0!</v>
      </c>
      <c r="AL103" s="3">
        <v>0</v>
      </c>
      <c r="AM103" s="3">
        <v>0</v>
      </c>
      <c r="AN103" s="3">
        <v>0</v>
      </c>
      <c r="AO103" s="134" t="e">
        <f t="shared" si="38"/>
        <v>#DIV/0!</v>
      </c>
      <c r="AP103" s="134" t="e">
        <f t="shared" si="39"/>
        <v>#DIV/0!</v>
      </c>
      <c r="AQ103" s="3">
        <v>0</v>
      </c>
      <c r="AR103" s="3">
        <v>0</v>
      </c>
      <c r="AS103" s="3">
        <v>0</v>
      </c>
      <c r="AT103" s="134" t="e">
        <f t="shared" si="40"/>
        <v>#DIV/0!</v>
      </c>
      <c r="AU103" s="134" t="e">
        <f t="shared" si="41"/>
        <v>#DIV/0!</v>
      </c>
      <c r="AV103" s="3">
        <v>0</v>
      </c>
      <c r="AW103" s="3">
        <v>0</v>
      </c>
      <c r="AX103" s="3">
        <v>0</v>
      </c>
      <c r="AY103" s="134" t="e">
        <f t="shared" si="42"/>
        <v>#DIV/0!</v>
      </c>
      <c r="AZ103" s="134" t="e">
        <f t="shared" si="43"/>
        <v>#DIV/0!</v>
      </c>
    </row>
    <row r="104" spans="1:52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134" t="e">
        <f t="shared" si="28"/>
        <v>#DIV/0!</v>
      </c>
      <c r="G104" s="134" t="e">
        <f t="shared" si="29"/>
        <v>#DIV/0!</v>
      </c>
      <c r="H104" s="3">
        <v>0</v>
      </c>
      <c r="I104" s="3">
        <v>0</v>
      </c>
      <c r="J104" s="3">
        <v>0</v>
      </c>
      <c r="K104" s="134" t="e">
        <f t="shared" si="30"/>
        <v>#DIV/0!</v>
      </c>
      <c r="L104" s="134" t="e">
        <f t="shared" si="31"/>
        <v>#DIV/0!</v>
      </c>
      <c r="M104" s="3">
        <v>0</v>
      </c>
      <c r="N104" s="3">
        <v>0</v>
      </c>
      <c r="O104" s="3">
        <v>0</v>
      </c>
      <c r="P104" s="134" t="e">
        <f t="shared" si="32"/>
        <v>#DIV/0!</v>
      </c>
      <c r="Q104" s="134" t="e">
        <f t="shared" si="33"/>
        <v>#DIV/0!</v>
      </c>
      <c r="R104" s="220" t="e">
        <f t="shared" si="44"/>
        <v>#DIV/0!</v>
      </c>
      <c r="S104" s="220" t="e">
        <f t="shared" si="44"/>
        <v>#DIV/0!</v>
      </c>
      <c r="T104" s="294">
        <f t="shared" si="50"/>
        <v>0</v>
      </c>
      <c r="U104" s="294">
        <f t="shared" si="51"/>
        <v>0</v>
      </c>
      <c r="V104" s="294">
        <f t="shared" si="52"/>
        <v>0</v>
      </c>
      <c r="W104" s="295" t="e">
        <f t="shared" si="48"/>
        <v>#DIV/0!</v>
      </c>
      <c r="X104" s="295" t="e">
        <f t="shared" si="49"/>
        <v>#DIV/0!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134" t="e">
        <f t="shared" si="34"/>
        <v>#DIV/0!</v>
      </c>
      <c r="AF104" s="134" t="e">
        <f t="shared" si="35"/>
        <v>#DIV/0!</v>
      </c>
      <c r="AG104" s="3">
        <v>0</v>
      </c>
      <c r="AH104" s="3">
        <v>0</v>
      </c>
      <c r="AI104" s="3">
        <v>0</v>
      </c>
      <c r="AJ104" s="134" t="e">
        <f t="shared" si="36"/>
        <v>#DIV/0!</v>
      </c>
      <c r="AK104" s="134" t="e">
        <f t="shared" si="37"/>
        <v>#DIV/0!</v>
      </c>
      <c r="AL104" s="3">
        <v>0</v>
      </c>
      <c r="AM104" s="3">
        <v>0</v>
      </c>
      <c r="AN104" s="3">
        <v>0</v>
      </c>
      <c r="AO104" s="134" t="e">
        <f t="shared" si="38"/>
        <v>#DIV/0!</v>
      </c>
      <c r="AP104" s="134" t="e">
        <f t="shared" si="39"/>
        <v>#DIV/0!</v>
      </c>
      <c r="AQ104" s="3">
        <v>0</v>
      </c>
      <c r="AR104" s="3">
        <v>0</v>
      </c>
      <c r="AS104" s="3">
        <v>0</v>
      </c>
      <c r="AT104" s="134" t="e">
        <f t="shared" si="40"/>
        <v>#DIV/0!</v>
      </c>
      <c r="AU104" s="134" t="e">
        <f t="shared" si="41"/>
        <v>#DIV/0!</v>
      </c>
      <c r="AV104" s="3">
        <v>0</v>
      </c>
      <c r="AW104" s="3">
        <v>0</v>
      </c>
      <c r="AX104" s="3">
        <v>0</v>
      </c>
      <c r="AY104" s="134" t="e">
        <f t="shared" si="42"/>
        <v>#DIV/0!</v>
      </c>
      <c r="AZ104" s="134" t="e">
        <f t="shared" si="43"/>
        <v>#DIV/0!</v>
      </c>
    </row>
    <row r="105" spans="1:52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134" t="e">
        <f t="shared" si="28"/>
        <v>#DIV/0!</v>
      </c>
      <c r="G105" s="134" t="e">
        <f t="shared" si="29"/>
        <v>#DIV/0!</v>
      </c>
      <c r="H105" s="3">
        <v>0</v>
      </c>
      <c r="I105" s="3">
        <v>0</v>
      </c>
      <c r="J105" s="3">
        <v>0</v>
      </c>
      <c r="K105" s="134" t="e">
        <f t="shared" si="30"/>
        <v>#DIV/0!</v>
      </c>
      <c r="L105" s="134" t="e">
        <f t="shared" si="31"/>
        <v>#DIV/0!</v>
      </c>
      <c r="M105" s="3">
        <v>0</v>
      </c>
      <c r="N105" s="3">
        <v>0</v>
      </c>
      <c r="O105" s="3">
        <v>0</v>
      </c>
      <c r="P105" s="134" t="e">
        <f t="shared" si="32"/>
        <v>#DIV/0!</v>
      </c>
      <c r="Q105" s="134" t="e">
        <f t="shared" si="33"/>
        <v>#DIV/0!</v>
      </c>
      <c r="R105" s="220" t="e">
        <f t="shared" si="44"/>
        <v>#DIV/0!</v>
      </c>
      <c r="S105" s="220" t="e">
        <f t="shared" si="44"/>
        <v>#DIV/0!</v>
      </c>
      <c r="T105" s="294">
        <f t="shared" si="50"/>
        <v>0</v>
      </c>
      <c r="U105" s="294">
        <f t="shared" si="51"/>
        <v>0</v>
      </c>
      <c r="V105" s="294">
        <f t="shared" si="52"/>
        <v>0</v>
      </c>
      <c r="W105" s="295" t="e">
        <f t="shared" si="48"/>
        <v>#DIV/0!</v>
      </c>
      <c r="X105" s="295" t="e">
        <f t="shared" si="49"/>
        <v>#DIV/0!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134" t="e">
        <f t="shared" si="34"/>
        <v>#DIV/0!</v>
      </c>
      <c r="AF105" s="134" t="e">
        <f t="shared" si="35"/>
        <v>#DIV/0!</v>
      </c>
      <c r="AG105" s="3">
        <v>0</v>
      </c>
      <c r="AH105" s="3">
        <v>0</v>
      </c>
      <c r="AI105" s="3">
        <v>0</v>
      </c>
      <c r="AJ105" s="134" t="e">
        <f t="shared" si="36"/>
        <v>#DIV/0!</v>
      </c>
      <c r="AK105" s="134" t="e">
        <f t="shared" si="37"/>
        <v>#DIV/0!</v>
      </c>
      <c r="AL105" s="3">
        <v>0</v>
      </c>
      <c r="AM105" s="3">
        <v>0</v>
      </c>
      <c r="AN105" s="3">
        <v>0</v>
      </c>
      <c r="AO105" s="134" t="e">
        <f t="shared" si="38"/>
        <v>#DIV/0!</v>
      </c>
      <c r="AP105" s="134" t="e">
        <f t="shared" si="39"/>
        <v>#DIV/0!</v>
      </c>
      <c r="AQ105" s="3">
        <v>0</v>
      </c>
      <c r="AR105" s="3">
        <v>0</v>
      </c>
      <c r="AS105" s="3">
        <v>0</v>
      </c>
      <c r="AT105" s="134" t="e">
        <f t="shared" si="40"/>
        <v>#DIV/0!</v>
      </c>
      <c r="AU105" s="134" t="e">
        <f t="shared" si="41"/>
        <v>#DIV/0!</v>
      </c>
      <c r="AV105" s="3">
        <v>0</v>
      </c>
      <c r="AW105" s="3">
        <v>0</v>
      </c>
      <c r="AX105" s="3">
        <v>0</v>
      </c>
      <c r="AY105" s="134" t="e">
        <f t="shared" si="42"/>
        <v>#DIV/0!</v>
      </c>
      <c r="AZ105" s="134" t="e">
        <f t="shared" si="43"/>
        <v>#DIV/0!</v>
      </c>
    </row>
    <row r="106" spans="1:52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134" t="e">
        <f t="shared" si="28"/>
        <v>#DIV/0!</v>
      </c>
      <c r="G106" s="134" t="e">
        <f t="shared" si="29"/>
        <v>#DIV/0!</v>
      </c>
      <c r="H106" s="3">
        <v>119</v>
      </c>
      <c r="I106" s="3">
        <v>70</v>
      </c>
      <c r="J106" s="3">
        <v>0</v>
      </c>
      <c r="K106" s="134">
        <f t="shared" si="30"/>
        <v>58.82352941176471</v>
      </c>
      <c r="L106" s="134">
        <f t="shared" si="31"/>
        <v>0</v>
      </c>
      <c r="M106" s="3">
        <v>0</v>
      </c>
      <c r="N106" s="3">
        <v>0</v>
      </c>
      <c r="O106" s="3">
        <v>0</v>
      </c>
      <c r="P106" s="134" t="e">
        <f t="shared" si="32"/>
        <v>#DIV/0!</v>
      </c>
      <c r="Q106" s="134" t="e">
        <f t="shared" si="33"/>
        <v>#DIV/0!</v>
      </c>
      <c r="R106" s="220">
        <f t="shared" si="44"/>
        <v>58.82352941176471</v>
      </c>
      <c r="S106" s="220">
        <f t="shared" si="44"/>
        <v>0</v>
      </c>
      <c r="T106" s="294">
        <f t="shared" si="50"/>
        <v>119</v>
      </c>
      <c r="U106" s="294">
        <f t="shared" si="51"/>
        <v>70</v>
      </c>
      <c r="V106" s="294">
        <f t="shared" si="52"/>
        <v>0</v>
      </c>
      <c r="W106" s="295">
        <f t="shared" si="48"/>
        <v>58.82352941176471</v>
      </c>
      <c r="X106" s="295">
        <f t="shared" si="49"/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134" t="e">
        <f t="shared" si="34"/>
        <v>#DIV/0!</v>
      </c>
      <c r="AF106" s="134" t="e">
        <f t="shared" si="35"/>
        <v>#DIV/0!</v>
      </c>
      <c r="AG106" s="3">
        <v>0</v>
      </c>
      <c r="AH106" s="3">
        <v>0</v>
      </c>
      <c r="AI106" s="3">
        <v>0</v>
      </c>
      <c r="AJ106" s="134" t="e">
        <f t="shared" si="36"/>
        <v>#DIV/0!</v>
      </c>
      <c r="AK106" s="134" t="e">
        <f t="shared" si="37"/>
        <v>#DIV/0!</v>
      </c>
      <c r="AL106" s="3">
        <v>0</v>
      </c>
      <c r="AM106" s="3">
        <v>0</v>
      </c>
      <c r="AN106" s="3">
        <v>0</v>
      </c>
      <c r="AO106" s="134" t="e">
        <f t="shared" si="38"/>
        <v>#DIV/0!</v>
      </c>
      <c r="AP106" s="134" t="e">
        <f t="shared" si="39"/>
        <v>#DIV/0!</v>
      </c>
      <c r="AQ106" s="3">
        <v>0</v>
      </c>
      <c r="AR106" s="3">
        <v>0</v>
      </c>
      <c r="AS106" s="3">
        <v>0</v>
      </c>
      <c r="AT106" s="134" t="e">
        <f t="shared" si="40"/>
        <v>#DIV/0!</v>
      </c>
      <c r="AU106" s="134" t="e">
        <f t="shared" si="41"/>
        <v>#DIV/0!</v>
      </c>
      <c r="AV106" s="3">
        <v>0</v>
      </c>
      <c r="AW106" s="3">
        <v>0</v>
      </c>
      <c r="AX106" s="3">
        <v>0</v>
      </c>
      <c r="AY106" s="134" t="e">
        <f t="shared" si="42"/>
        <v>#DIV/0!</v>
      </c>
      <c r="AZ106" s="134" t="e">
        <f t="shared" si="43"/>
        <v>#DIV/0!</v>
      </c>
    </row>
    <row r="107" spans="1:52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134" t="e">
        <f t="shared" si="28"/>
        <v>#DIV/0!</v>
      </c>
      <c r="G107" s="134" t="e">
        <f t="shared" si="29"/>
        <v>#DIV/0!</v>
      </c>
      <c r="H107" s="3">
        <v>94</v>
      </c>
      <c r="I107" s="3">
        <v>42</v>
      </c>
      <c r="J107" s="3">
        <v>42</v>
      </c>
      <c r="K107" s="134">
        <f t="shared" si="30"/>
        <v>44.680851063829785</v>
      </c>
      <c r="L107" s="134">
        <f t="shared" si="31"/>
        <v>44.680851063829785</v>
      </c>
      <c r="M107" s="3">
        <v>0</v>
      </c>
      <c r="N107" s="3">
        <v>0</v>
      </c>
      <c r="O107" s="3">
        <v>0</v>
      </c>
      <c r="P107" s="134" t="e">
        <f t="shared" si="32"/>
        <v>#DIV/0!</v>
      </c>
      <c r="Q107" s="134" t="e">
        <f t="shared" si="33"/>
        <v>#DIV/0!</v>
      </c>
      <c r="R107" s="220">
        <f t="shared" si="44"/>
        <v>44.680851063829785</v>
      </c>
      <c r="S107" s="220">
        <f t="shared" si="44"/>
        <v>44.680851063829785</v>
      </c>
      <c r="T107" s="294">
        <f t="shared" si="50"/>
        <v>94</v>
      </c>
      <c r="U107" s="294">
        <f t="shared" si="51"/>
        <v>42</v>
      </c>
      <c r="V107" s="294">
        <f t="shared" si="52"/>
        <v>42</v>
      </c>
      <c r="W107" s="295">
        <f t="shared" si="48"/>
        <v>44.680851063829785</v>
      </c>
      <c r="X107" s="295">
        <f t="shared" si="49"/>
        <v>44.680851063829785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134" t="e">
        <f t="shared" si="34"/>
        <v>#DIV/0!</v>
      </c>
      <c r="AF107" s="134" t="e">
        <f t="shared" si="35"/>
        <v>#DIV/0!</v>
      </c>
      <c r="AG107" s="3">
        <v>0</v>
      </c>
      <c r="AH107" s="3">
        <v>0</v>
      </c>
      <c r="AI107" s="3">
        <v>0</v>
      </c>
      <c r="AJ107" s="134" t="e">
        <f t="shared" si="36"/>
        <v>#DIV/0!</v>
      </c>
      <c r="AK107" s="134" t="e">
        <f t="shared" si="37"/>
        <v>#DIV/0!</v>
      </c>
      <c r="AL107" s="3">
        <v>0</v>
      </c>
      <c r="AM107" s="3">
        <v>0</v>
      </c>
      <c r="AN107" s="3">
        <v>0</v>
      </c>
      <c r="AO107" s="134" t="e">
        <f t="shared" si="38"/>
        <v>#DIV/0!</v>
      </c>
      <c r="AP107" s="134" t="e">
        <f t="shared" si="39"/>
        <v>#DIV/0!</v>
      </c>
      <c r="AQ107" s="3">
        <v>0</v>
      </c>
      <c r="AR107" s="3">
        <v>0</v>
      </c>
      <c r="AS107" s="3">
        <v>0</v>
      </c>
      <c r="AT107" s="134" t="e">
        <f t="shared" si="40"/>
        <v>#DIV/0!</v>
      </c>
      <c r="AU107" s="134" t="e">
        <f t="shared" si="41"/>
        <v>#DIV/0!</v>
      </c>
      <c r="AV107" s="3">
        <v>0</v>
      </c>
      <c r="AW107" s="3">
        <v>0</v>
      </c>
      <c r="AX107" s="3">
        <v>0</v>
      </c>
      <c r="AY107" s="134" t="e">
        <f t="shared" si="42"/>
        <v>#DIV/0!</v>
      </c>
      <c r="AZ107" s="134" t="e">
        <f t="shared" si="43"/>
        <v>#DIV/0!</v>
      </c>
    </row>
    <row r="108" spans="1:52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134" t="e">
        <f t="shared" si="28"/>
        <v>#DIV/0!</v>
      </c>
      <c r="G108" s="134" t="e">
        <f t="shared" si="29"/>
        <v>#DIV/0!</v>
      </c>
      <c r="H108" s="3">
        <v>202</v>
      </c>
      <c r="I108" s="3">
        <v>130</v>
      </c>
      <c r="J108" s="3">
        <v>0</v>
      </c>
      <c r="K108" s="134">
        <f t="shared" si="30"/>
        <v>64.356435643564353</v>
      </c>
      <c r="L108" s="134">
        <f t="shared" si="31"/>
        <v>0</v>
      </c>
      <c r="M108" s="3">
        <v>0</v>
      </c>
      <c r="N108" s="3">
        <v>0</v>
      </c>
      <c r="O108" s="3">
        <v>0</v>
      </c>
      <c r="P108" s="134" t="e">
        <f t="shared" si="32"/>
        <v>#DIV/0!</v>
      </c>
      <c r="Q108" s="134" t="e">
        <f t="shared" si="33"/>
        <v>#DIV/0!</v>
      </c>
      <c r="R108" s="220">
        <f t="shared" si="44"/>
        <v>64.356435643564353</v>
      </c>
      <c r="S108" s="220">
        <f t="shared" si="44"/>
        <v>0</v>
      </c>
      <c r="T108" s="294">
        <f t="shared" si="50"/>
        <v>202</v>
      </c>
      <c r="U108" s="294">
        <f t="shared" si="51"/>
        <v>130</v>
      </c>
      <c r="V108" s="294">
        <f t="shared" si="52"/>
        <v>0</v>
      </c>
      <c r="W108" s="295">
        <f t="shared" si="48"/>
        <v>64.356435643564353</v>
      </c>
      <c r="X108" s="295">
        <f t="shared" si="49"/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134" t="e">
        <f t="shared" si="34"/>
        <v>#DIV/0!</v>
      </c>
      <c r="AF108" s="134" t="e">
        <f t="shared" si="35"/>
        <v>#DIV/0!</v>
      </c>
      <c r="AG108" s="3">
        <v>0</v>
      </c>
      <c r="AH108" s="3">
        <v>0</v>
      </c>
      <c r="AI108" s="3">
        <v>0</v>
      </c>
      <c r="AJ108" s="134" t="e">
        <f t="shared" si="36"/>
        <v>#DIV/0!</v>
      </c>
      <c r="AK108" s="134" t="e">
        <f t="shared" si="37"/>
        <v>#DIV/0!</v>
      </c>
      <c r="AL108" s="3">
        <v>0</v>
      </c>
      <c r="AM108" s="3">
        <v>0</v>
      </c>
      <c r="AN108" s="3">
        <v>0</v>
      </c>
      <c r="AO108" s="134" t="e">
        <f t="shared" si="38"/>
        <v>#DIV/0!</v>
      </c>
      <c r="AP108" s="134" t="e">
        <f t="shared" si="39"/>
        <v>#DIV/0!</v>
      </c>
      <c r="AQ108" s="3">
        <v>0</v>
      </c>
      <c r="AR108" s="3">
        <v>0</v>
      </c>
      <c r="AS108" s="3">
        <v>0</v>
      </c>
      <c r="AT108" s="134" t="e">
        <f t="shared" si="40"/>
        <v>#DIV/0!</v>
      </c>
      <c r="AU108" s="134" t="e">
        <f t="shared" si="41"/>
        <v>#DIV/0!</v>
      </c>
      <c r="AV108" s="3">
        <v>0</v>
      </c>
      <c r="AW108" s="3">
        <v>0</v>
      </c>
      <c r="AX108" s="3">
        <v>0</v>
      </c>
      <c r="AY108" s="134" t="e">
        <f t="shared" si="42"/>
        <v>#DIV/0!</v>
      </c>
      <c r="AZ108" s="134" t="e">
        <f t="shared" si="43"/>
        <v>#DIV/0!</v>
      </c>
    </row>
    <row r="109" spans="1:52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134" t="e">
        <f t="shared" si="28"/>
        <v>#DIV/0!</v>
      </c>
      <c r="G109" s="134" t="e">
        <f t="shared" si="29"/>
        <v>#DIV/0!</v>
      </c>
      <c r="H109" s="3">
        <v>0</v>
      </c>
      <c r="I109" s="3">
        <v>0</v>
      </c>
      <c r="J109" s="3">
        <v>0</v>
      </c>
      <c r="K109" s="134" t="e">
        <f t="shared" si="30"/>
        <v>#DIV/0!</v>
      </c>
      <c r="L109" s="134" t="e">
        <f t="shared" si="31"/>
        <v>#DIV/0!</v>
      </c>
      <c r="M109" s="3">
        <v>0</v>
      </c>
      <c r="N109" s="3">
        <v>0</v>
      </c>
      <c r="O109" s="3">
        <v>0</v>
      </c>
      <c r="P109" s="134" t="e">
        <f t="shared" si="32"/>
        <v>#DIV/0!</v>
      </c>
      <c r="Q109" s="134" t="e">
        <f t="shared" si="33"/>
        <v>#DIV/0!</v>
      </c>
      <c r="R109" s="220" t="e">
        <f t="shared" si="44"/>
        <v>#DIV/0!</v>
      </c>
      <c r="S109" s="220" t="e">
        <f t="shared" si="44"/>
        <v>#DIV/0!</v>
      </c>
      <c r="T109" s="294">
        <f t="shared" si="50"/>
        <v>0</v>
      </c>
      <c r="U109" s="294">
        <f t="shared" si="51"/>
        <v>0</v>
      </c>
      <c r="V109" s="294">
        <f t="shared" si="52"/>
        <v>0</v>
      </c>
      <c r="W109" s="295" t="e">
        <f t="shared" si="48"/>
        <v>#DIV/0!</v>
      </c>
      <c r="X109" s="295" t="e">
        <f t="shared" si="49"/>
        <v>#DIV/0!</v>
      </c>
      <c r="Y109" s="3">
        <v>0</v>
      </c>
      <c r="Z109" s="3">
        <v>0</v>
      </c>
      <c r="AA109" s="3">
        <v>0</v>
      </c>
      <c r="AB109" s="3">
        <v>245</v>
      </c>
      <c r="AC109" s="3">
        <v>0</v>
      </c>
      <c r="AD109" s="3">
        <v>0</v>
      </c>
      <c r="AE109" s="134">
        <f t="shared" si="34"/>
        <v>0</v>
      </c>
      <c r="AF109" s="134">
        <f t="shared" si="35"/>
        <v>0</v>
      </c>
      <c r="AG109" s="3">
        <v>0</v>
      </c>
      <c r="AH109" s="3">
        <v>0</v>
      </c>
      <c r="AI109" s="3">
        <v>0</v>
      </c>
      <c r="AJ109" s="134" t="e">
        <f t="shared" si="36"/>
        <v>#DIV/0!</v>
      </c>
      <c r="AK109" s="134" t="e">
        <f t="shared" si="37"/>
        <v>#DIV/0!</v>
      </c>
      <c r="AL109" s="3">
        <v>0</v>
      </c>
      <c r="AM109" s="3">
        <v>0</v>
      </c>
      <c r="AN109" s="3">
        <v>0</v>
      </c>
      <c r="AO109" s="134" t="e">
        <f t="shared" si="38"/>
        <v>#DIV/0!</v>
      </c>
      <c r="AP109" s="134" t="e">
        <f t="shared" si="39"/>
        <v>#DIV/0!</v>
      </c>
      <c r="AQ109" s="3">
        <v>0</v>
      </c>
      <c r="AR109" s="3">
        <v>0</v>
      </c>
      <c r="AS109" s="3">
        <v>0</v>
      </c>
      <c r="AT109" s="134" t="e">
        <f t="shared" si="40"/>
        <v>#DIV/0!</v>
      </c>
      <c r="AU109" s="134" t="e">
        <f t="shared" si="41"/>
        <v>#DIV/0!</v>
      </c>
      <c r="AV109" s="3">
        <v>0</v>
      </c>
      <c r="AW109" s="3">
        <v>0</v>
      </c>
      <c r="AX109" s="3">
        <v>0</v>
      </c>
      <c r="AY109" s="134" t="e">
        <f t="shared" si="42"/>
        <v>#DIV/0!</v>
      </c>
      <c r="AZ109" s="134" t="e">
        <f t="shared" si="43"/>
        <v>#DIV/0!</v>
      </c>
    </row>
    <row r="110" spans="1:52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134" t="e">
        <f t="shared" si="28"/>
        <v>#DIV/0!</v>
      </c>
      <c r="G110" s="134" t="e">
        <f t="shared" si="29"/>
        <v>#DIV/0!</v>
      </c>
      <c r="H110" s="3">
        <v>0</v>
      </c>
      <c r="I110" s="3">
        <v>0</v>
      </c>
      <c r="J110" s="3">
        <v>0</v>
      </c>
      <c r="K110" s="134" t="e">
        <f t="shared" si="30"/>
        <v>#DIV/0!</v>
      </c>
      <c r="L110" s="134" t="e">
        <f t="shared" si="31"/>
        <v>#DIV/0!</v>
      </c>
      <c r="M110" s="3">
        <v>0</v>
      </c>
      <c r="N110" s="3">
        <v>0</v>
      </c>
      <c r="O110" s="3">
        <v>0</v>
      </c>
      <c r="P110" s="134" t="e">
        <f t="shared" si="32"/>
        <v>#DIV/0!</v>
      </c>
      <c r="Q110" s="134" t="e">
        <f t="shared" si="33"/>
        <v>#DIV/0!</v>
      </c>
      <c r="R110" s="220" t="e">
        <f t="shared" si="44"/>
        <v>#DIV/0!</v>
      </c>
      <c r="S110" s="220" t="e">
        <f t="shared" si="44"/>
        <v>#DIV/0!</v>
      </c>
      <c r="T110" s="294">
        <f t="shared" si="50"/>
        <v>0</v>
      </c>
      <c r="U110" s="294">
        <f t="shared" si="51"/>
        <v>0</v>
      </c>
      <c r="V110" s="294">
        <f t="shared" si="52"/>
        <v>0</v>
      </c>
      <c r="W110" s="295" t="e">
        <f t="shared" si="48"/>
        <v>#DIV/0!</v>
      </c>
      <c r="X110" s="295" t="e">
        <f t="shared" si="49"/>
        <v>#DIV/0!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134" t="e">
        <f t="shared" si="34"/>
        <v>#DIV/0!</v>
      </c>
      <c r="AF110" s="134" t="e">
        <f t="shared" si="35"/>
        <v>#DIV/0!</v>
      </c>
      <c r="AG110" s="3">
        <v>0</v>
      </c>
      <c r="AH110" s="3">
        <v>0</v>
      </c>
      <c r="AI110" s="3">
        <v>0</v>
      </c>
      <c r="AJ110" s="134" t="e">
        <f t="shared" si="36"/>
        <v>#DIV/0!</v>
      </c>
      <c r="AK110" s="134" t="e">
        <f t="shared" si="37"/>
        <v>#DIV/0!</v>
      </c>
      <c r="AL110" s="3">
        <v>0</v>
      </c>
      <c r="AM110" s="3">
        <v>0</v>
      </c>
      <c r="AN110" s="3">
        <v>0</v>
      </c>
      <c r="AO110" s="134" t="e">
        <f t="shared" si="38"/>
        <v>#DIV/0!</v>
      </c>
      <c r="AP110" s="134" t="e">
        <f t="shared" si="39"/>
        <v>#DIV/0!</v>
      </c>
      <c r="AQ110" s="3">
        <v>0</v>
      </c>
      <c r="AR110" s="3">
        <v>0</v>
      </c>
      <c r="AS110" s="3">
        <v>0</v>
      </c>
      <c r="AT110" s="134" t="e">
        <f t="shared" si="40"/>
        <v>#DIV/0!</v>
      </c>
      <c r="AU110" s="134" t="e">
        <f t="shared" si="41"/>
        <v>#DIV/0!</v>
      </c>
      <c r="AV110" s="3">
        <v>0</v>
      </c>
      <c r="AW110" s="3">
        <v>0</v>
      </c>
      <c r="AX110" s="3">
        <v>0</v>
      </c>
      <c r="AY110" s="134" t="e">
        <f t="shared" si="42"/>
        <v>#DIV/0!</v>
      </c>
      <c r="AZ110" s="134" t="e">
        <f t="shared" si="43"/>
        <v>#DIV/0!</v>
      </c>
    </row>
    <row r="111" spans="1:52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134" t="e">
        <f t="shared" si="28"/>
        <v>#DIV/0!</v>
      </c>
      <c r="G111" s="134" t="e">
        <f t="shared" si="29"/>
        <v>#DIV/0!</v>
      </c>
      <c r="H111" s="3">
        <v>0</v>
      </c>
      <c r="I111" s="3">
        <v>0</v>
      </c>
      <c r="J111" s="3">
        <v>0</v>
      </c>
      <c r="K111" s="134" t="e">
        <f t="shared" si="30"/>
        <v>#DIV/0!</v>
      </c>
      <c r="L111" s="134" t="e">
        <f t="shared" si="31"/>
        <v>#DIV/0!</v>
      </c>
      <c r="M111" s="3">
        <v>0</v>
      </c>
      <c r="N111" s="3">
        <v>0</v>
      </c>
      <c r="O111" s="3">
        <v>0</v>
      </c>
      <c r="P111" s="134" t="e">
        <f t="shared" si="32"/>
        <v>#DIV/0!</v>
      </c>
      <c r="Q111" s="134" t="e">
        <f t="shared" si="33"/>
        <v>#DIV/0!</v>
      </c>
      <c r="R111" s="220" t="e">
        <f t="shared" si="44"/>
        <v>#DIV/0!</v>
      </c>
      <c r="S111" s="220" t="e">
        <f t="shared" si="44"/>
        <v>#DIV/0!</v>
      </c>
      <c r="T111" s="294">
        <f t="shared" si="50"/>
        <v>0</v>
      </c>
      <c r="U111" s="294">
        <f t="shared" si="51"/>
        <v>0</v>
      </c>
      <c r="V111" s="294">
        <f t="shared" si="52"/>
        <v>0</v>
      </c>
      <c r="W111" s="295" t="e">
        <f t="shared" si="48"/>
        <v>#DIV/0!</v>
      </c>
      <c r="X111" s="295" t="e">
        <f t="shared" si="49"/>
        <v>#DIV/0!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134" t="e">
        <f t="shared" si="34"/>
        <v>#DIV/0!</v>
      </c>
      <c r="AF111" s="134" t="e">
        <f t="shared" si="35"/>
        <v>#DIV/0!</v>
      </c>
      <c r="AG111" s="3">
        <v>0</v>
      </c>
      <c r="AH111" s="3">
        <v>0</v>
      </c>
      <c r="AI111" s="3">
        <v>0</v>
      </c>
      <c r="AJ111" s="134" t="e">
        <f t="shared" si="36"/>
        <v>#DIV/0!</v>
      </c>
      <c r="AK111" s="134" t="e">
        <f t="shared" si="37"/>
        <v>#DIV/0!</v>
      </c>
      <c r="AL111" s="3">
        <v>0</v>
      </c>
      <c r="AM111" s="3">
        <v>0</v>
      </c>
      <c r="AN111" s="3">
        <v>0</v>
      </c>
      <c r="AO111" s="134" t="e">
        <f t="shared" si="38"/>
        <v>#DIV/0!</v>
      </c>
      <c r="AP111" s="134" t="e">
        <f t="shared" si="39"/>
        <v>#DIV/0!</v>
      </c>
      <c r="AQ111" s="3">
        <v>0</v>
      </c>
      <c r="AR111" s="3">
        <v>0</v>
      </c>
      <c r="AS111" s="3">
        <v>0</v>
      </c>
      <c r="AT111" s="134" t="e">
        <f t="shared" si="40"/>
        <v>#DIV/0!</v>
      </c>
      <c r="AU111" s="134" t="e">
        <f t="shared" si="41"/>
        <v>#DIV/0!</v>
      </c>
      <c r="AV111" s="3">
        <v>0</v>
      </c>
      <c r="AW111" s="3">
        <v>0</v>
      </c>
      <c r="AX111" s="3">
        <v>0</v>
      </c>
      <c r="AY111" s="134" t="e">
        <f t="shared" si="42"/>
        <v>#DIV/0!</v>
      </c>
      <c r="AZ111" s="134" t="e">
        <f t="shared" si="43"/>
        <v>#DIV/0!</v>
      </c>
    </row>
    <row r="112" spans="1:52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134" t="e">
        <f t="shared" si="28"/>
        <v>#DIV/0!</v>
      </c>
      <c r="G112" s="134" t="e">
        <f t="shared" si="29"/>
        <v>#DIV/0!</v>
      </c>
      <c r="H112" s="3">
        <v>0</v>
      </c>
      <c r="I112" s="3">
        <v>0</v>
      </c>
      <c r="J112" s="3">
        <v>0</v>
      </c>
      <c r="K112" s="134" t="e">
        <f t="shared" si="30"/>
        <v>#DIV/0!</v>
      </c>
      <c r="L112" s="134" t="e">
        <f t="shared" si="31"/>
        <v>#DIV/0!</v>
      </c>
      <c r="M112" s="3">
        <v>0</v>
      </c>
      <c r="N112" s="3">
        <v>0</v>
      </c>
      <c r="O112" s="3">
        <v>0</v>
      </c>
      <c r="P112" s="134" t="e">
        <f t="shared" si="32"/>
        <v>#DIV/0!</v>
      </c>
      <c r="Q112" s="134" t="e">
        <f t="shared" si="33"/>
        <v>#DIV/0!</v>
      </c>
      <c r="R112" s="220" t="e">
        <f t="shared" si="44"/>
        <v>#DIV/0!</v>
      </c>
      <c r="S112" s="220" t="e">
        <f t="shared" si="44"/>
        <v>#DIV/0!</v>
      </c>
      <c r="T112" s="294">
        <f t="shared" si="50"/>
        <v>0</v>
      </c>
      <c r="U112" s="294">
        <f t="shared" si="51"/>
        <v>0</v>
      </c>
      <c r="V112" s="294">
        <f t="shared" si="52"/>
        <v>0</v>
      </c>
      <c r="W112" s="295" t="e">
        <f t="shared" si="48"/>
        <v>#DIV/0!</v>
      </c>
      <c r="X112" s="295" t="e">
        <f t="shared" si="49"/>
        <v>#DIV/0!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134" t="e">
        <f t="shared" si="34"/>
        <v>#DIV/0!</v>
      </c>
      <c r="AF112" s="134" t="e">
        <f t="shared" si="35"/>
        <v>#DIV/0!</v>
      </c>
      <c r="AG112" s="3">
        <v>0</v>
      </c>
      <c r="AH112" s="3">
        <v>0</v>
      </c>
      <c r="AI112" s="3">
        <v>0</v>
      </c>
      <c r="AJ112" s="134" t="e">
        <f t="shared" si="36"/>
        <v>#DIV/0!</v>
      </c>
      <c r="AK112" s="134" t="e">
        <f t="shared" si="37"/>
        <v>#DIV/0!</v>
      </c>
      <c r="AL112" s="3">
        <v>0</v>
      </c>
      <c r="AM112" s="3">
        <v>0</v>
      </c>
      <c r="AN112" s="3">
        <v>0</v>
      </c>
      <c r="AO112" s="134" t="e">
        <f t="shared" si="38"/>
        <v>#DIV/0!</v>
      </c>
      <c r="AP112" s="134" t="e">
        <f t="shared" si="39"/>
        <v>#DIV/0!</v>
      </c>
      <c r="AQ112" s="3">
        <v>0</v>
      </c>
      <c r="AR112" s="3">
        <v>0</v>
      </c>
      <c r="AS112" s="3">
        <v>0</v>
      </c>
      <c r="AT112" s="134" t="e">
        <f t="shared" si="40"/>
        <v>#DIV/0!</v>
      </c>
      <c r="AU112" s="134" t="e">
        <f t="shared" si="41"/>
        <v>#DIV/0!</v>
      </c>
      <c r="AV112" s="3">
        <v>0</v>
      </c>
      <c r="AW112" s="3">
        <v>0</v>
      </c>
      <c r="AX112" s="3">
        <v>0</v>
      </c>
      <c r="AY112" s="134" t="e">
        <f t="shared" si="42"/>
        <v>#DIV/0!</v>
      </c>
      <c r="AZ112" s="134" t="e">
        <f t="shared" si="43"/>
        <v>#DIV/0!</v>
      </c>
    </row>
    <row r="113" spans="1:52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134" t="e">
        <f t="shared" si="28"/>
        <v>#DIV/0!</v>
      </c>
      <c r="G113" s="134" t="e">
        <f t="shared" si="29"/>
        <v>#DIV/0!</v>
      </c>
      <c r="H113" s="3">
        <v>0</v>
      </c>
      <c r="I113" s="3">
        <v>0</v>
      </c>
      <c r="J113" s="3">
        <v>0</v>
      </c>
      <c r="K113" s="134" t="e">
        <f t="shared" si="30"/>
        <v>#DIV/0!</v>
      </c>
      <c r="L113" s="134" t="e">
        <f t="shared" si="31"/>
        <v>#DIV/0!</v>
      </c>
      <c r="M113" s="3">
        <v>0</v>
      </c>
      <c r="N113" s="3">
        <v>0</v>
      </c>
      <c r="O113" s="3">
        <v>0</v>
      </c>
      <c r="P113" s="134" t="e">
        <f t="shared" si="32"/>
        <v>#DIV/0!</v>
      </c>
      <c r="Q113" s="134" t="e">
        <f t="shared" si="33"/>
        <v>#DIV/0!</v>
      </c>
      <c r="R113" s="220" t="e">
        <f t="shared" si="44"/>
        <v>#DIV/0!</v>
      </c>
      <c r="S113" s="220" t="e">
        <f t="shared" si="44"/>
        <v>#DIV/0!</v>
      </c>
      <c r="T113" s="294">
        <f t="shared" si="50"/>
        <v>0</v>
      </c>
      <c r="U113" s="294">
        <f t="shared" si="51"/>
        <v>0</v>
      </c>
      <c r="V113" s="294">
        <f t="shared" si="52"/>
        <v>0</v>
      </c>
      <c r="W113" s="295" t="e">
        <f t="shared" si="48"/>
        <v>#DIV/0!</v>
      </c>
      <c r="X113" s="295" t="e">
        <f t="shared" si="49"/>
        <v>#DIV/0!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134" t="e">
        <f t="shared" si="34"/>
        <v>#DIV/0!</v>
      </c>
      <c r="AF113" s="134" t="e">
        <f t="shared" si="35"/>
        <v>#DIV/0!</v>
      </c>
      <c r="AG113" s="3">
        <v>0</v>
      </c>
      <c r="AH113" s="3">
        <v>0</v>
      </c>
      <c r="AI113" s="3">
        <v>0</v>
      </c>
      <c r="AJ113" s="134" t="e">
        <f t="shared" si="36"/>
        <v>#DIV/0!</v>
      </c>
      <c r="AK113" s="134" t="e">
        <f t="shared" si="37"/>
        <v>#DIV/0!</v>
      </c>
      <c r="AL113" s="3">
        <v>0</v>
      </c>
      <c r="AM113" s="3">
        <v>0</v>
      </c>
      <c r="AN113" s="3">
        <v>0</v>
      </c>
      <c r="AO113" s="134" t="e">
        <f t="shared" si="38"/>
        <v>#DIV/0!</v>
      </c>
      <c r="AP113" s="134" t="e">
        <f t="shared" si="39"/>
        <v>#DIV/0!</v>
      </c>
      <c r="AQ113" s="3">
        <v>0</v>
      </c>
      <c r="AR113" s="3">
        <v>0</v>
      </c>
      <c r="AS113" s="3">
        <v>0</v>
      </c>
      <c r="AT113" s="134" t="e">
        <f t="shared" si="40"/>
        <v>#DIV/0!</v>
      </c>
      <c r="AU113" s="134" t="e">
        <f t="shared" si="41"/>
        <v>#DIV/0!</v>
      </c>
      <c r="AV113" s="3">
        <v>0</v>
      </c>
      <c r="AW113" s="3">
        <v>0</v>
      </c>
      <c r="AX113" s="3">
        <v>0</v>
      </c>
      <c r="AY113" s="134" t="e">
        <f t="shared" si="42"/>
        <v>#DIV/0!</v>
      </c>
      <c r="AZ113" s="134" t="e">
        <f t="shared" si="43"/>
        <v>#DIV/0!</v>
      </c>
    </row>
    <row r="114" spans="1:52" x14ac:dyDescent="0.25">
      <c r="B114" s="9" t="s">
        <v>473</v>
      </c>
      <c r="C114" s="25">
        <f>SUM(C5:C113)</f>
        <v>25</v>
      </c>
      <c r="D114" s="25">
        <f t="shared" ref="D114:AX114" si="53">SUM(D5:D113)</f>
        <v>9</v>
      </c>
      <c r="E114" s="25">
        <f t="shared" si="53"/>
        <v>1</v>
      </c>
      <c r="F114" s="118">
        <f t="shared" si="28"/>
        <v>36</v>
      </c>
      <c r="G114" s="118">
        <f>+E114/C114*100</f>
        <v>4</v>
      </c>
      <c r="H114" s="25">
        <f t="shared" si="53"/>
        <v>62864</v>
      </c>
      <c r="I114" s="25">
        <f t="shared" si="53"/>
        <v>31445</v>
      </c>
      <c r="J114" s="25">
        <f t="shared" si="53"/>
        <v>24703</v>
      </c>
      <c r="K114" s="118">
        <f t="shared" si="30"/>
        <v>50.020679562229574</v>
      </c>
      <c r="L114" s="118">
        <f t="shared" si="31"/>
        <v>39.295940442860775</v>
      </c>
      <c r="M114" s="25">
        <f t="shared" si="53"/>
        <v>2716</v>
      </c>
      <c r="N114" s="25">
        <f t="shared" si="53"/>
        <v>1369</v>
      </c>
      <c r="O114" s="25">
        <f t="shared" si="53"/>
        <v>986</v>
      </c>
      <c r="P114" s="118">
        <f t="shared" si="32"/>
        <v>50.405007363770252</v>
      </c>
      <c r="Q114" s="118">
        <f t="shared" si="33"/>
        <v>36.303387334315168</v>
      </c>
      <c r="R114" s="220">
        <f t="shared" ref="R114:S114" si="54">+(F114+K114+P114)/3</f>
        <v>45.475228975333273</v>
      </c>
      <c r="S114" s="220">
        <f t="shared" si="54"/>
        <v>26.533109259058648</v>
      </c>
      <c r="T114" s="294">
        <f t="shared" si="50"/>
        <v>65605</v>
      </c>
      <c r="U114" s="294">
        <f t="shared" si="51"/>
        <v>32823</v>
      </c>
      <c r="V114" s="294">
        <f t="shared" si="52"/>
        <v>25690</v>
      </c>
      <c r="W114" s="295">
        <f t="shared" si="48"/>
        <v>50.031247618321771</v>
      </c>
      <c r="X114" s="295">
        <f t="shared" si="49"/>
        <v>39.158600716408806</v>
      </c>
      <c r="Y114" s="25">
        <f t="shared" si="53"/>
        <v>0</v>
      </c>
      <c r="Z114" s="25">
        <f t="shared" si="53"/>
        <v>0</v>
      </c>
      <c r="AA114" s="25">
        <f t="shared" si="53"/>
        <v>0</v>
      </c>
      <c r="AB114" s="25">
        <f t="shared" si="53"/>
        <v>55802</v>
      </c>
      <c r="AC114" s="25">
        <f t="shared" si="53"/>
        <v>29027</v>
      </c>
      <c r="AD114" s="25">
        <f t="shared" si="53"/>
        <v>25223</v>
      </c>
      <c r="AE114" s="118">
        <f t="shared" si="34"/>
        <v>52.017848822622845</v>
      </c>
      <c r="AF114" s="118">
        <f t="shared" si="35"/>
        <v>45.200888857030215</v>
      </c>
      <c r="AG114" s="25">
        <f t="shared" si="53"/>
        <v>2681</v>
      </c>
      <c r="AH114" s="25">
        <f t="shared" si="53"/>
        <v>1293</v>
      </c>
      <c r="AI114" s="25">
        <f t="shared" si="53"/>
        <v>982</v>
      </c>
      <c r="AJ114" s="118">
        <f t="shared" si="36"/>
        <v>48.228273032450581</v>
      </c>
      <c r="AK114" s="118">
        <f t="shared" si="37"/>
        <v>36.628123834390152</v>
      </c>
      <c r="AL114" s="25">
        <f t="shared" si="53"/>
        <v>281</v>
      </c>
      <c r="AM114" s="25">
        <f t="shared" si="53"/>
        <v>197</v>
      </c>
      <c r="AN114" s="25">
        <f t="shared" si="53"/>
        <v>106</v>
      </c>
      <c r="AO114" s="118">
        <f t="shared" si="38"/>
        <v>70.106761565836294</v>
      </c>
      <c r="AP114" s="118">
        <f t="shared" si="39"/>
        <v>37.722419928825623</v>
      </c>
      <c r="AQ114" s="25">
        <f t="shared" si="53"/>
        <v>205</v>
      </c>
      <c r="AR114" s="25">
        <f t="shared" si="53"/>
        <v>154</v>
      </c>
      <c r="AS114" s="25">
        <f t="shared" si="53"/>
        <v>138</v>
      </c>
      <c r="AT114" s="118">
        <f t="shared" si="40"/>
        <v>75.121951219512198</v>
      </c>
      <c r="AU114" s="118">
        <f t="shared" si="41"/>
        <v>67.317073170731717</v>
      </c>
      <c r="AV114" s="25">
        <f t="shared" si="53"/>
        <v>24683</v>
      </c>
      <c r="AW114" s="25">
        <f t="shared" si="53"/>
        <v>18034</v>
      </c>
      <c r="AX114" s="25">
        <f t="shared" si="53"/>
        <v>14622</v>
      </c>
      <c r="AY114" s="118">
        <f t="shared" si="42"/>
        <v>73.062431633107806</v>
      </c>
      <c r="AZ114" s="118">
        <f t="shared" si="43"/>
        <v>59.239152453105383</v>
      </c>
    </row>
    <row r="116" spans="1:52" x14ac:dyDescent="0.25">
      <c r="T116" s="349" t="s">
        <v>867</v>
      </c>
      <c r="U116" s="349"/>
      <c r="V116" s="349"/>
      <c r="W116" s="349"/>
      <c r="X116" s="349"/>
    </row>
    <row r="117" spans="1:52" x14ac:dyDescent="0.25">
      <c r="C117">
        <f>25+62864+2716</f>
        <v>65605</v>
      </c>
      <c r="AC117" s="7"/>
    </row>
  </sheetData>
  <mergeCells count="18">
    <mergeCell ref="T116:X116"/>
    <mergeCell ref="A2:A4"/>
    <mergeCell ref="B2:B4"/>
    <mergeCell ref="C3:G3"/>
    <mergeCell ref="H3:L3"/>
    <mergeCell ref="M3:Q3"/>
    <mergeCell ref="T3:X3"/>
    <mergeCell ref="C2:X2"/>
    <mergeCell ref="AV2:AZ2"/>
    <mergeCell ref="AG3:AK3"/>
    <mergeCell ref="AL3:AP3"/>
    <mergeCell ref="AQ2:AU2"/>
    <mergeCell ref="AQ3:AU3"/>
    <mergeCell ref="AV3:AZ3"/>
    <mergeCell ref="Y2:AK2"/>
    <mergeCell ref="Y3:AA3"/>
    <mergeCell ref="AL2:AP2"/>
    <mergeCell ref="AB3:AF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5"/>
  <sheetViews>
    <sheetView topLeftCell="G1" workbookViewId="0">
      <selection activeCell="L14" sqref="L14"/>
    </sheetView>
  </sheetViews>
  <sheetFormatPr baseColWidth="10" defaultColWidth="9.140625" defaultRowHeight="15" x14ac:dyDescent="0.25"/>
  <cols>
    <col min="2" max="2" width="68.42578125" customWidth="1"/>
    <col min="3" max="20" width="16.5703125" customWidth="1"/>
  </cols>
  <sheetData>
    <row r="1" spans="1:20" ht="15.75" thickBot="1" x14ac:dyDescent="0.3"/>
    <row r="2" spans="1:20" ht="30" customHeight="1" thickTop="1" thickBot="1" x14ac:dyDescent="0.3">
      <c r="A2" s="318" t="s">
        <v>0</v>
      </c>
      <c r="B2" s="318" t="s">
        <v>1</v>
      </c>
      <c r="C2" s="318" t="s">
        <v>454</v>
      </c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</row>
    <row r="3" spans="1:20" ht="39.950000000000003" customHeight="1" thickTop="1" thickBot="1" x14ac:dyDescent="0.3">
      <c r="A3" s="318" t="s">
        <v>0</v>
      </c>
      <c r="B3" s="318" t="s">
        <v>1</v>
      </c>
      <c r="C3" s="318" t="s">
        <v>455</v>
      </c>
      <c r="D3" s="318"/>
      <c r="E3" s="318"/>
      <c r="F3" s="318"/>
      <c r="G3" s="318"/>
      <c r="H3" s="318"/>
      <c r="I3" s="318" t="s">
        <v>459</v>
      </c>
      <c r="J3" s="318"/>
      <c r="K3" s="318"/>
      <c r="L3" s="318"/>
      <c r="M3" s="318"/>
      <c r="N3" s="318"/>
      <c r="O3" s="318" t="s">
        <v>460</v>
      </c>
      <c r="P3" s="318"/>
      <c r="Q3" s="318"/>
      <c r="R3" s="318"/>
      <c r="S3" s="318"/>
      <c r="T3" s="318"/>
    </row>
    <row r="4" spans="1:20" ht="57" customHeight="1" thickTop="1" thickBot="1" x14ac:dyDescent="0.3">
      <c r="A4" s="318" t="s">
        <v>0</v>
      </c>
      <c r="B4" s="325" t="s">
        <v>1</v>
      </c>
      <c r="C4" s="208" t="s">
        <v>456</v>
      </c>
      <c r="D4" s="208" t="s">
        <v>457</v>
      </c>
      <c r="E4" s="208" t="s">
        <v>821</v>
      </c>
      <c r="F4" s="208" t="s">
        <v>458</v>
      </c>
      <c r="G4" s="208" t="s">
        <v>457</v>
      </c>
      <c r="H4" s="208" t="s">
        <v>821</v>
      </c>
      <c r="I4" s="208" t="s">
        <v>456</v>
      </c>
      <c r="J4" s="208" t="s">
        <v>457</v>
      </c>
      <c r="K4" s="208" t="s">
        <v>821</v>
      </c>
      <c r="L4" s="208" t="s">
        <v>458</v>
      </c>
      <c r="M4" s="208" t="s">
        <v>457</v>
      </c>
      <c r="N4" s="208" t="s">
        <v>821</v>
      </c>
      <c r="O4" s="208" t="s">
        <v>461</v>
      </c>
      <c r="P4" s="208" t="s">
        <v>462</v>
      </c>
      <c r="Q4" s="208" t="s">
        <v>821</v>
      </c>
      <c r="R4" s="208" t="s">
        <v>463</v>
      </c>
      <c r="S4" s="208" t="s">
        <v>462</v>
      </c>
      <c r="T4" s="208" t="s">
        <v>821</v>
      </c>
    </row>
    <row r="5" spans="1:20" ht="15.75" thickTop="1" x14ac:dyDescent="0.25">
      <c r="A5" s="4" t="s">
        <v>2</v>
      </c>
      <c r="B5" s="29" t="s">
        <v>3</v>
      </c>
      <c r="C5" s="31">
        <v>316</v>
      </c>
      <c r="D5" s="3">
        <v>488</v>
      </c>
      <c r="E5" s="162">
        <f>+C5/D5*100</f>
        <v>64.754098360655746</v>
      </c>
      <c r="F5" s="31">
        <v>316</v>
      </c>
      <c r="G5" s="3">
        <v>488</v>
      </c>
      <c r="H5" s="162">
        <f>+F5/G5*100</f>
        <v>64.754098360655746</v>
      </c>
      <c r="I5" s="159">
        <v>0</v>
      </c>
      <c r="J5" s="3">
        <v>0</v>
      </c>
      <c r="K5" s="161" t="e">
        <f>+I5/J5*100</f>
        <v>#DIV/0!</v>
      </c>
      <c r="L5" s="3">
        <v>0</v>
      </c>
      <c r="M5" s="3">
        <v>0</v>
      </c>
      <c r="N5" s="161" t="e">
        <f>+L5/M5*100</f>
        <v>#DIV/0!</v>
      </c>
      <c r="O5" s="3">
        <v>302</v>
      </c>
      <c r="P5" s="3">
        <v>385</v>
      </c>
      <c r="Q5" s="161">
        <f>+O5/P5*100</f>
        <v>78.441558441558442</v>
      </c>
      <c r="R5" s="3">
        <v>302</v>
      </c>
      <c r="S5" s="3">
        <v>385</v>
      </c>
      <c r="T5" s="161">
        <f>+R5/S5*100</f>
        <v>78.441558441558442</v>
      </c>
    </row>
    <row r="6" spans="1:20" x14ac:dyDescent="0.25">
      <c r="A6" s="4" t="s">
        <v>4</v>
      </c>
      <c r="B6" s="29" t="s">
        <v>5</v>
      </c>
      <c r="C6" s="31">
        <v>102</v>
      </c>
      <c r="D6" s="3">
        <v>503</v>
      </c>
      <c r="E6" s="162">
        <f t="shared" ref="E6:E69" si="0">+C6/D6*100</f>
        <v>20.278330019880716</v>
      </c>
      <c r="F6" s="31">
        <v>102</v>
      </c>
      <c r="G6" s="3">
        <v>503</v>
      </c>
      <c r="H6" s="162">
        <f t="shared" ref="H6:H69" si="1">+F6/G6*100</f>
        <v>20.278330019880716</v>
      </c>
      <c r="I6" s="159">
        <v>0</v>
      </c>
      <c r="J6" s="3">
        <v>0</v>
      </c>
      <c r="K6" s="161" t="e">
        <f t="shared" ref="K6:K69" si="2">+I6/J6*100</f>
        <v>#DIV/0!</v>
      </c>
      <c r="L6" s="3">
        <v>0</v>
      </c>
      <c r="M6" s="3">
        <v>0</v>
      </c>
      <c r="N6" s="161" t="e">
        <f t="shared" ref="N6:N69" si="3">+L6/M6*100</f>
        <v>#DIV/0!</v>
      </c>
      <c r="O6" s="3">
        <v>49</v>
      </c>
      <c r="P6" s="3">
        <v>156</v>
      </c>
      <c r="Q6" s="161">
        <f t="shared" ref="Q6:Q69" si="4">+O6/P6*100</f>
        <v>31.410256410256409</v>
      </c>
      <c r="R6" s="3">
        <v>45</v>
      </c>
      <c r="S6" s="3">
        <v>156</v>
      </c>
      <c r="T6" s="161">
        <f t="shared" ref="T6:T69" si="5">+R6/S6*100</f>
        <v>28.846153846153843</v>
      </c>
    </row>
    <row r="7" spans="1:20" x14ac:dyDescent="0.25">
      <c r="A7" s="4" t="s">
        <v>6</v>
      </c>
      <c r="B7" s="29" t="s">
        <v>7</v>
      </c>
      <c r="C7" s="31">
        <v>54</v>
      </c>
      <c r="D7" s="3">
        <v>608</v>
      </c>
      <c r="E7" s="162">
        <f t="shared" si="0"/>
        <v>8.8815789473684212</v>
      </c>
      <c r="F7" s="31">
        <v>54</v>
      </c>
      <c r="G7" s="3">
        <v>608</v>
      </c>
      <c r="H7" s="162">
        <f t="shared" si="1"/>
        <v>8.8815789473684212</v>
      </c>
      <c r="I7" s="159">
        <v>12</v>
      </c>
      <c r="J7" s="3">
        <v>39</v>
      </c>
      <c r="K7" s="161">
        <f t="shared" si="2"/>
        <v>30.76923076923077</v>
      </c>
      <c r="L7" s="3">
        <v>10</v>
      </c>
      <c r="M7" s="3">
        <v>39</v>
      </c>
      <c r="N7" s="161">
        <f t="shared" si="3"/>
        <v>25.641025641025639</v>
      </c>
      <c r="O7" s="3">
        <v>136</v>
      </c>
      <c r="P7" s="3">
        <v>519</v>
      </c>
      <c r="Q7" s="161">
        <f t="shared" si="4"/>
        <v>26.204238921001927</v>
      </c>
      <c r="R7" s="3">
        <v>113</v>
      </c>
      <c r="S7" s="3">
        <v>519</v>
      </c>
      <c r="T7" s="161">
        <f t="shared" si="5"/>
        <v>21.772639691714836</v>
      </c>
    </row>
    <row r="8" spans="1:20" x14ac:dyDescent="0.25">
      <c r="A8" s="4" t="s">
        <v>8</v>
      </c>
      <c r="B8" s="29" t="s">
        <v>9</v>
      </c>
      <c r="C8" s="31">
        <v>210</v>
      </c>
      <c r="D8" s="3">
        <v>1156</v>
      </c>
      <c r="E8" s="162">
        <f t="shared" si="0"/>
        <v>18.166089965397923</v>
      </c>
      <c r="F8" s="31">
        <v>183</v>
      </c>
      <c r="G8" s="3">
        <v>1156</v>
      </c>
      <c r="H8" s="162">
        <f t="shared" si="1"/>
        <v>15.83044982698962</v>
      </c>
      <c r="I8" s="159">
        <v>0</v>
      </c>
      <c r="J8" s="3">
        <v>0</v>
      </c>
      <c r="K8" s="161" t="e">
        <f t="shared" si="2"/>
        <v>#DIV/0!</v>
      </c>
      <c r="L8" s="3">
        <v>0</v>
      </c>
      <c r="M8" s="3">
        <v>0</v>
      </c>
      <c r="N8" s="161" t="e">
        <f t="shared" si="3"/>
        <v>#DIV/0!</v>
      </c>
      <c r="O8" s="3">
        <v>312</v>
      </c>
      <c r="P8" s="3">
        <v>695</v>
      </c>
      <c r="Q8" s="161">
        <f t="shared" si="4"/>
        <v>44.89208633093525</v>
      </c>
      <c r="R8" s="3">
        <v>284</v>
      </c>
      <c r="S8" s="3">
        <v>695</v>
      </c>
      <c r="T8" s="161">
        <f t="shared" si="5"/>
        <v>40.863309352517987</v>
      </c>
    </row>
    <row r="9" spans="1:20" x14ac:dyDescent="0.25">
      <c r="A9" s="4" t="s">
        <v>10</v>
      </c>
      <c r="B9" s="29" t="s">
        <v>11</v>
      </c>
      <c r="C9" s="31">
        <v>184</v>
      </c>
      <c r="D9" s="3">
        <v>527</v>
      </c>
      <c r="E9" s="162">
        <f t="shared" si="0"/>
        <v>34.914611005692599</v>
      </c>
      <c r="F9" s="31">
        <v>140</v>
      </c>
      <c r="G9" s="3">
        <v>527</v>
      </c>
      <c r="H9" s="162">
        <f t="shared" si="1"/>
        <v>26.565464895635671</v>
      </c>
      <c r="I9" s="159">
        <v>0</v>
      </c>
      <c r="J9" s="3">
        <v>0</v>
      </c>
      <c r="K9" s="161" t="e">
        <f t="shared" si="2"/>
        <v>#DIV/0!</v>
      </c>
      <c r="L9" s="3">
        <v>0</v>
      </c>
      <c r="M9" s="3">
        <v>0</v>
      </c>
      <c r="N9" s="161" t="e">
        <f t="shared" si="3"/>
        <v>#DIV/0!</v>
      </c>
      <c r="O9" s="3">
        <v>29</v>
      </c>
      <c r="P9" s="3">
        <v>385</v>
      </c>
      <c r="Q9" s="161">
        <f t="shared" si="4"/>
        <v>7.5324675324675319</v>
      </c>
      <c r="R9" s="3">
        <v>27</v>
      </c>
      <c r="S9" s="3">
        <v>385</v>
      </c>
      <c r="T9" s="161">
        <f t="shared" si="5"/>
        <v>7.0129870129870122</v>
      </c>
    </row>
    <row r="10" spans="1:20" x14ac:dyDescent="0.25">
      <c r="A10" s="4" t="s">
        <v>12</v>
      </c>
      <c r="B10" s="29" t="s">
        <v>13</v>
      </c>
      <c r="C10" s="31">
        <v>112</v>
      </c>
      <c r="D10" s="3">
        <v>1157</v>
      </c>
      <c r="E10" s="162">
        <f t="shared" si="0"/>
        <v>9.6802074330164221</v>
      </c>
      <c r="F10" s="31">
        <v>66</v>
      </c>
      <c r="G10" s="3">
        <v>1157</v>
      </c>
      <c r="H10" s="162">
        <f t="shared" si="1"/>
        <v>5.704407951598963</v>
      </c>
      <c r="I10" s="159">
        <v>0</v>
      </c>
      <c r="J10" s="3">
        <v>0</v>
      </c>
      <c r="K10" s="161" t="e">
        <f t="shared" si="2"/>
        <v>#DIV/0!</v>
      </c>
      <c r="L10" s="3">
        <v>0</v>
      </c>
      <c r="M10" s="3">
        <v>0</v>
      </c>
      <c r="N10" s="161" t="e">
        <f t="shared" si="3"/>
        <v>#DIV/0!</v>
      </c>
      <c r="O10" s="3">
        <v>138</v>
      </c>
      <c r="P10" s="3">
        <v>663</v>
      </c>
      <c r="Q10" s="161">
        <f t="shared" si="4"/>
        <v>20.81447963800905</v>
      </c>
      <c r="R10" s="3">
        <v>138</v>
      </c>
      <c r="S10" s="3">
        <v>663</v>
      </c>
      <c r="T10" s="161">
        <f t="shared" si="5"/>
        <v>20.81447963800905</v>
      </c>
    </row>
    <row r="11" spans="1:20" x14ac:dyDescent="0.25">
      <c r="A11" s="4" t="s">
        <v>14</v>
      </c>
      <c r="B11" s="29" t="s">
        <v>15</v>
      </c>
      <c r="C11" s="31">
        <v>284</v>
      </c>
      <c r="D11" s="3">
        <v>734</v>
      </c>
      <c r="E11" s="162">
        <f t="shared" si="0"/>
        <v>38.69209809264305</v>
      </c>
      <c r="F11" s="31">
        <v>284</v>
      </c>
      <c r="G11" s="3">
        <v>734</v>
      </c>
      <c r="H11" s="162">
        <f t="shared" si="1"/>
        <v>38.69209809264305</v>
      </c>
      <c r="I11" s="159">
        <v>0</v>
      </c>
      <c r="J11" s="3">
        <v>0</v>
      </c>
      <c r="K11" s="161" t="e">
        <f t="shared" si="2"/>
        <v>#DIV/0!</v>
      </c>
      <c r="L11" s="3">
        <v>0</v>
      </c>
      <c r="M11" s="3">
        <v>0</v>
      </c>
      <c r="N11" s="161" t="e">
        <f t="shared" si="3"/>
        <v>#DIV/0!</v>
      </c>
      <c r="O11" s="3">
        <v>361</v>
      </c>
      <c r="P11" s="3">
        <v>685</v>
      </c>
      <c r="Q11" s="161">
        <f t="shared" si="4"/>
        <v>52.700729927007295</v>
      </c>
      <c r="R11" s="3">
        <v>361</v>
      </c>
      <c r="S11" s="3">
        <v>685</v>
      </c>
      <c r="T11" s="161">
        <f t="shared" si="5"/>
        <v>52.700729927007295</v>
      </c>
    </row>
    <row r="12" spans="1:20" x14ac:dyDescent="0.25">
      <c r="A12" s="4" t="s">
        <v>16</v>
      </c>
      <c r="B12" s="29" t="s">
        <v>17</v>
      </c>
      <c r="C12" s="31">
        <v>318</v>
      </c>
      <c r="D12" s="3">
        <v>665</v>
      </c>
      <c r="E12" s="162">
        <f t="shared" si="0"/>
        <v>47.819548872180448</v>
      </c>
      <c r="F12" s="31">
        <v>246</v>
      </c>
      <c r="G12" s="3">
        <v>665</v>
      </c>
      <c r="H12" s="162">
        <f t="shared" si="1"/>
        <v>36.992481203007522</v>
      </c>
      <c r="I12" s="159">
        <v>0</v>
      </c>
      <c r="J12" s="3">
        <v>0</v>
      </c>
      <c r="K12" s="161" t="e">
        <f t="shared" si="2"/>
        <v>#DIV/0!</v>
      </c>
      <c r="L12" s="3">
        <v>0</v>
      </c>
      <c r="M12" s="3">
        <v>0</v>
      </c>
      <c r="N12" s="161" t="e">
        <f t="shared" si="3"/>
        <v>#DIV/0!</v>
      </c>
      <c r="O12" s="3">
        <v>247</v>
      </c>
      <c r="P12" s="3">
        <v>255</v>
      </c>
      <c r="Q12" s="161">
        <f t="shared" si="4"/>
        <v>96.862745098039213</v>
      </c>
      <c r="R12" s="3">
        <v>204</v>
      </c>
      <c r="S12" s="3">
        <v>255</v>
      </c>
      <c r="T12" s="161">
        <f t="shared" si="5"/>
        <v>80</v>
      </c>
    </row>
    <row r="13" spans="1:20" x14ac:dyDescent="0.25">
      <c r="A13" s="4" t="s">
        <v>18</v>
      </c>
      <c r="B13" s="29" t="s">
        <v>19</v>
      </c>
      <c r="C13" s="31">
        <v>374</v>
      </c>
      <c r="D13" s="3">
        <v>1060</v>
      </c>
      <c r="E13" s="162">
        <f t="shared" si="0"/>
        <v>35.283018867924525</v>
      </c>
      <c r="F13" s="31">
        <v>288</v>
      </c>
      <c r="G13" s="3">
        <v>1060</v>
      </c>
      <c r="H13" s="162">
        <f t="shared" si="1"/>
        <v>27.169811320754718</v>
      </c>
      <c r="I13" s="159">
        <v>0</v>
      </c>
      <c r="J13" s="3">
        <v>0</v>
      </c>
      <c r="K13" s="161" t="e">
        <f t="shared" si="2"/>
        <v>#DIV/0!</v>
      </c>
      <c r="L13" s="3">
        <v>0</v>
      </c>
      <c r="M13" s="3">
        <v>0</v>
      </c>
      <c r="N13" s="161" t="e">
        <f t="shared" si="3"/>
        <v>#DIV/0!</v>
      </c>
      <c r="O13" s="3">
        <v>605</v>
      </c>
      <c r="P13" s="3">
        <v>757</v>
      </c>
      <c r="Q13" s="161">
        <f t="shared" si="4"/>
        <v>79.920739762219284</v>
      </c>
      <c r="R13" s="3">
        <v>526</v>
      </c>
      <c r="S13" s="3">
        <v>757</v>
      </c>
      <c r="T13" s="161">
        <f t="shared" si="5"/>
        <v>69.484808454425362</v>
      </c>
    </row>
    <row r="14" spans="1:20" x14ac:dyDescent="0.25">
      <c r="A14" s="4" t="s">
        <v>20</v>
      </c>
      <c r="B14" s="29" t="s">
        <v>21</v>
      </c>
      <c r="C14" s="31">
        <v>57</v>
      </c>
      <c r="D14" s="3">
        <v>171</v>
      </c>
      <c r="E14" s="162">
        <f t="shared" si="0"/>
        <v>33.333333333333329</v>
      </c>
      <c r="F14" s="31">
        <v>34</v>
      </c>
      <c r="G14" s="3">
        <v>171</v>
      </c>
      <c r="H14" s="162">
        <f t="shared" si="1"/>
        <v>19.883040935672515</v>
      </c>
      <c r="I14" s="159">
        <v>0</v>
      </c>
      <c r="J14" s="3">
        <v>0</v>
      </c>
      <c r="K14" s="161" t="e">
        <f t="shared" si="2"/>
        <v>#DIV/0!</v>
      </c>
      <c r="L14" s="3">
        <v>0</v>
      </c>
      <c r="M14" s="3">
        <v>0</v>
      </c>
      <c r="N14" s="161" t="e">
        <f t="shared" si="3"/>
        <v>#DIV/0!</v>
      </c>
      <c r="O14" s="3">
        <v>121</v>
      </c>
      <c r="P14" s="3">
        <v>134</v>
      </c>
      <c r="Q14" s="161">
        <f t="shared" si="4"/>
        <v>90.298507462686572</v>
      </c>
      <c r="R14" s="3">
        <v>48</v>
      </c>
      <c r="S14" s="3">
        <v>134</v>
      </c>
      <c r="T14" s="161">
        <f t="shared" si="5"/>
        <v>35.820895522388057</v>
      </c>
    </row>
    <row r="15" spans="1:20" x14ac:dyDescent="0.25">
      <c r="A15" s="4" t="s">
        <v>22</v>
      </c>
      <c r="B15" s="29" t="s">
        <v>23</v>
      </c>
      <c r="C15" s="31">
        <v>131</v>
      </c>
      <c r="D15" s="3">
        <v>507</v>
      </c>
      <c r="E15" s="162">
        <f t="shared" si="0"/>
        <v>25.838264299802759</v>
      </c>
      <c r="F15" s="31">
        <v>124</v>
      </c>
      <c r="G15" s="3">
        <v>507</v>
      </c>
      <c r="H15" s="162">
        <f t="shared" si="1"/>
        <v>24.45759368836292</v>
      </c>
      <c r="I15" s="159">
        <v>0</v>
      </c>
      <c r="J15" s="3">
        <v>0</v>
      </c>
      <c r="K15" s="161" t="e">
        <f t="shared" si="2"/>
        <v>#DIV/0!</v>
      </c>
      <c r="L15" s="3">
        <v>0</v>
      </c>
      <c r="M15" s="3">
        <v>0</v>
      </c>
      <c r="N15" s="161" t="e">
        <f t="shared" si="3"/>
        <v>#DIV/0!</v>
      </c>
      <c r="O15" s="3">
        <v>160</v>
      </c>
      <c r="P15" s="3">
        <v>337</v>
      </c>
      <c r="Q15" s="161">
        <f t="shared" si="4"/>
        <v>47.477744807121667</v>
      </c>
      <c r="R15" s="3">
        <v>132</v>
      </c>
      <c r="S15" s="3">
        <v>337</v>
      </c>
      <c r="T15" s="161">
        <f t="shared" si="5"/>
        <v>39.169139465875368</v>
      </c>
    </row>
    <row r="16" spans="1:20" x14ac:dyDescent="0.25">
      <c r="A16" s="4" t="s">
        <v>24</v>
      </c>
      <c r="B16" s="29" t="s">
        <v>25</v>
      </c>
      <c r="C16" s="31">
        <v>74</v>
      </c>
      <c r="D16" s="3">
        <v>493</v>
      </c>
      <c r="E16" s="162">
        <f t="shared" si="0"/>
        <v>15.010141987829615</v>
      </c>
      <c r="F16" s="31">
        <v>59</v>
      </c>
      <c r="G16" s="3">
        <v>493</v>
      </c>
      <c r="H16" s="162">
        <f t="shared" si="1"/>
        <v>11.967545638945234</v>
      </c>
      <c r="I16" s="159">
        <v>0</v>
      </c>
      <c r="J16" s="3">
        <v>0</v>
      </c>
      <c r="K16" s="161" t="e">
        <f t="shared" si="2"/>
        <v>#DIV/0!</v>
      </c>
      <c r="L16" s="3">
        <v>0</v>
      </c>
      <c r="M16" s="3">
        <v>0</v>
      </c>
      <c r="N16" s="161" t="e">
        <f t="shared" si="3"/>
        <v>#DIV/0!</v>
      </c>
      <c r="O16" s="3">
        <v>39</v>
      </c>
      <c r="P16" s="3">
        <v>188</v>
      </c>
      <c r="Q16" s="161">
        <f t="shared" si="4"/>
        <v>20.74468085106383</v>
      </c>
      <c r="R16" s="3">
        <v>26</v>
      </c>
      <c r="S16" s="3">
        <v>188</v>
      </c>
      <c r="T16" s="161">
        <f t="shared" si="5"/>
        <v>13.829787234042554</v>
      </c>
    </row>
    <row r="17" spans="1:20" x14ac:dyDescent="0.25">
      <c r="A17" s="4" t="s">
        <v>26</v>
      </c>
      <c r="B17" s="29" t="s">
        <v>27</v>
      </c>
      <c r="C17" s="31">
        <v>111</v>
      </c>
      <c r="D17" s="3">
        <v>584</v>
      </c>
      <c r="E17" s="162">
        <f t="shared" si="0"/>
        <v>19.006849315068493</v>
      </c>
      <c r="F17" s="31">
        <v>76</v>
      </c>
      <c r="G17" s="3">
        <v>584</v>
      </c>
      <c r="H17" s="162">
        <f t="shared" si="1"/>
        <v>13.013698630136986</v>
      </c>
      <c r="I17" s="159">
        <v>0</v>
      </c>
      <c r="J17" s="3">
        <v>0</v>
      </c>
      <c r="K17" s="161" t="e">
        <f t="shared" si="2"/>
        <v>#DIV/0!</v>
      </c>
      <c r="L17" s="3">
        <v>0</v>
      </c>
      <c r="M17" s="3">
        <v>0</v>
      </c>
      <c r="N17" s="161" t="e">
        <f t="shared" si="3"/>
        <v>#DIV/0!</v>
      </c>
      <c r="O17" s="3">
        <v>214</v>
      </c>
      <c r="P17" s="3">
        <v>374</v>
      </c>
      <c r="Q17" s="161">
        <f t="shared" si="4"/>
        <v>57.219251336898388</v>
      </c>
      <c r="R17" s="3">
        <v>186</v>
      </c>
      <c r="S17" s="3">
        <v>374</v>
      </c>
      <c r="T17" s="161">
        <f t="shared" si="5"/>
        <v>49.732620320855617</v>
      </c>
    </row>
    <row r="18" spans="1:20" x14ac:dyDescent="0.25">
      <c r="A18" s="4" t="s">
        <v>28</v>
      </c>
      <c r="B18" s="29" t="s">
        <v>29</v>
      </c>
      <c r="C18" s="31">
        <v>41</v>
      </c>
      <c r="D18" s="3">
        <v>486</v>
      </c>
      <c r="E18" s="162">
        <f t="shared" si="0"/>
        <v>8.4362139917695487</v>
      </c>
      <c r="F18" s="31">
        <v>18</v>
      </c>
      <c r="G18" s="3">
        <v>486</v>
      </c>
      <c r="H18" s="162">
        <f t="shared" si="1"/>
        <v>3.7037037037037033</v>
      </c>
      <c r="I18" s="159">
        <v>1</v>
      </c>
      <c r="J18" s="3">
        <v>4</v>
      </c>
      <c r="K18" s="161">
        <f t="shared" si="2"/>
        <v>25</v>
      </c>
      <c r="L18" s="3">
        <v>0</v>
      </c>
      <c r="M18" s="3">
        <v>4</v>
      </c>
      <c r="N18" s="161">
        <f t="shared" si="3"/>
        <v>0</v>
      </c>
      <c r="O18" s="3">
        <v>154</v>
      </c>
      <c r="P18" s="3">
        <v>184</v>
      </c>
      <c r="Q18" s="161">
        <f t="shared" si="4"/>
        <v>83.695652173913047</v>
      </c>
      <c r="R18" s="3">
        <v>130</v>
      </c>
      <c r="S18" s="3">
        <v>184</v>
      </c>
      <c r="T18" s="161">
        <f t="shared" si="5"/>
        <v>70.652173913043484</v>
      </c>
    </row>
    <row r="19" spans="1:20" x14ac:dyDescent="0.25">
      <c r="A19" s="4" t="s">
        <v>30</v>
      </c>
      <c r="B19" s="29" t="s">
        <v>31</v>
      </c>
      <c r="C19" s="31">
        <v>135</v>
      </c>
      <c r="D19" s="3">
        <v>382</v>
      </c>
      <c r="E19" s="162">
        <f t="shared" si="0"/>
        <v>35.340314136125656</v>
      </c>
      <c r="F19" s="31">
        <v>67</v>
      </c>
      <c r="G19" s="3">
        <v>382</v>
      </c>
      <c r="H19" s="162">
        <f t="shared" si="1"/>
        <v>17.539267015706805</v>
      </c>
      <c r="I19" s="159">
        <v>0</v>
      </c>
      <c r="J19" s="3">
        <v>0</v>
      </c>
      <c r="K19" s="161" t="e">
        <f t="shared" si="2"/>
        <v>#DIV/0!</v>
      </c>
      <c r="L19" s="3">
        <v>0</v>
      </c>
      <c r="M19" s="3">
        <v>0</v>
      </c>
      <c r="N19" s="161" t="e">
        <f t="shared" si="3"/>
        <v>#DIV/0!</v>
      </c>
      <c r="O19" s="3">
        <v>165</v>
      </c>
      <c r="P19" s="3">
        <v>265</v>
      </c>
      <c r="Q19" s="161">
        <f t="shared" si="4"/>
        <v>62.264150943396224</v>
      </c>
      <c r="R19" s="3">
        <v>97</v>
      </c>
      <c r="S19" s="3">
        <v>265</v>
      </c>
      <c r="T19" s="161">
        <f t="shared" si="5"/>
        <v>36.60377358490566</v>
      </c>
    </row>
    <row r="20" spans="1:20" x14ac:dyDescent="0.25">
      <c r="A20" s="4" t="s">
        <v>32</v>
      </c>
      <c r="B20" s="29" t="s">
        <v>33</v>
      </c>
      <c r="C20" s="31">
        <v>30</v>
      </c>
      <c r="D20" s="3">
        <v>480</v>
      </c>
      <c r="E20" s="162">
        <f t="shared" si="0"/>
        <v>6.25</v>
      </c>
      <c r="F20" s="31">
        <v>14</v>
      </c>
      <c r="G20" s="3">
        <v>480</v>
      </c>
      <c r="H20" s="162">
        <f t="shared" si="1"/>
        <v>2.9166666666666665</v>
      </c>
      <c r="I20" s="159">
        <v>9</v>
      </c>
      <c r="J20" s="3">
        <v>19</v>
      </c>
      <c r="K20" s="161">
        <f t="shared" si="2"/>
        <v>47.368421052631575</v>
      </c>
      <c r="L20" s="3">
        <v>7</v>
      </c>
      <c r="M20" s="3">
        <v>19</v>
      </c>
      <c r="N20" s="161">
        <f t="shared" si="3"/>
        <v>36.84210526315789</v>
      </c>
      <c r="O20" s="3">
        <v>102</v>
      </c>
      <c r="P20" s="3">
        <v>313</v>
      </c>
      <c r="Q20" s="161">
        <f t="shared" si="4"/>
        <v>32.587859424920126</v>
      </c>
      <c r="R20" s="3">
        <v>76</v>
      </c>
      <c r="S20" s="3">
        <v>313</v>
      </c>
      <c r="T20" s="161">
        <f t="shared" si="5"/>
        <v>24.281150159744406</v>
      </c>
    </row>
    <row r="21" spans="1:20" x14ac:dyDescent="0.25">
      <c r="A21" s="4" t="s">
        <v>34</v>
      </c>
      <c r="B21" s="29" t="s">
        <v>35</v>
      </c>
      <c r="C21" s="31">
        <v>58</v>
      </c>
      <c r="D21" s="3">
        <v>458</v>
      </c>
      <c r="E21" s="162">
        <f t="shared" si="0"/>
        <v>12.663755458515283</v>
      </c>
      <c r="F21" s="31">
        <v>47</v>
      </c>
      <c r="G21" s="3">
        <v>458</v>
      </c>
      <c r="H21" s="162">
        <f t="shared" si="1"/>
        <v>10.262008733624455</v>
      </c>
      <c r="I21" s="159">
        <v>0</v>
      </c>
      <c r="J21" s="3">
        <v>0</v>
      </c>
      <c r="K21" s="161" t="e">
        <f t="shared" si="2"/>
        <v>#DIV/0!</v>
      </c>
      <c r="L21" s="3">
        <v>0</v>
      </c>
      <c r="M21" s="3">
        <v>0</v>
      </c>
      <c r="N21" s="161" t="e">
        <f t="shared" si="3"/>
        <v>#DIV/0!</v>
      </c>
      <c r="O21" s="3">
        <v>293</v>
      </c>
      <c r="P21" s="3">
        <v>336</v>
      </c>
      <c r="Q21" s="161">
        <f t="shared" si="4"/>
        <v>87.202380952380949</v>
      </c>
      <c r="R21" s="3">
        <v>275</v>
      </c>
      <c r="S21" s="3">
        <v>336</v>
      </c>
      <c r="T21" s="161">
        <f t="shared" si="5"/>
        <v>81.845238095238088</v>
      </c>
    </row>
    <row r="22" spans="1:20" x14ac:dyDescent="0.25">
      <c r="A22" s="4" t="s">
        <v>36</v>
      </c>
      <c r="B22" s="29" t="s">
        <v>37</v>
      </c>
      <c r="C22" s="31">
        <v>80</v>
      </c>
      <c r="D22" s="3">
        <v>403</v>
      </c>
      <c r="E22" s="162">
        <f t="shared" si="0"/>
        <v>19.851116625310176</v>
      </c>
      <c r="F22" s="31">
        <v>52</v>
      </c>
      <c r="G22" s="3">
        <v>403</v>
      </c>
      <c r="H22" s="162">
        <f t="shared" si="1"/>
        <v>12.903225806451612</v>
      </c>
      <c r="I22" s="159">
        <v>0</v>
      </c>
      <c r="J22" s="3">
        <v>0</v>
      </c>
      <c r="K22" s="161" t="e">
        <f t="shared" si="2"/>
        <v>#DIV/0!</v>
      </c>
      <c r="L22" s="3">
        <v>0</v>
      </c>
      <c r="M22" s="3">
        <v>0</v>
      </c>
      <c r="N22" s="161" t="e">
        <f t="shared" si="3"/>
        <v>#DIV/0!</v>
      </c>
      <c r="O22" s="3">
        <v>68</v>
      </c>
      <c r="P22" s="3">
        <v>357</v>
      </c>
      <c r="Q22" s="161">
        <f t="shared" si="4"/>
        <v>19.047619047619047</v>
      </c>
      <c r="R22" s="3">
        <v>68</v>
      </c>
      <c r="S22" s="3">
        <v>357</v>
      </c>
      <c r="T22" s="161">
        <f t="shared" si="5"/>
        <v>19.047619047619047</v>
      </c>
    </row>
    <row r="23" spans="1:20" x14ac:dyDescent="0.25">
      <c r="A23" s="4" t="s">
        <v>38</v>
      </c>
      <c r="B23" s="29" t="s">
        <v>39</v>
      </c>
      <c r="C23" s="31">
        <v>61</v>
      </c>
      <c r="D23" s="3">
        <v>385</v>
      </c>
      <c r="E23" s="162">
        <f t="shared" si="0"/>
        <v>15.844155844155845</v>
      </c>
      <c r="F23" s="31">
        <v>59</v>
      </c>
      <c r="G23" s="3">
        <v>385</v>
      </c>
      <c r="H23" s="162">
        <f t="shared" si="1"/>
        <v>15.324675324675324</v>
      </c>
      <c r="I23" s="159">
        <v>0</v>
      </c>
      <c r="J23" s="3">
        <v>0</v>
      </c>
      <c r="K23" s="161" t="e">
        <f t="shared" si="2"/>
        <v>#DIV/0!</v>
      </c>
      <c r="L23" s="3">
        <v>0</v>
      </c>
      <c r="M23" s="3">
        <v>0</v>
      </c>
      <c r="N23" s="161" t="e">
        <f t="shared" si="3"/>
        <v>#DIV/0!</v>
      </c>
      <c r="O23" s="3">
        <v>118</v>
      </c>
      <c r="P23" s="3">
        <v>227</v>
      </c>
      <c r="Q23" s="161">
        <f t="shared" si="4"/>
        <v>51.982378854625551</v>
      </c>
      <c r="R23" s="3">
        <v>114</v>
      </c>
      <c r="S23" s="3">
        <v>227</v>
      </c>
      <c r="T23" s="161">
        <f t="shared" si="5"/>
        <v>50.220264317180622</v>
      </c>
    </row>
    <row r="24" spans="1:20" x14ac:dyDescent="0.25">
      <c r="A24" s="4" t="s">
        <v>40</v>
      </c>
      <c r="B24" s="29" t="s">
        <v>41</v>
      </c>
      <c r="C24" s="31">
        <v>22</v>
      </c>
      <c r="D24" s="3">
        <v>312</v>
      </c>
      <c r="E24" s="162">
        <f t="shared" si="0"/>
        <v>7.0512820512820511</v>
      </c>
      <c r="F24" s="31">
        <v>17</v>
      </c>
      <c r="G24" s="3">
        <v>312</v>
      </c>
      <c r="H24" s="162">
        <f t="shared" si="1"/>
        <v>5.4487179487179489</v>
      </c>
      <c r="I24" s="159">
        <v>0</v>
      </c>
      <c r="J24" s="3">
        <v>0</v>
      </c>
      <c r="K24" s="161" t="e">
        <f t="shared" si="2"/>
        <v>#DIV/0!</v>
      </c>
      <c r="L24" s="3">
        <v>0</v>
      </c>
      <c r="M24" s="3">
        <v>0</v>
      </c>
      <c r="N24" s="161" t="e">
        <f t="shared" si="3"/>
        <v>#DIV/0!</v>
      </c>
      <c r="O24" s="3">
        <v>59</v>
      </c>
      <c r="P24" s="3">
        <v>243</v>
      </c>
      <c r="Q24" s="161">
        <f t="shared" si="4"/>
        <v>24.279835390946502</v>
      </c>
      <c r="R24" s="3">
        <v>51</v>
      </c>
      <c r="S24" s="3">
        <v>243</v>
      </c>
      <c r="T24" s="161">
        <f t="shared" si="5"/>
        <v>20.987654320987652</v>
      </c>
    </row>
    <row r="25" spans="1:20" x14ac:dyDescent="0.25">
      <c r="A25" s="4" t="s">
        <v>42</v>
      </c>
      <c r="B25" s="29" t="s">
        <v>43</v>
      </c>
      <c r="C25" s="31">
        <v>287</v>
      </c>
      <c r="D25" s="3">
        <v>358</v>
      </c>
      <c r="E25" s="162">
        <f t="shared" si="0"/>
        <v>80.167597765363126</v>
      </c>
      <c r="F25" s="31">
        <v>280</v>
      </c>
      <c r="G25" s="3">
        <v>358</v>
      </c>
      <c r="H25" s="162">
        <f t="shared" si="1"/>
        <v>78.212290502793294</v>
      </c>
      <c r="I25" s="159">
        <v>0</v>
      </c>
      <c r="J25" s="3">
        <v>0</v>
      </c>
      <c r="K25" s="161" t="e">
        <f t="shared" si="2"/>
        <v>#DIV/0!</v>
      </c>
      <c r="L25" s="3">
        <v>0</v>
      </c>
      <c r="M25" s="3">
        <v>0</v>
      </c>
      <c r="N25" s="161" t="e">
        <f t="shared" si="3"/>
        <v>#DIV/0!</v>
      </c>
      <c r="O25" s="3">
        <v>148</v>
      </c>
      <c r="P25" s="3">
        <v>168</v>
      </c>
      <c r="Q25" s="161">
        <f t="shared" si="4"/>
        <v>88.095238095238088</v>
      </c>
      <c r="R25" s="3">
        <v>147</v>
      </c>
      <c r="S25" s="3">
        <v>168</v>
      </c>
      <c r="T25" s="161">
        <f t="shared" si="5"/>
        <v>87.5</v>
      </c>
    </row>
    <row r="26" spans="1:20" x14ac:dyDescent="0.25">
      <c r="A26" s="4" t="s">
        <v>44</v>
      </c>
      <c r="B26" s="29" t="s">
        <v>45</v>
      </c>
      <c r="C26" s="31">
        <v>14</v>
      </c>
      <c r="D26" s="3">
        <v>662</v>
      </c>
      <c r="E26" s="162">
        <f t="shared" si="0"/>
        <v>2.1148036253776437</v>
      </c>
      <c r="F26" s="31">
        <v>10</v>
      </c>
      <c r="G26" s="3">
        <v>662</v>
      </c>
      <c r="H26" s="162">
        <f t="shared" si="1"/>
        <v>1.5105740181268883</v>
      </c>
      <c r="I26" s="159">
        <v>1</v>
      </c>
      <c r="J26" s="3">
        <v>71</v>
      </c>
      <c r="K26" s="161">
        <f t="shared" si="2"/>
        <v>1.4084507042253522</v>
      </c>
      <c r="L26" s="3">
        <v>1</v>
      </c>
      <c r="M26" s="3">
        <v>71</v>
      </c>
      <c r="N26" s="161">
        <f t="shared" si="3"/>
        <v>1.4084507042253522</v>
      </c>
      <c r="O26" s="3">
        <v>21</v>
      </c>
      <c r="P26" s="3">
        <v>503</v>
      </c>
      <c r="Q26" s="161">
        <f t="shared" si="4"/>
        <v>4.1749502982107352</v>
      </c>
      <c r="R26" s="3">
        <v>12</v>
      </c>
      <c r="S26" s="3">
        <v>503</v>
      </c>
      <c r="T26" s="161">
        <f t="shared" si="5"/>
        <v>2.3856858846918487</v>
      </c>
    </row>
    <row r="27" spans="1:20" x14ac:dyDescent="0.25">
      <c r="A27" s="4" t="s">
        <v>46</v>
      </c>
      <c r="B27" s="29" t="s">
        <v>47</v>
      </c>
      <c r="C27" s="31">
        <v>32</v>
      </c>
      <c r="D27" s="3">
        <v>360</v>
      </c>
      <c r="E27" s="162">
        <f t="shared" si="0"/>
        <v>8.8888888888888893</v>
      </c>
      <c r="F27" s="31">
        <v>18</v>
      </c>
      <c r="G27" s="3">
        <v>360</v>
      </c>
      <c r="H27" s="162">
        <f t="shared" si="1"/>
        <v>5</v>
      </c>
      <c r="I27" s="159">
        <v>0</v>
      </c>
      <c r="J27" s="3">
        <v>0</v>
      </c>
      <c r="K27" s="161" t="e">
        <f t="shared" si="2"/>
        <v>#DIV/0!</v>
      </c>
      <c r="L27" s="3">
        <v>0</v>
      </c>
      <c r="M27" s="3">
        <v>0</v>
      </c>
      <c r="N27" s="161" t="e">
        <f t="shared" si="3"/>
        <v>#DIV/0!</v>
      </c>
      <c r="O27" s="3">
        <v>71</v>
      </c>
      <c r="P27" s="3">
        <v>231</v>
      </c>
      <c r="Q27" s="161">
        <f t="shared" si="4"/>
        <v>30.735930735930733</v>
      </c>
      <c r="R27" s="3">
        <v>64</v>
      </c>
      <c r="S27" s="3">
        <v>231</v>
      </c>
      <c r="T27" s="161">
        <f t="shared" si="5"/>
        <v>27.705627705627705</v>
      </c>
    </row>
    <row r="28" spans="1:20" x14ac:dyDescent="0.25">
      <c r="A28" s="4" t="s">
        <v>48</v>
      </c>
      <c r="B28" s="29" t="s">
        <v>49</v>
      </c>
      <c r="C28" s="31">
        <v>21</v>
      </c>
      <c r="D28" s="3">
        <v>179</v>
      </c>
      <c r="E28" s="162">
        <f t="shared" si="0"/>
        <v>11.731843575418994</v>
      </c>
      <c r="F28" s="31">
        <v>20</v>
      </c>
      <c r="G28" s="3">
        <v>179</v>
      </c>
      <c r="H28" s="162">
        <f t="shared" si="1"/>
        <v>11.173184357541899</v>
      </c>
      <c r="I28" s="159">
        <v>0</v>
      </c>
      <c r="J28" s="3">
        <v>0</v>
      </c>
      <c r="K28" s="161" t="e">
        <f t="shared" si="2"/>
        <v>#DIV/0!</v>
      </c>
      <c r="L28" s="3">
        <v>0</v>
      </c>
      <c r="M28" s="3">
        <v>0</v>
      </c>
      <c r="N28" s="161" t="e">
        <f t="shared" si="3"/>
        <v>#DIV/0!</v>
      </c>
      <c r="O28" s="3">
        <v>39</v>
      </c>
      <c r="P28" s="3">
        <v>153</v>
      </c>
      <c r="Q28" s="161">
        <f t="shared" si="4"/>
        <v>25.490196078431371</v>
      </c>
      <c r="R28" s="3">
        <v>39</v>
      </c>
      <c r="S28" s="3">
        <v>153</v>
      </c>
      <c r="T28" s="161">
        <f t="shared" si="5"/>
        <v>25.490196078431371</v>
      </c>
    </row>
    <row r="29" spans="1:20" x14ac:dyDescent="0.25">
      <c r="A29" s="4" t="s">
        <v>50</v>
      </c>
      <c r="B29" s="29" t="s">
        <v>51</v>
      </c>
      <c r="C29" s="31">
        <v>103</v>
      </c>
      <c r="D29" s="3">
        <v>389</v>
      </c>
      <c r="E29" s="162">
        <f t="shared" si="0"/>
        <v>26.47814910025707</v>
      </c>
      <c r="F29" s="31">
        <v>75</v>
      </c>
      <c r="G29" s="3">
        <v>389</v>
      </c>
      <c r="H29" s="162">
        <f t="shared" si="1"/>
        <v>19.280205655526991</v>
      </c>
      <c r="I29" s="159">
        <v>0</v>
      </c>
      <c r="J29" s="3">
        <v>0</v>
      </c>
      <c r="K29" s="161" t="e">
        <f t="shared" si="2"/>
        <v>#DIV/0!</v>
      </c>
      <c r="L29" s="3">
        <v>0</v>
      </c>
      <c r="M29" s="3">
        <v>0</v>
      </c>
      <c r="N29" s="161" t="e">
        <f t="shared" si="3"/>
        <v>#DIV/0!</v>
      </c>
      <c r="O29" s="3">
        <v>159</v>
      </c>
      <c r="P29" s="3">
        <v>259</v>
      </c>
      <c r="Q29" s="161">
        <f t="shared" si="4"/>
        <v>61.389961389961393</v>
      </c>
      <c r="R29" s="3">
        <v>83</v>
      </c>
      <c r="S29" s="3">
        <v>259</v>
      </c>
      <c r="T29" s="161">
        <f t="shared" si="5"/>
        <v>32.046332046332047</v>
      </c>
    </row>
    <row r="30" spans="1:20" x14ac:dyDescent="0.25">
      <c r="A30" s="4" t="s">
        <v>52</v>
      </c>
      <c r="B30" s="29" t="s">
        <v>53</v>
      </c>
      <c r="C30" s="31">
        <v>180</v>
      </c>
      <c r="D30" s="3">
        <v>269</v>
      </c>
      <c r="E30" s="162">
        <f t="shared" si="0"/>
        <v>66.914498141263948</v>
      </c>
      <c r="F30" s="31">
        <v>145</v>
      </c>
      <c r="G30" s="3">
        <v>269</v>
      </c>
      <c r="H30" s="162">
        <f t="shared" si="1"/>
        <v>53.903345724907062</v>
      </c>
      <c r="I30" s="159">
        <v>0</v>
      </c>
      <c r="J30" s="3">
        <v>0</v>
      </c>
      <c r="K30" s="161" t="e">
        <f t="shared" si="2"/>
        <v>#DIV/0!</v>
      </c>
      <c r="L30" s="3">
        <v>0</v>
      </c>
      <c r="M30" s="3">
        <v>0</v>
      </c>
      <c r="N30" s="161" t="e">
        <f t="shared" si="3"/>
        <v>#DIV/0!</v>
      </c>
      <c r="O30" s="3">
        <v>119</v>
      </c>
      <c r="P30" s="3">
        <v>149</v>
      </c>
      <c r="Q30" s="161">
        <f t="shared" si="4"/>
        <v>79.865771812080538</v>
      </c>
      <c r="R30" s="3">
        <v>97</v>
      </c>
      <c r="S30" s="3">
        <v>149</v>
      </c>
      <c r="T30" s="161">
        <f t="shared" si="5"/>
        <v>65.100671140939596</v>
      </c>
    </row>
    <row r="31" spans="1:20" x14ac:dyDescent="0.25">
      <c r="A31" s="4" t="s">
        <v>54</v>
      </c>
      <c r="B31" s="29" t="s">
        <v>55</v>
      </c>
      <c r="C31" s="31">
        <v>172</v>
      </c>
      <c r="D31" s="3">
        <v>754</v>
      </c>
      <c r="E31" s="162">
        <f t="shared" si="0"/>
        <v>22.811671087533156</v>
      </c>
      <c r="F31" s="31">
        <v>111</v>
      </c>
      <c r="G31" s="3">
        <v>754</v>
      </c>
      <c r="H31" s="162">
        <f t="shared" si="1"/>
        <v>14.721485411140584</v>
      </c>
      <c r="I31" s="159">
        <v>0</v>
      </c>
      <c r="J31" s="3">
        <v>0</v>
      </c>
      <c r="K31" s="161" t="e">
        <f t="shared" si="2"/>
        <v>#DIV/0!</v>
      </c>
      <c r="L31" s="3">
        <v>0</v>
      </c>
      <c r="M31" s="3">
        <v>0</v>
      </c>
      <c r="N31" s="161" t="e">
        <f t="shared" si="3"/>
        <v>#DIV/0!</v>
      </c>
      <c r="O31" s="3">
        <v>0</v>
      </c>
      <c r="P31" s="3">
        <v>496</v>
      </c>
      <c r="Q31" s="161">
        <f t="shared" si="4"/>
        <v>0</v>
      </c>
      <c r="R31" s="3">
        <v>0</v>
      </c>
      <c r="S31" s="3">
        <v>496</v>
      </c>
      <c r="T31" s="161">
        <f t="shared" si="5"/>
        <v>0</v>
      </c>
    </row>
    <row r="32" spans="1:20" x14ac:dyDescent="0.25">
      <c r="A32" s="4" t="s">
        <v>56</v>
      </c>
      <c r="B32" s="29" t="s">
        <v>57</v>
      </c>
      <c r="C32" s="31">
        <v>0</v>
      </c>
      <c r="D32" s="3">
        <v>547</v>
      </c>
      <c r="E32" s="162">
        <f t="shared" si="0"/>
        <v>0</v>
      </c>
      <c r="F32" s="31">
        <v>61</v>
      </c>
      <c r="G32" s="3">
        <v>547</v>
      </c>
      <c r="H32" s="162">
        <f t="shared" si="1"/>
        <v>11.151736745886655</v>
      </c>
      <c r="I32" s="159">
        <v>0</v>
      </c>
      <c r="J32" s="3">
        <v>0</v>
      </c>
      <c r="K32" s="161" t="e">
        <f t="shared" si="2"/>
        <v>#DIV/0!</v>
      </c>
      <c r="L32" s="3">
        <v>0</v>
      </c>
      <c r="M32" s="3">
        <v>0</v>
      </c>
      <c r="N32" s="161" t="e">
        <f t="shared" si="3"/>
        <v>#DIV/0!</v>
      </c>
      <c r="O32" s="3">
        <v>0</v>
      </c>
      <c r="P32" s="3">
        <v>396</v>
      </c>
      <c r="Q32" s="161">
        <f t="shared" si="4"/>
        <v>0</v>
      </c>
      <c r="R32" s="3">
        <v>108</v>
      </c>
      <c r="S32" s="3">
        <v>396</v>
      </c>
      <c r="T32" s="161">
        <f t="shared" si="5"/>
        <v>27.27272727272727</v>
      </c>
    </row>
    <row r="33" spans="1:20" x14ac:dyDescent="0.25">
      <c r="A33" s="4" t="s">
        <v>58</v>
      </c>
      <c r="B33" s="29" t="s">
        <v>59</v>
      </c>
      <c r="C33" s="31">
        <v>152</v>
      </c>
      <c r="D33" s="3">
        <v>328</v>
      </c>
      <c r="E33" s="162">
        <f t="shared" si="0"/>
        <v>46.341463414634148</v>
      </c>
      <c r="F33" s="31">
        <v>99</v>
      </c>
      <c r="G33" s="3">
        <v>328</v>
      </c>
      <c r="H33" s="162">
        <f t="shared" si="1"/>
        <v>30.182926829268293</v>
      </c>
      <c r="I33" s="159">
        <v>0</v>
      </c>
      <c r="J33" s="3">
        <v>0</v>
      </c>
      <c r="K33" s="161" t="e">
        <f t="shared" si="2"/>
        <v>#DIV/0!</v>
      </c>
      <c r="L33" s="3">
        <v>0</v>
      </c>
      <c r="M33" s="3">
        <v>0</v>
      </c>
      <c r="N33" s="161" t="e">
        <f t="shared" si="3"/>
        <v>#DIV/0!</v>
      </c>
      <c r="O33" s="3">
        <v>125</v>
      </c>
      <c r="P33" s="3">
        <v>194</v>
      </c>
      <c r="Q33" s="161">
        <f t="shared" si="4"/>
        <v>64.432989690721655</v>
      </c>
      <c r="R33" s="3">
        <v>105</v>
      </c>
      <c r="S33" s="3">
        <v>194</v>
      </c>
      <c r="T33" s="161">
        <f t="shared" si="5"/>
        <v>54.123711340206185</v>
      </c>
    </row>
    <row r="34" spans="1:20" x14ac:dyDescent="0.25">
      <c r="A34" s="4" t="s">
        <v>60</v>
      </c>
      <c r="B34" s="29" t="s">
        <v>61</v>
      </c>
      <c r="C34" s="31">
        <v>126</v>
      </c>
      <c r="D34" s="3">
        <v>254</v>
      </c>
      <c r="E34" s="162">
        <f t="shared" si="0"/>
        <v>49.606299212598429</v>
      </c>
      <c r="F34" s="31">
        <v>73</v>
      </c>
      <c r="G34" s="3">
        <v>254</v>
      </c>
      <c r="H34" s="162">
        <f t="shared" si="1"/>
        <v>28.740157480314959</v>
      </c>
      <c r="I34" s="159">
        <v>0</v>
      </c>
      <c r="J34" s="3">
        <v>0</v>
      </c>
      <c r="K34" s="161" t="e">
        <f t="shared" si="2"/>
        <v>#DIV/0!</v>
      </c>
      <c r="L34" s="3">
        <v>0</v>
      </c>
      <c r="M34" s="3">
        <v>0</v>
      </c>
      <c r="N34" s="161" t="e">
        <f t="shared" si="3"/>
        <v>#DIV/0!</v>
      </c>
      <c r="O34" s="3">
        <v>157</v>
      </c>
      <c r="P34" s="3">
        <v>197</v>
      </c>
      <c r="Q34" s="161">
        <f t="shared" si="4"/>
        <v>79.695431472081211</v>
      </c>
      <c r="R34" s="3">
        <v>116</v>
      </c>
      <c r="S34" s="3">
        <v>197</v>
      </c>
      <c r="T34" s="161">
        <f t="shared" si="5"/>
        <v>58.883248730964468</v>
      </c>
    </row>
    <row r="35" spans="1:20" x14ac:dyDescent="0.25">
      <c r="A35" s="4" t="s">
        <v>62</v>
      </c>
      <c r="B35" s="29" t="s">
        <v>63</v>
      </c>
      <c r="C35" s="31">
        <v>99</v>
      </c>
      <c r="D35" s="3">
        <v>329</v>
      </c>
      <c r="E35" s="162">
        <f t="shared" si="0"/>
        <v>30.091185410334347</v>
      </c>
      <c r="F35" s="31">
        <v>72</v>
      </c>
      <c r="G35" s="3">
        <v>329</v>
      </c>
      <c r="H35" s="162">
        <f t="shared" si="1"/>
        <v>21.88449848024316</v>
      </c>
      <c r="I35" s="159">
        <v>0</v>
      </c>
      <c r="J35" s="3">
        <v>0</v>
      </c>
      <c r="K35" s="161" t="e">
        <f t="shared" si="2"/>
        <v>#DIV/0!</v>
      </c>
      <c r="L35" s="3">
        <v>0</v>
      </c>
      <c r="M35" s="3">
        <v>0</v>
      </c>
      <c r="N35" s="161" t="e">
        <f t="shared" si="3"/>
        <v>#DIV/0!</v>
      </c>
      <c r="O35" s="3">
        <v>66</v>
      </c>
      <c r="P35" s="3">
        <v>108</v>
      </c>
      <c r="Q35" s="161">
        <f t="shared" si="4"/>
        <v>61.111111111111114</v>
      </c>
      <c r="R35" s="3">
        <v>53</v>
      </c>
      <c r="S35" s="3">
        <v>108</v>
      </c>
      <c r="T35" s="161">
        <f t="shared" si="5"/>
        <v>49.074074074074076</v>
      </c>
    </row>
    <row r="36" spans="1:20" x14ac:dyDescent="0.25">
      <c r="A36" s="4" t="s">
        <v>64</v>
      </c>
      <c r="B36" s="29" t="s">
        <v>65</v>
      </c>
      <c r="C36" s="31">
        <v>145</v>
      </c>
      <c r="D36" s="3">
        <v>538</v>
      </c>
      <c r="E36" s="162">
        <f t="shared" si="0"/>
        <v>26.951672862453531</v>
      </c>
      <c r="F36" s="31">
        <v>139</v>
      </c>
      <c r="G36" s="3">
        <v>538</v>
      </c>
      <c r="H36" s="162">
        <f t="shared" si="1"/>
        <v>25.8364312267658</v>
      </c>
      <c r="I36" s="159">
        <v>0</v>
      </c>
      <c r="J36" s="3">
        <v>0</v>
      </c>
      <c r="K36" s="161" t="e">
        <f t="shared" si="2"/>
        <v>#DIV/0!</v>
      </c>
      <c r="L36" s="3">
        <v>0</v>
      </c>
      <c r="M36" s="3">
        <v>0</v>
      </c>
      <c r="N36" s="161" t="e">
        <f t="shared" si="3"/>
        <v>#DIV/0!</v>
      </c>
      <c r="O36" s="3">
        <v>224</v>
      </c>
      <c r="P36" s="3">
        <v>375</v>
      </c>
      <c r="Q36" s="161">
        <f t="shared" si="4"/>
        <v>59.733333333333341</v>
      </c>
      <c r="R36" s="3">
        <v>166</v>
      </c>
      <c r="S36" s="3">
        <v>375</v>
      </c>
      <c r="T36" s="161">
        <f t="shared" si="5"/>
        <v>44.266666666666666</v>
      </c>
    </row>
    <row r="37" spans="1:20" x14ac:dyDescent="0.25">
      <c r="A37" s="4" t="s">
        <v>66</v>
      </c>
      <c r="B37" s="29" t="s">
        <v>67</v>
      </c>
      <c r="C37" s="31">
        <v>130</v>
      </c>
      <c r="D37" s="3">
        <v>252</v>
      </c>
      <c r="E37" s="162">
        <f t="shared" si="0"/>
        <v>51.587301587301596</v>
      </c>
      <c r="F37" s="31">
        <v>113</v>
      </c>
      <c r="G37" s="3">
        <v>252</v>
      </c>
      <c r="H37" s="162">
        <f t="shared" si="1"/>
        <v>44.841269841269842</v>
      </c>
      <c r="I37" s="159">
        <v>0</v>
      </c>
      <c r="J37" s="3">
        <v>0</v>
      </c>
      <c r="K37" s="161" t="e">
        <f t="shared" si="2"/>
        <v>#DIV/0!</v>
      </c>
      <c r="L37" s="3">
        <v>0</v>
      </c>
      <c r="M37" s="3">
        <v>0</v>
      </c>
      <c r="N37" s="161" t="e">
        <f t="shared" si="3"/>
        <v>#DIV/0!</v>
      </c>
      <c r="O37" s="3">
        <v>201</v>
      </c>
      <c r="P37" s="3">
        <v>324</v>
      </c>
      <c r="Q37" s="161">
        <f t="shared" si="4"/>
        <v>62.037037037037038</v>
      </c>
      <c r="R37" s="3">
        <v>170</v>
      </c>
      <c r="S37" s="3">
        <v>324</v>
      </c>
      <c r="T37" s="161">
        <f t="shared" si="5"/>
        <v>52.469135802469133</v>
      </c>
    </row>
    <row r="38" spans="1:20" x14ac:dyDescent="0.25">
      <c r="A38" s="4" t="s">
        <v>68</v>
      </c>
      <c r="B38" s="29" t="s">
        <v>69</v>
      </c>
      <c r="C38" s="31">
        <v>10</v>
      </c>
      <c r="D38" s="3">
        <v>331</v>
      </c>
      <c r="E38" s="162">
        <f t="shared" si="0"/>
        <v>3.0211480362537766</v>
      </c>
      <c r="F38" s="31">
        <v>10</v>
      </c>
      <c r="G38" s="3">
        <v>331</v>
      </c>
      <c r="H38" s="162">
        <f t="shared" si="1"/>
        <v>3.0211480362537766</v>
      </c>
      <c r="I38" s="159">
        <v>0</v>
      </c>
      <c r="J38" s="3">
        <v>0</v>
      </c>
      <c r="K38" s="161" t="e">
        <f t="shared" si="2"/>
        <v>#DIV/0!</v>
      </c>
      <c r="L38" s="3">
        <v>0</v>
      </c>
      <c r="M38" s="3">
        <v>0</v>
      </c>
      <c r="N38" s="161" t="e">
        <f t="shared" si="3"/>
        <v>#DIV/0!</v>
      </c>
      <c r="O38" s="3">
        <v>45</v>
      </c>
      <c r="P38" s="3">
        <v>208</v>
      </c>
      <c r="Q38" s="161">
        <f t="shared" si="4"/>
        <v>21.634615384615387</v>
      </c>
      <c r="R38" s="3">
        <v>43</v>
      </c>
      <c r="S38" s="3">
        <v>208</v>
      </c>
      <c r="T38" s="161">
        <f t="shared" si="5"/>
        <v>20.673076923076923</v>
      </c>
    </row>
    <row r="39" spans="1:20" x14ac:dyDescent="0.25">
      <c r="A39" s="4" t="s">
        <v>70</v>
      </c>
      <c r="B39" s="29" t="s">
        <v>71</v>
      </c>
      <c r="C39" s="31">
        <v>419</v>
      </c>
      <c r="D39" s="3">
        <v>626</v>
      </c>
      <c r="E39" s="162">
        <f t="shared" si="0"/>
        <v>66.932907348242807</v>
      </c>
      <c r="F39" s="31">
        <v>318</v>
      </c>
      <c r="G39" s="3">
        <v>626</v>
      </c>
      <c r="H39" s="162">
        <f t="shared" si="1"/>
        <v>50.798722044728436</v>
      </c>
      <c r="I39" s="159">
        <v>0</v>
      </c>
      <c r="J39" s="3">
        <v>0</v>
      </c>
      <c r="K39" s="161" t="e">
        <f t="shared" si="2"/>
        <v>#DIV/0!</v>
      </c>
      <c r="L39" s="3">
        <v>0</v>
      </c>
      <c r="M39" s="3">
        <v>0</v>
      </c>
      <c r="N39" s="161" t="e">
        <f t="shared" si="3"/>
        <v>#DIV/0!</v>
      </c>
      <c r="O39" s="3">
        <v>336</v>
      </c>
      <c r="P39" s="3">
        <v>373</v>
      </c>
      <c r="Q39" s="161">
        <f t="shared" si="4"/>
        <v>90.080428954423596</v>
      </c>
      <c r="R39" s="3">
        <v>299</v>
      </c>
      <c r="S39" s="3">
        <v>373</v>
      </c>
      <c r="T39" s="161">
        <f t="shared" si="5"/>
        <v>80.160857908847177</v>
      </c>
    </row>
    <row r="40" spans="1:20" x14ac:dyDescent="0.25">
      <c r="A40" s="4" t="s">
        <v>72</v>
      </c>
      <c r="B40" s="29" t="s">
        <v>73</v>
      </c>
      <c r="C40" s="31">
        <v>154</v>
      </c>
      <c r="D40" s="3">
        <v>482</v>
      </c>
      <c r="E40" s="162">
        <f t="shared" si="0"/>
        <v>31.950207468879665</v>
      </c>
      <c r="F40" s="31">
        <v>145</v>
      </c>
      <c r="G40" s="3">
        <v>482</v>
      </c>
      <c r="H40" s="162">
        <f t="shared" si="1"/>
        <v>30.08298755186722</v>
      </c>
      <c r="I40" s="159">
        <v>0</v>
      </c>
      <c r="J40" s="3">
        <v>0</v>
      </c>
      <c r="K40" s="161" t="e">
        <f t="shared" si="2"/>
        <v>#DIV/0!</v>
      </c>
      <c r="L40" s="3">
        <v>0</v>
      </c>
      <c r="M40" s="3">
        <v>0</v>
      </c>
      <c r="N40" s="161" t="e">
        <f t="shared" si="3"/>
        <v>#DIV/0!</v>
      </c>
      <c r="O40" s="3">
        <v>237</v>
      </c>
      <c r="P40" s="3">
        <v>486</v>
      </c>
      <c r="Q40" s="161">
        <f t="shared" si="4"/>
        <v>48.76543209876543</v>
      </c>
      <c r="R40" s="3">
        <v>237</v>
      </c>
      <c r="S40" s="3">
        <v>486</v>
      </c>
      <c r="T40" s="161">
        <f t="shared" si="5"/>
        <v>48.76543209876543</v>
      </c>
    </row>
    <row r="41" spans="1:20" x14ac:dyDescent="0.25">
      <c r="A41" s="4" t="s">
        <v>74</v>
      </c>
      <c r="B41" s="29" t="s">
        <v>75</v>
      </c>
      <c r="C41" s="31">
        <v>444</v>
      </c>
      <c r="D41" s="3">
        <v>871</v>
      </c>
      <c r="E41" s="162">
        <f t="shared" si="0"/>
        <v>50.975889781859927</v>
      </c>
      <c r="F41" s="31">
        <v>341</v>
      </c>
      <c r="G41" s="3">
        <v>871</v>
      </c>
      <c r="H41" s="162">
        <f t="shared" si="1"/>
        <v>39.150401836969003</v>
      </c>
      <c r="I41" s="159">
        <v>0</v>
      </c>
      <c r="J41" s="3">
        <v>0</v>
      </c>
      <c r="K41" s="161" t="e">
        <f t="shared" si="2"/>
        <v>#DIV/0!</v>
      </c>
      <c r="L41" s="3">
        <v>0</v>
      </c>
      <c r="M41" s="3">
        <v>0</v>
      </c>
      <c r="N41" s="161" t="e">
        <f t="shared" si="3"/>
        <v>#DIV/0!</v>
      </c>
      <c r="O41" s="3">
        <v>280</v>
      </c>
      <c r="P41" s="3">
        <v>389</v>
      </c>
      <c r="Q41" s="161">
        <f t="shared" si="4"/>
        <v>71.979434447300775</v>
      </c>
      <c r="R41" s="3">
        <v>252</v>
      </c>
      <c r="S41" s="3">
        <v>389</v>
      </c>
      <c r="T41" s="161">
        <f t="shared" si="5"/>
        <v>64.781491002570689</v>
      </c>
    </row>
    <row r="42" spans="1:20" x14ac:dyDescent="0.25">
      <c r="A42" s="4" t="s">
        <v>76</v>
      </c>
      <c r="B42" s="29" t="s">
        <v>77</v>
      </c>
      <c r="C42" s="31">
        <v>178</v>
      </c>
      <c r="D42" s="3">
        <v>627</v>
      </c>
      <c r="E42" s="162">
        <f t="shared" si="0"/>
        <v>28.389154704944179</v>
      </c>
      <c r="F42" s="31">
        <v>82</v>
      </c>
      <c r="G42" s="3">
        <v>627</v>
      </c>
      <c r="H42" s="162">
        <f t="shared" si="1"/>
        <v>13.078149920255184</v>
      </c>
      <c r="I42" s="159">
        <v>0</v>
      </c>
      <c r="J42" s="3">
        <v>0</v>
      </c>
      <c r="K42" s="161" t="e">
        <f t="shared" si="2"/>
        <v>#DIV/0!</v>
      </c>
      <c r="L42" s="3">
        <v>0</v>
      </c>
      <c r="M42" s="3">
        <v>0</v>
      </c>
      <c r="N42" s="161" t="e">
        <f t="shared" si="3"/>
        <v>#DIV/0!</v>
      </c>
      <c r="O42" s="3">
        <v>123</v>
      </c>
      <c r="P42" s="3">
        <v>243</v>
      </c>
      <c r="Q42" s="161">
        <f t="shared" si="4"/>
        <v>50.617283950617285</v>
      </c>
      <c r="R42" s="3">
        <v>80</v>
      </c>
      <c r="S42" s="3">
        <v>243</v>
      </c>
      <c r="T42" s="161">
        <f t="shared" si="5"/>
        <v>32.921810699588477</v>
      </c>
    </row>
    <row r="43" spans="1:20" x14ac:dyDescent="0.25">
      <c r="A43" s="4" t="s">
        <v>78</v>
      </c>
      <c r="B43" s="29" t="s">
        <v>79</v>
      </c>
      <c r="C43" s="31">
        <v>165</v>
      </c>
      <c r="D43" s="3">
        <v>505</v>
      </c>
      <c r="E43" s="162">
        <f t="shared" si="0"/>
        <v>32.673267326732677</v>
      </c>
      <c r="F43" s="31">
        <v>97</v>
      </c>
      <c r="G43" s="3">
        <v>505</v>
      </c>
      <c r="H43" s="162">
        <f t="shared" si="1"/>
        <v>19.207920792079207</v>
      </c>
      <c r="I43" s="159">
        <v>1</v>
      </c>
      <c r="J43" s="3">
        <v>5</v>
      </c>
      <c r="K43" s="161">
        <f t="shared" si="2"/>
        <v>20</v>
      </c>
      <c r="L43" s="3">
        <v>1</v>
      </c>
      <c r="M43" s="3">
        <v>5</v>
      </c>
      <c r="N43" s="161">
        <f t="shared" si="3"/>
        <v>20</v>
      </c>
      <c r="O43" s="3">
        <v>81</v>
      </c>
      <c r="P43" s="3">
        <v>257</v>
      </c>
      <c r="Q43" s="161">
        <f t="shared" si="4"/>
        <v>31.517509727626457</v>
      </c>
      <c r="R43" s="3">
        <v>58</v>
      </c>
      <c r="S43" s="3">
        <v>257</v>
      </c>
      <c r="T43" s="161">
        <f t="shared" si="5"/>
        <v>22.568093385214009</v>
      </c>
    </row>
    <row r="44" spans="1:20" x14ac:dyDescent="0.25">
      <c r="A44" s="4" t="s">
        <v>80</v>
      </c>
      <c r="B44" s="29" t="s">
        <v>81</v>
      </c>
      <c r="C44" s="31">
        <v>99</v>
      </c>
      <c r="D44" s="3">
        <v>466</v>
      </c>
      <c r="E44" s="162">
        <f t="shared" si="0"/>
        <v>21.244635193133046</v>
      </c>
      <c r="F44" s="31">
        <v>63</v>
      </c>
      <c r="G44" s="3">
        <v>466</v>
      </c>
      <c r="H44" s="162">
        <f t="shared" si="1"/>
        <v>13.519313304721031</v>
      </c>
      <c r="I44" s="159">
        <v>4</v>
      </c>
      <c r="J44" s="3">
        <v>4</v>
      </c>
      <c r="K44" s="161">
        <f t="shared" si="2"/>
        <v>100</v>
      </c>
      <c r="L44" s="3">
        <v>4</v>
      </c>
      <c r="M44" s="3">
        <v>4</v>
      </c>
      <c r="N44" s="161">
        <f t="shared" si="3"/>
        <v>100</v>
      </c>
      <c r="O44" s="3">
        <v>113</v>
      </c>
      <c r="P44" s="3">
        <v>267</v>
      </c>
      <c r="Q44" s="161">
        <f t="shared" si="4"/>
        <v>42.322097378277149</v>
      </c>
      <c r="R44" s="3">
        <v>105</v>
      </c>
      <c r="S44" s="3">
        <v>267</v>
      </c>
      <c r="T44" s="161">
        <f t="shared" si="5"/>
        <v>39.325842696629216</v>
      </c>
    </row>
    <row r="45" spans="1:20" x14ac:dyDescent="0.25">
      <c r="A45" s="4" t="s">
        <v>82</v>
      </c>
      <c r="B45" s="29" t="s">
        <v>83</v>
      </c>
      <c r="C45" s="31">
        <v>65</v>
      </c>
      <c r="D45" s="3">
        <v>377</v>
      </c>
      <c r="E45" s="162">
        <f t="shared" si="0"/>
        <v>17.241379310344829</v>
      </c>
      <c r="F45" s="31">
        <v>65</v>
      </c>
      <c r="G45" s="3">
        <v>377</v>
      </c>
      <c r="H45" s="162">
        <f t="shared" si="1"/>
        <v>17.241379310344829</v>
      </c>
      <c r="I45" s="159">
        <v>0</v>
      </c>
      <c r="J45" s="3">
        <v>0</v>
      </c>
      <c r="K45" s="161" t="e">
        <f t="shared" si="2"/>
        <v>#DIV/0!</v>
      </c>
      <c r="L45" s="3">
        <v>0</v>
      </c>
      <c r="M45" s="3">
        <v>0</v>
      </c>
      <c r="N45" s="161" t="e">
        <f t="shared" si="3"/>
        <v>#DIV/0!</v>
      </c>
      <c r="O45" s="3">
        <v>185</v>
      </c>
      <c r="P45" s="3">
        <v>227</v>
      </c>
      <c r="Q45" s="161">
        <f t="shared" si="4"/>
        <v>81.497797356828201</v>
      </c>
      <c r="R45" s="3">
        <v>153</v>
      </c>
      <c r="S45" s="3">
        <v>227</v>
      </c>
      <c r="T45" s="161">
        <f t="shared" si="5"/>
        <v>67.40088105726872</v>
      </c>
    </row>
    <row r="46" spans="1:20" x14ac:dyDescent="0.25">
      <c r="A46" s="4" t="s">
        <v>84</v>
      </c>
      <c r="B46" s="29" t="s">
        <v>85</v>
      </c>
      <c r="C46" s="31">
        <v>122</v>
      </c>
      <c r="D46" s="3">
        <v>414</v>
      </c>
      <c r="E46" s="162">
        <f t="shared" si="0"/>
        <v>29.468599033816425</v>
      </c>
      <c r="F46" s="31">
        <v>108</v>
      </c>
      <c r="G46" s="3">
        <v>414</v>
      </c>
      <c r="H46" s="162">
        <f t="shared" si="1"/>
        <v>26.086956521739129</v>
      </c>
      <c r="I46" s="159">
        <v>0</v>
      </c>
      <c r="J46" s="3">
        <v>0</v>
      </c>
      <c r="K46" s="161" t="e">
        <f t="shared" si="2"/>
        <v>#DIV/0!</v>
      </c>
      <c r="L46" s="3">
        <v>0</v>
      </c>
      <c r="M46" s="3">
        <v>0</v>
      </c>
      <c r="N46" s="161" t="e">
        <f t="shared" si="3"/>
        <v>#DIV/0!</v>
      </c>
      <c r="O46" s="3">
        <v>162</v>
      </c>
      <c r="P46" s="3">
        <v>180</v>
      </c>
      <c r="Q46" s="161">
        <f t="shared" si="4"/>
        <v>90</v>
      </c>
      <c r="R46" s="3">
        <v>142</v>
      </c>
      <c r="S46" s="3">
        <v>180</v>
      </c>
      <c r="T46" s="161">
        <f t="shared" si="5"/>
        <v>78.888888888888886</v>
      </c>
    </row>
    <row r="47" spans="1:20" x14ac:dyDescent="0.25">
      <c r="A47" s="4" t="s">
        <v>86</v>
      </c>
      <c r="B47" s="29" t="s">
        <v>87</v>
      </c>
      <c r="C47" s="31">
        <v>68</v>
      </c>
      <c r="D47" s="3">
        <v>234</v>
      </c>
      <c r="E47" s="162">
        <f t="shared" si="0"/>
        <v>29.059829059829063</v>
      </c>
      <c r="F47" s="31">
        <v>54</v>
      </c>
      <c r="G47" s="3">
        <v>234</v>
      </c>
      <c r="H47" s="162">
        <f t="shared" si="1"/>
        <v>23.076923076923077</v>
      </c>
      <c r="I47" s="159">
        <v>0</v>
      </c>
      <c r="J47" s="3">
        <v>0</v>
      </c>
      <c r="K47" s="161" t="e">
        <f t="shared" si="2"/>
        <v>#DIV/0!</v>
      </c>
      <c r="L47" s="3">
        <v>0</v>
      </c>
      <c r="M47" s="3">
        <v>0</v>
      </c>
      <c r="N47" s="161" t="e">
        <f t="shared" si="3"/>
        <v>#DIV/0!</v>
      </c>
      <c r="O47" s="3">
        <v>0</v>
      </c>
      <c r="P47" s="3">
        <v>0</v>
      </c>
      <c r="Q47" s="161" t="e">
        <f t="shared" si="4"/>
        <v>#DIV/0!</v>
      </c>
      <c r="R47" s="3">
        <v>0</v>
      </c>
      <c r="S47" s="3">
        <v>0</v>
      </c>
      <c r="T47" s="161" t="e">
        <f t="shared" si="5"/>
        <v>#DIV/0!</v>
      </c>
    </row>
    <row r="48" spans="1:20" x14ac:dyDescent="0.25">
      <c r="A48" s="4" t="s">
        <v>88</v>
      </c>
      <c r="B48" s="29" t="s">
        <v>89</v>
      </c>
      <c r="C48" s="31">
        <v>231</v>
      </c>
      <c r="D48" s="3">
        <v>249</v>
      </c>
      <c r="E48" s="162">
        <f t="shared" si="0"/>
        <v>92.771084337349393</v>
      </c>
      <c r="F48" s="31">
        <v>211</v>
      </c>
      <c r="G48" s="3">
        <v>249</v>
      </c>
      <c r="H48" s="162">
        <f t="shared" si="1"/>
        <v>84.738955823293168</v>
      </c>
      <c r="I48" s="159">
        <v>0</v>
      </c>
      <c r="J48" s="3">
        <v>0</v>
      </c>
      <c r="K48" s="161" t="e">
        <f t="shared" si="2"/>
        <v>#DIV/0!</v>
      </c>
      <c r="L48" s="3">
        <v>0</v>
      </c>
      <c r="M48" s="3">
        <v>0</v>
      </c>
      <c r="N48" s="161" t="e">
        <f t="shared" si="3"/>
        <v>#DIV/0!</v>
      </c>
      <c r="O48" s="3">
        <v>176</v>
      </c>
      <c r="P48" s="3">
        <v>190</v>
      </c>
      <c r="Q48" s="161">
        <f t="shared" si="4"/>
        <v>92.631578947368425</v>
      </c>
      <c r="R48" s="3">
        <v>162</v>
      </c>
      <c r="S48" s="3">
        <v>190</v>
      </c>
      <c r="T48" s="161">
        <f t="shared" si="5"/>
        <v>85.263157894736835</v>
      </c>
    </row>
    <row r="49" spans="1:20" x14ac:dyDescent="0.25">
      <c r="A49" s="4" t="s">
        <v>90</v>
      </c>
      <c r="B49" s="29" t="s">
        <v>91</v>
      </c>
      <c r="C49" s="31">
        <v>72</v>
      </c>
      <c r="D49" s="3">
        <v>365</v>
      </c>
      <c r="E49" s="162">
        <f t="shared" si="0"/>
        <v>19.726027397260275</v>
      </c>
      <c r="F49" s="31">
        <v>36</v>
      </c>
      <c r="G49" s="3">
        <v>365</v>
      </c>
      <c r="H49" s="162">
        <f t="shared" si="1"/>
        <v>9.8630136986301373</v>
      </c>
      <c r="I49" s="159">
        <v>0</v>
      </c>
      <c r="J49" s="3">
        <v>0</v>
      </c>
      <c r="K49" s="161" t="e">
        <f t="shared" si="2"/>
        <v>#DIV/0!</v>
      </c>
      <c r="L49" s="3">
        <v>0</v>
      </c>
      <c r="M49" s="3">
        <v>0</v>
      </c>
      <c r="N49" s="161" t="e">
        <f t="shared" si="3"/>
        <v>#DIV/0!</v>
      </c>
      <c r="O49" s="3">
        <v>202</v>
      </c>
      <c r="P49" s="3">
        <v>202</v>
      </c>
      <c r="Q49" s="161">
        <f t="shared" si="4"/>
        <v>100</v>
      </c>
      <c r="R49" s="3">
        <v>155</v>
      </c>
      <c r="S49" s="3">
        <v>202</v>
      </c>
      <c r="T49" s="161">
        <f t="shared" si="5"/>
        <v>76.732673267326732</v>
      </c>
    </row>
    <row r="50" spans="1:20" x14ac:dyDescent="0.25">
      <c r="A50" s="4" t="s">
        <v>92</v>
      </c>
      <c r="B50" s="29" t="s">
        <v>93</v>
      </c>
      <c r="C50" s="31">
        <v>242</v>
      </c>
      <c r="D50" s="3">
        <v>817</v>
      </c>
      <c r="E50" s="162">
        <f t="shared" si="0"/>
        <v>29.620563035495717</v>
      </c>
      <c r="F50" s="31">
        <v>204</v>
      </c>
      <c r="G50" s="3">
        <v>817</v>
      </c>
      <c r="H50" s="162">
        <f t="shared" si="1"/>
        <v>24.969400244798042</v>
      </c>
      <c r="I50" s="159">
        <v>0</v>
      </c>
      <c r="J50" s="3">
        <v>0</v>
      </c>
      <c r="K50" s="161" t="e">
        <f t="shared" si="2"/>
        <v>#DIV/0!</v>
      </c>
      <c r="L50" s="3">
        <v>0</v>
      </c>
      <c r="M50" s="3">
        <v>0</v>
      </c>
      <c r="N50" s="161" t="e">
        <f t="shared" si="3"/>
        <v>#DIV/0!</v>
      </c>
      <c r="O50" s="3">
        <v>341</v>
      </c>
      <c r="P50" s="3">
        <v>626</v>
      </c>
      <c r="Q50" s="161">
        <f t="shared" si="4"/>
        <v>54.472843450479239</v>
      </c>
      <c r="R50" s="3">
        <v>308</v>
      </c>
      <c r="S50" s="3">
        <v>626</v>
      </c>
      <c r="T50" s="161">
        <f t="shared" si="5"/>
        <v>49.201277955271564</v>
      </c>
    </row>
    <row r="51" spans="1:20" x14ac:dyDescent="0.25">
      <c r="A51" s="4" t="s">
        <v>94</v>
      </c>
      <c r="B51" s="29" t="s">
        <v>95</v>
      </c>
      <c r="C51" s="31">
        <v>350</v>
      </c>
      <c r="D51" s="3">
        <v>410</v>
      </c>
      <c r="E51" s="162">
        <f t="shared" si="0"/>
        <v>85.365853658536579</v>
      </c>
      <c r="F51" s="31">
        <v>280</v>
      </c>
      <c r="G51" s="3">
        <v>410</v>
      </c>
      <c r="H51" s="162">
        <f t="shared" si="1"/>
        <v>68.292682926829272</v>
      </c>
      <c r="I51" s="159">
        <v>0</v>
      </c>
      <c r="J51" s="3">
        <v>0</v>
      </c>
      <c r="K51" s="161" t="e">
        <f t="shared" si="2"/>
        <v>#DIV/0!</v>
      </c>
      <c r="L51" s="3">
        <v>0</v>
      </c>
      <c r="M51" s="3">
        <v>0</v>
      </c>
      <c r="N51" s="161" t="e">
        <f t="shared" si="3"/>
        <v>#DIV/0!</v>
      </c>
      <c r="O51" s="3">
        <v>140</v>
      </c>
      <c r="P51" s="3">
        <v>259</v>
      </c>
      <c r="Q51" s="161">
        <f t="shared" si="4"/>
        <v>54.054054054054056</v>
      </c>
      <c r="R51" s="3">
        <v>100</v>
      </c>
      <c r="S51" s="3">
        <v>259</v>
      </c>
      <c r="T51" s="161">
        <f t="shared" si="5"/>
        <v>38.610038610038607</v>
      </c>
    </row>
    <row r="52" spans="1:20" x14ac:dyDescent="0.25">
      <c r="A52" s="4" t="s">
        <v>96</v>
      </c>
      <c r="B52" s="29" t="s">
        <v>97</v>
      </c>
      <c r="C52" s="31">
        <v>206</v>
      </c>
      <c r="D52" s="3">
        <v>652</v>
      </c>
      <c r="E52" s="162">
        <f t="shared" si="0"/>
        <v>31.595092024539877</v>
      </c>
      <c r="F52" s="31">
        <v>171</v>
      </c>
      <c r="G52" s="3">
        <v>652</v>
      </c>
      <c r="H52" s="162">
        <f t="shared" si="1"/>
        <v>26.226993865030675</v>
      </c>
      <c r="I52" s="159">
        <v>0</v>
      </c>
      <c r="J52" s="3">
        <v>0</v>
      </c>
      <c r="K52" s="161" t="e">
        <f t="shared" si="2"/>
        <v>#DIV/0!</v>
      </c>
      <c r="L52" s="3">
        <v>0</v>
      </c>
      <c r="M52" s="3">
        <v>0</v>
      </c>
      <c r="N52" s="161" t="e">
        <f t="shared" si="3"/>
        <v>#DIV/0!</v>
      </c>
      <c r="O52" s="3">
        <v>246</v>
      </c>
      <c r="P52" s="3">
        <v>246</v>
      </c>
      <c r="Q52" s="161">
        <f t="shared" si="4"/>
        <v>100</v>
      </c>
      <c r="R52" s="3">
        <v>246</v>
      </c>
      <c r="S52" s="3">
        <v>246</v>
      </c>
      <c r="T52" s="161">
        <f t="shared" si="5"/>
        <v>100</v>
      </c>
    </row>
    <row r="53" spans="1:20" x14ac:dyDescent="0.25">
      <c r="A53" s="4" t="s">
        <v>98</v>
      </c>
      <c r="B53" s="29" t="s">
        <v>99</v>
      </c>
      <c r="C53" s="31">
        <v>109</v>
      </c>
      <c r="D53" s="3">
        <v>308</v>
      </c>
      <c r="E53" s="162">
        <f t="shared" si="0"/>
        <v>35.38961038961039</v>
      </c>
      <c r="F53" s="31">
        <v>109</v>
      </c>
      <c r="G53" s="3">
        <v>308</v>
      </c>
      <c r="H53" s="162">
        <f t="shared" si="1"/>
        <v>35.38961038961039</v>
      </c>
      <c r="I53" s="159">
        <v>0</v>
      </c>
      <c r="J53" s="3">
        <v>0</v>
      </c>
      <c r="K53" s="161" t="e">
        <f t="shared" si="2"/>
        <v>#DIV/0!</v>
      </c>
      <c r="L53" s="3">
        <v>0</v>
      </c>
      <c r="M53" s="3">
        <v>0</v>
      </c>
      <c r="N53" s="161" t="e">
        <f t="shared" si="3"/>
        <v>#DIV/0!</v>
      </c>
      <c r="O53" s="3">
        <v>40</v>
      </c>
      <c r="P53" s="3">
        <v>202</v>
      </c>
      <c r="Q53" s="161">
        <f t="shared" si="4"/>
        <v>19.801980198019802</v>
      </c>
      <c r="R53" s="3">
        <v>40</v>
      </c>
      <c r="S53" s="3">
        <v>202</v>
      </c>
      <c r="T53" s="161">
        <f t="shared" si="5"/>
        <v>19.801980198019802</v>
      </c>
    </row>
    <row r="54" spans="1:20" x14ac:dyDescent="0.25">
      <c r="A54" s="4" t="s">
        <v>100</v>
      </c>
      <c r="B54" s="29" t="s">
        <v>101</v>
      </c>
      <c r="C54" s="31">
        <v>53</v>
      </c>
      <c r="D54" s="3">
        <v>204</v>
      </c>
      <c r="E54" s="162">
        <f t="shared" si="0"/>
        <v>25.980392156862749</v>
      </c>
      <c r="F54" s="31">
        <v>32</v>
      </c>
      <c r="G54" s="3">
        <v>204</v>
      </c>
      <c r="H54" s="162">
        <f t="shared" si="1"/>
        <v>15.686274509803921</v>
      </c>
      <c r="I54" s="159">
        <v>0</v>
      </c>
      <c r="J54" s="3">
        <v>0</v>
      </c>
      <c r="K54" s="161" t="e">
        <f t="shared" si="2"/>
        <v>#DIV/0!</v>
      </c>
      <c r="L54" s="3">
        <v>0</v>
      </c>
      <c r="M54" s="3">
        <v>0</v>
      </c>
      <c r="N54" s="161" t="e">
        <f t="shared" si="3"/>
        <v>#DIV/0!</v>
      </c>
      <c r="O54" s="3">
        <v>45</v>
      </c>
      <c r="P54" s="3">
        <v>105</v>
      </c>
      <c r="Q54" s="161">
        <f t="shared" si="4"/>
        <v>42.857142857142854</v>
      </c>
      <c r="R54" s="3">
        <v>30</v>
      </c>
      <c r="S54" s="3">
        <v>105</v>
      </c>
      <c r="T54" s="161">
        <f t="shared" si="5"/>
        <v>28.571428571428569</v>
      </c>
    </row>
    <row r="55" spans="1:20" x14ac:dyDescent="0.25">
      <c r="A55" s="4" t="s">
        <v>102</v>
      </c>
      <c r="B55" s="29" t="s">
        <v>103</v>
      </c>
      <c r="C55" s="31">
        <v>21</v>
      </c>
      <c r="D55" s="3">
        <v>524</v>
      </c>
      <c r="E55" s="162">
        <f t="shared" si="0"/>
        <v>4.007633587786259</v>
      </c>
      <c r="F55" s="31">
        <v>17</v>
      </c>
      <c r="G55" s="3">
        <v>524</v>
      </c>
      <c r="H55" s="162">
        <f t="shared" si="1"/>
        <v>3.2442748091603053</v>
      </c>
      <c r="I55" s="159">
        <v>0</v>
      </c>
      <c r="J55" s="3">
        <v>0</v>
      </c>
      <c r="K55" s="161" t="e">
        <f t="shared" si="2"/>
        <v>#DIV/0!</v>
      </c>
      <c r="L55" s="3">
        <v>0</v>
      </c>
      <c r="M55" s="3">
        <v>0</v>
      </c>
      <c r="N55" s="161" t="e">
        <f t="shared" si="3"/>
        <v>#DIV/0!</v>
      </c>
      <c r="O55" s="3">
        <v>140</v>
      </c>
      <c r="P55" s="3">
        <v>290</v>
      </c>
      <c r="Q55" s="161">
        <f t="shared" si="4"/>
        <v>48.275862068965516</v>
      </c>
      <c r="R55" s="3">
        <v>111</v>
      </c>
      <c r="S55" s="3">
        <v>290</v>
      </c>
      <c r="T55" s="161">
        <f t="shared" si="5"/>
        <v>38.275862068965516</v>
      </c>
    </row>
    <row r="56" spans="1:20" x14ac:dyDescent="0.25">
      <c r="A56" s="4" t="s">
        <v>104</v>
      </c>
      <c r="B56" s="29" t="s">
        <v>105</v>
      </c>
      <c r="C56" s="31">
        <v>73</v>
      </c>
      <c r="D56" s="3">
        <v>211</v>
      </c>
      <c r="E56" s="162">
        <f t="shared" si="0"/>
        <v>34.597156398104268</v>
      </c>
      <c r="F56" s="31">
        <v>52</v>
      </c>
      <c r="G56" s="3">
        <v>211</v>
      </c>
      <c r="H56" s="162">
        <f t="shared" si="1"/>
        <v>24.644549763033176</v>
      </c>
      <c r="I56" s="159">
        <v>1</v>
      </c>
      <c r="J56" s="3">
        <v>5</v>
      </c>
      <c r="K56" s="161">
        <f t="shared" si="2"/>
        <v>20</v>
      </c>
      <c r="L56" s="3">
        <v>1</v>
      </c>
      <c r="M56" s="3">
        <v>5</v>
      </c>
      <c r="N56" s="161">
        <f t="shared" si="3"/>
        <v>20</v>
      </c>
      <c r="O56" s="3">
        <v>40</v>
      </c>
      <c r="P56" s="3">
        <v>72</v>
      </c>
      <c r="Q56" s="161">
        <f t="shared" si="4"/>
        <v>55.555555555555557</v>
      </c>
      <c r="R56" s="3">
        <v>38</v>
      </c>
      <c r="S56" s="3">
        <v>72</v>
      </c>
      <c r="T56" s="161">
        <f t="shared" si="5"/>
        <v>52.777777777777779</v>
      </c>
    </row>
    <row r="57" spans="1:20" x14ac:dyDescent="0.25">
      <c r="A57" s="4" t="s">
        <v>106</v>
      </c>
      <c r="B57" s="29" t="s">
        <v>107</v>
      </c>
      <c r="C57" s="31">
        <v>70</v>
      </c>
      <c r="D57" s="3">
        <v>526</v>
      </c>
      <c r="E57" s="162">
        <f t="shared" si="0"/>
        <v>13.307984790874524</v>
      </c>
      <c r="F57" s="31">
        <v>35</v>
      </c>
      <c r="G57" s="3">
        <v>526</v>
      </c>
      <c r="H57" s="162">
        <f t="shared" si="1"/>
        <v>6.6539923954372622</v>
      </c>
      <c r="I57" s="159">
        <v>5</v>
      </c>
      <c r="J57" s="3">
        <v>7</v>
      </c>
      <c r="K57" s="161">
        <f t="shared" si="2"/>
        <v>71.428571428571431</v>
      </c>
      <c r="L57" s="3">
        <v>0</v>
      </c>
      <c r="M57" s="3">
        <v>7</v>
      </c>
      <c r="N57" s="161">
        <f t="shared" si="3"/>
        <v>0</v>
      </c>
      <c r="O57" s="3">
        <v>103</v>
      </c>
      <c r="P57" s="3">
        <v>251</v>
      </c>
      <c r="Q57" s="161">
        <f t="shared" si="4"/>
        <v>41.035856573705182</v>
      </c>
      <c r="R57" s="3">
        <v>1</v>
      </c>
      <c r="S57" s="3">
        <v>251</v>
      </c>
      <c r="T57" s="161">
        <f t="shared" si="5"/>
        <v>0.39840637450199201</v>
      </c>
    </row>
    <row r="58" spans="1:20" x14ac:dyDescent="0.25">
      <c r="A58" s="4" t="s">
        <v>108</v>
      </c>
      <c r="B58" s="29" t="s">
        <v>109</v>
      </c>
      <c r="C58" s="31">
        <v>0</v>
      </c>
      <c r="D58" s="3">
        <v>128</v>
      </c>
      <c r="E58" s="162">
        <f t="shared" si="0"/>
        <v>0</v>
      </c>
      <c r="F58" s="31">
        <v>0</v>
      </c>
      <c r="G58" s="3">
        <v>128</v>
      </c>
      <c r="H58" s="162">
        <f t="shared" si="1"/>
        <v>0</v>
      </c>
      <c r="I58" s="159">
        <v>0</v>
      </c>
      <c r="J58" s="3">
        <v>0</v>
      </c>
      <c r="K58" s="161" t="e">
        <f t="shared" si="2"/>
        <v>#DIV/0!</v>
      </c>
      <c r="L58" s="3">
        <v>0</v>
      </c>
      <c r="M58" s="3">
        <v>0</v>
      </c>
      <c r="N58" s="161" t="e">
        <f t="shared" si="3"/>
        <v>#DIV/0!</v>
      </c>
      <c r="O58" s="3">
        <v>12</v>
      </c>
      <c r="P58" s="3">
        <v>87</v>
      </c>
      <c r="Q58" s="161">
        <f t="shared" si="4"/>
        <v>13.793103448275861</v>
      </c>
      <c r="R58" s="3">
        <v>10</v>
      </c>
      <c r="S58" s="3">
        <v>87</v>
      </c>
      <c r="T58" s="161">
        <f t="shared" si="5"/>
        <v>11.494252873563218</v>
      </c>
    </row>
    <row r="59" spans="1:20" x14ac:dyDescent="0.25">
      <c r="A59" s="4" t="s">
        <v>110</v>
      </c>
      <c r="B59" s="29" t="s">
        <v>111</v>
      </c>
      <c r="C59" s="31">
        <v>37</v>
      </c>
      <c r="D59" s="3">
        <v>248</v>
      </c>
      <c r="E59" s="162">
        <f t="shared" si="0"/>
        <v>14.919354838709678</v>
      </c>
      <c r="F59" s="31">
        <v>30</v>
      </c>
      <c r="G59" s="3">
        <v>248</v>
      </c>
      <c r="H59" s="162">
        <f t="shared" si="1"/>
        <v>12.096774193548388</v>
      </c>
      <c r="I59" s="159">
        <v>0</v>
      </c>
      <c r="J59" s="3">
        <v>0</v>
      </c>
      <c r="K59" s="161" t="e">
        <f t="shared" si="2"/>
        <v>#DIV/0!</v>
      </c>
      <c r="L59" s="3">
        <v>0</v>
      </c>
      <c r="M59" s="3">
        <v>0</v>
      </c>
      <c r="N59" s="161" t="e">
        <f t="shared" si="3"/>
        <v>#DIV/0!</v>
      </c>
      <c r="O59" s="3">
        <v>11</v>
      </c>
      <c r="P59" s="3">
        <v>121</v>
      </c>
      <c r="Q59" s="161">
        <f t="shared" si="4"/>
        <v>9.0909090909090917</v>
      </c>
      <c r="R59" s="3">
        <v>13</v>
      </c>
      <c r="S59" s="3">
        <v>121</v>
      </c>
      <c r="T59" s="161">
        <f t="shared" si="5"/>
        <v>10.743801652892563</v>
      </c>
    </row>
    <row r="60" spans="1:20" x14ac:dyDescent="0.25">
      <c r="A60" s="4" t="s">
        <v>112</v>
      </c>
      <c r="B60" s="29" t="s">
        <v>113</v>
      </c>
      <c r="C60" s="31">
        <v>90</v>
      </c>
      <c r="D60" s="3">
        <v>378</v>
      </c>
      <c r="E60" s="162">
        <f t="shared" si="0"/>
        <v>23.809523809523807</v>
      </c>
      <c r="F60" s="31">
        <v>77</v>
      </c>
      <c r="G60" s="3">
        <v>378</v>
      </c>
      <c r="H60" s="162">
        <f t="shared" si="1"/>
        <v>20.37037037037037</v>
      </c>
      <c r="I60" s="159">
        <v>0</v>
      </c>
      <c r="J60" s="3">
        <v>0</v>
      </c>
      <c r="K60" s="161" t="e">
        <f t="shared" si="2"/>
        <v>#DIV/0!</v>
      </c>
      <c r="L60" s="3">
        <v>0</v>
      </c>
      <c r="M60" s="3">
        <v>0</v>
      </c>
      <c r="N60" s="161" t="e">
        <f t="shared" si="3"/>
        <v>#DIV/0!</v>
      </c>
      <c r="O60" s="3">
        <v>11</v>
      </c>
      <c r="P60" s="3">
        <v>249</v>
      </c>
      <c r="Q60" s="161">
        <f t="shared" si="4"/>
        <v>4.4176706827309236</v>
      </c>
      <c r="R60" s="3">
        <v>58</v>
      </c>
      <c r="S60" s="3">
        <v>249</v>
      </c>
      <c r="T60" s="161">
        <f t="shared" si="5"/>
        <v>23.293172690763054</v>
      </c>
    </row>
    <row r="61" spans="1:20" x14ac:dyDescent="0.25">
      <c r="A61" s="4" t="s">
        <v>114</v>
      </c>
      <c r="B61" s="29" t="s">
        <v>115</v>
      </c>
      <c r="C61" s="31">
        <v>41</v>
      </c>
      <c r="D61" s="3">
        <v>129</v>
      </c>
      <c r="E61" s="162">
        <f t="shared" si="0"/>
        <v>31.782945736434108</v>
      </c>
      <c r="F61" s="31">
        <v>32</v>
      </c>
      <c r="G61" s="3">
        <v>129</v>
      </c>
      <c r="H61" s="162">
        <f t="shared" si="1"/>
        <v>24.806201550387598</v>
      </c>
      <c r="I61" s="159">
        <v>0</v>
      </c>
      <c r="J61" s="3">
        <v>0</v>
      </c>
      <c r="K61" s="161" t="e">
        <f t="shared" si="2"/>
        <v>#DIV/0!</v>
      </c>
      <c r="L61" s="3">
        <v>0</v>
      </c>
      <c r="M61" s="3">
        <v>0</v>
      </c>
      <c r="N61" s="161" t="e">
        <f t="shared" si="3"/>
        <v>#DIV/0!</v>
      </c>
      <c r="O61" s="3">
        <v>61</v>
      </c>
      <c r="P61" s="3">
        <v>0</v>
      </c>
      <c r="Q61" s="161" t="e">
        <f t="shared" si="4"/>
        <v>#DIV/0!</v>
      </c>
      <c r="R61" s="3">
        <v>55</v>
      </c>
      <c r="S61" s="3">
        <v>0</v>
      </c>
      <c r="T61" s="161" t="e">
        <f t="shared" si="5"/>
        <v>#DIV/0!</v>
      </c>
    </row>
    <row r="62" spans="1:20" x14ac:dyDescent="0.25">
      <c r="A62" s="4" t="s">
        <v>116</v>
      </c>
      <c r="B62" s="29" t="s">
        <v>117</v>
      </c>
      <c r="C62" s="31">
        <v>151</v>
      </c>
      <c r="D62" s="3">
        <v>313</v>
      </c>
      <c r="E62" s="162">
        <f t="shared" si="0"/>
        <v>48.242811501597444</v>
      </c>
      <c r="F62" s="31">
        <v>91</v>
      </c>
      <c r="G62" s="3">
        <v>313</v>
      </c>
      <c r="H62" s="162">
        <f t="shared" si="1"/>
        <v>29.073482428115017</v>
      </c>
      <c r="I62" s="159">
        <v>0</v>
      </c>
      <c r="J62" s="3">
        <v>0</v>
      </c>
      <c r="K62" s="161" t="e">
        <f t="shared" si="2"/>
        <v>#DIV/0!</v>
      </c>
      <c r="L62" s="3">
        <v>0</v>
      </c>
      <c r="M62" s="3">
        <v>0</v>
      </c>
      <c r="N62" s="161" t="e">
        <f t="shared" si="3"/>
        <v>#DIV/0!</v>
      </c>
      <c r="O62" s="3">
        <v>143</v>
      </c>
      <c r="P62" s="3">
        <v>267</v>
      </c>
      <c r="Q62" s="161">
        <f t="shared" si="4"/>
        <v>53.558052434456926</v>
      </c>
      <c r="R62" s="3">
        <v>94</v>
      </c>
      <c r="S62" s="3">
        <v>267</v>
      </c>
      <c r="T62" s="161">
        <f t="shared" si="5"/>
        <v>35.205992509363298</v>
      </c>
    </row>
    <row r="63" spans="1:20" x14ac:dyDescent="0.25">
      <c r="A63" s="4" t="s">
        <v>118</v>
      </c>
      <c r="B63" s="29" t="s">
        <v>119</v>
      </c>
      <c r="C63" s="31">
        <v>165</v>
      </c>
      <c r="D63" s="3">
        <v>482</v>
      </c>
      <c r="E63" s="162">
        <f t="shared" si="0"/>
        <v>34.232365145228215</v>
      </c>
      <c r="F63" s="31">
        <v>68</v>
      </c>
      <c r="G63" s="3">
        <v>482</v>
      </c>
      <c r="H63" s="162">
        <f t="shared" si="1"/>
        <v>14.107883817427386</v>
      </c>
      <c r="I63" s="159">
        <v>0</v>
      </c>
      <c r="J63" s="3">
        <v>0</v>
      </c>
      <c r="K63" s="161" t="e">
        <f t="shared" si="2"/>
        <v>#DIV/0!</v>
      </c>
      <c r="L63" s="3">
        <v>0</v>
      </c>
      <c r="M63" s="3">
        <v>0</v>
      </c>
      <c r="N63" s="161" t="e">
        <f t="shared" si="3"/>
        <v>#DIV/0!</v>
      </c>
      <c r="O63" s="3">
        <v>180</v>
      </c>
      <c r="P63" s="3">
        <v>352</v>
      </c>
      <c r="Q63" s="161">
        <f t="shared" si="4"/>
        <v>51.136363636363633</v>
      </c>
      <c r="R63" s="3">
        <v>165</v>
      </c>
      <c r="S63" s="3">
        <v>352</v>
      </c>
      <c r="T63" s="161">
        <f t="shared" si="5"/>
        <v>46.875</v>
      </c>
    </row>
    <row r="64" spans="1:20" x14ac:dyDescent="0.25">
      <c r="A64" s="4" t="s">
        <v>120</v>
      </c>
      <c r="B64" s="29" t="s">
        <v>121</v>
      </c>
      <c r="C64" s="31">
        <v>55</v>
      </c>
      <c r="D64" s="3">
        <v>137</v>
      </c>
      <c r="E64" s="162">
        <f t="shared" si="0"/>
        <v>40.145985401459853</v>
      </c>
      <c r="F64" s="31">
        <v>47</v>
      </c>
      <c r="G64" s="3">
        <v>137</v>
      </c>
      <c r="H64" s="162">
        <f t="shared" si="1"/>
        <v>34.306569343065696</v>
      </c>
      <c r="I64" s="159">
        <v>0</v>
      </c>
      <c r="J64" s="3">
        <v>0</v>
      </c>
      <c r="K64" s="161" t="e">
        <f t="shared" si="2"/>
        <v>#DIV/0!</v>
      </c>
      <c r="L64" s="3">
        <v>0</v>
      </c>
      <c r="M64" s="3">
        <v>0</v>
      </c>
      <c r="N64" s="161" t="e">
        <f t="shared" si="3"/>
        <v>#DIV/0!</v>
      </c>
      <c r="O64" s="3">
        <v>40</v>
      </c>
      <c r="P64" s="3">
        <v>105</v>
      </c>
      <c r="Q64" s="161">
        <f t="shared" si="4"/>
        <v>38.095238095238095</v>
      </c>
      <c r="R64" s="3">
        <v>47</v>
      </c>
      <c r="S64" s="3">
        <v>105</v>
      </c>
      <c r="T64" s="161">
        <f t="shared" si="5"/>
        <v>44.761904761904766</v>
      </c>
    </row>
    <row r="65" spans="1:20" x14ac:dyDescent="0.25">
      <c r="A65" s="4" t="s">
        <v>122</v>
      </c>
      <c r="B65" s="29" t="s">
        <v>123</v>
      </c>
      <c r="C65" s="31">
        <v>130</v>
      </c>
      <c r="D65" s="3">
        <v>248</v>
      </c>
      <c r="E65" s="162">
        <f t="shared" si="0"/>
        <v>52.419354838709673</v>
      </c>
      <c r="F65" s="31">
        <v>117</v>
      </c>
      <c r="G65" s="3">
        <v>248</v>
      </c>
      <c r="H65" s="162">
        <f t="shared" si="1"/>
        <v>47.177419354838712</v>
      </c>
      <c r="I65" s="159">
        <v>0</v>
      </c>
      <c r="J65" s="3">
        <v>0</v>
      </c>
      <c r="K65" s="161" t="e">
        <f t="shared" si="2"/>
        <v>#DIV/0!</v>
      </c>
      <c r="L65" s="3">
        <v>0</v>
      </c>
      <c r="M65" s="3">
        <v>0</v>
      </c>
      <c r="N65" s="161" t="e">
        <f t="shared" si="3"/>
        <v>#DIV/0!</v>
      </c>
      <c r="O65" s="3">
        <v>0</v>
      </c>
      <c r="P65" s="3">
        <v>88</v>
      </c>
      <c r="Q65" s="161">
        <f t="shared" si="4"/>
        <v>0</v>
      </c>
      <c r="R65" s="3">
        <v>0</v>
      </c>
      <c r="S65" s="3">
        <v>88</v>
      </c>
      <c r="T65" s="161">
        <f t="shared" si="5"/>
        <v>0</v>
      </c>
    </row>
    <row r="66" spans="1:20" x14ac:dyDescent="0.25">
      <c r="A66" s="4" t="s">
        <v>124</v>
      </c>
      <c r="B66" s="29" t="s">
        <v>125</v>
      </c>
      <c r="C66" s="31">
        <v>18</v>
      </c>
      <c r="D66" s="3">
        <v>57</v>
      </c>
      <c r="E66" s="162">
        <f t="shared" si="0"/>
        <v>31.578947368421051</v>
      </c>
      <c r="F66" s="31">
        <v>9</v>
      </c>
      <c r="G66" s="3">
        <v>57</v>
      </c>
      <c r="H66" s="162">
        <f t="shared" si="1"/>
        <v>15.789473684210526</v>
      </c>
      <c r="I66" s="159">
        <v>0</v>
      </c>
      <c r="J66" s="3">
        <v>0</v>
      </c>
      <c r="K66" s="161" t="e">
        <f t="shared" si="2"/>
        <v>#DIV/0!</v>
      </c>
      <c r="L66" s="3">
        <v>0</v>
      </c>
      <c r="M66" s="3">
        <v>0</v>
      </c>
      <c r="N66" s="161" t="e">
        <f t="shared" si="3"/>
        <v>#DIV/0!</v>
      </c>
      <c r="O66" s="3">
        <v>0</v>
      </c>
      <c r="P66" s="3">
        <v>0</v>
      </c>
      <c r="Q66" s="161" t="e">
        <f t="shared" si="4"/>
        <v>#DIV/0!</v>
      </c>
      <c r="R66" s="3">
        <v>0</v>
      </c>
      <c r="S66" s="3">
        <v>0</v>
      </c>
      <c r="T66" s="161" t="e">
        <f t="shared" si="5"/>
        <v>#DIV/0!</v>
      </c>
    </row>
    <row r="67" spans="1:20" x14ac:dyDescent="0.25">
      <c r="A67" s="4" t="s">
        <v>126</v>
      </c>
      <c r="B67" s="29" t="s">
        <v>127</v>
      </c>
      <c r="C67" s="31">
        <v>72</v>
      </c>
      <c r="D67" s="3">
        <v>86</v>
      </c>
      <c r="E67" s="162">
        <f t="shared" si="0"/>
        <v>83.720930232558146</v>
      </c>
      <c r="F67" s="31">
        <v>65</v>
      </c>
      <c r="G67" s="3">
        <v>86</v>
      </c>
      <c r="H67" s="162">
        <f t="shared" si="1"/>
        <v>75.581395348837205</v>
      </c>
      <c r="I67" s="159">
        <v>0</v>
      </c>
      <c r="J67" s="3">
        <v>0</v>
      </c>
      <c r="K67" s="161" t="e">
        <f t="shared" si="2"/>
        <v>#DIV/0!</v>
      </c>
      <c r="L67" s="3">
        <v>0</v>
      </c>
      <c r="M67" s="3">
        <v>0</v>
      </c>
      <c r="N67" s="161" t="e">
        <f t="shared" si="3"/>
        <v>#DIV/0!</v>
      </c>
      <c r="O67" s="3">
        <v>0</v>
      </c>
      <c r="P67" s="3">
        <v>105</v>
      </c>
      <c r="Q67" s="161">
        <f t="shared" si="4"/>
        <v>0</v>
      </c>
      <c r="R67" s="3">
        <v>0</v>
      </c>
      <c r="S67" s="3">
        <v>105</v>
      </c>
      <c r="T67" s="161">
        <f t="shared" si="5"/>
        <v>0</v>
      </c>
    </row>
    <row r="68" spans="1:20" x14ac:dyDescent="0.25">
      <c r="A68" s="4" t="s">
        <v>128</v>
      </c>
      <c r="B68" s="29" t="s">
        <v>129</v>
      </c>
      <c r="C68" s="31">
        <v>64</v>
      </c>
      <c r="D68" s="3">
        <v>189</v>
      </c>
      <c r="E68" s="162">
        <f t="shared" si="0"/>
        <v>33.862433862433861</v>
      </c>
      <c r="F68" s="31">
        <v>33</v>
      </c>
      <c r="G68" s="3">
        <v>189</v>
      </c>
      <c r="H68" s="162">
        <f t="shared" si="1"/>
        <v>17.460317460317459</v>
      </c>
      <c r="I68" s="159">
        <v>0</v>
      </c>
      <c r="J68" s="3">
        <v>0</v>
      </c>
      <c r="K68" s="161" t="e">
        <f t="shared" si="2"/>
        <v>#DIV/0!</v>
      </c>
      <c r="L68" s="3">
        <v>0</v>
      </c>
      <c r="M68" s="3">
        <v>0</v>
      </c>
      <c r="N68" s="161" t="e">
        <f t="shared" si="3"/>
        <v>#DIV/0!</v>
      </c>
      <c r="O68" s="3">
        <v>0</v>
      </c>
      <c r="P68" s="3">
        <v>0</v>
      </c>
      <c r="Q68" s="161" t="e">
        <f t="shared" si="4"/>
        <v>#DIV/0!</v>
      </c>
      <c r="R68" s="3">
        <v>0</v>
      </c>
      <c r="S68" s="3">
        <v>0</v>
      </c>
      <c r="T68" s="161" t="e">
        <f t="shared" si="5"/>
        <v>#DIV/0!</v>
      </c>
    </row>
    <row r="69" spans="1:20" x14ac:dyDescent="0.25">
      <c r="A69" s="4" t="s">
        <v>130</v>
      </c>
      <c r="B69" s="29" t="s">
        <v>131</v>
      </c>
      <c r="C69" s="31">
        <v>0</v>
      </c>
      <c r="D69" s="3">
        <v>0</v>
      </c>
      <c r="E69" s="162" t="e">
        <f t="shared" si="0"/>
        <v>#DIV/0!</v>
      </c>
      <c r="F69" s="31">
        <v>0</v>
      </c>
      <c r="G69" s="3">
        <v>0</v>
      </c>
      <c r="H69" s="162" t="e">
        <f t="shared" si="1"/>
        <v>#DIV/0!</v>
      </c>
      <c r="I69" s="159">
        <v>0</v>
      </c>
      <c r="J69" s="3">
        <v>0</v>
      </c>
      <c r="K69" s="161" t="e">
        <f t="shared" si="2"/>
        <v>#DIV/0!</v>
      </c>
      <c r="L69" s="3">
        <v>0</v>
      </c>
      <c r="M69" s="3">
        <v>0</v>
      </c>
      <c r="N69" s="161" t="e">
        <f t="shared" si="3"/>
        <v>#DIV/0!</v>
      </c>
      <c r="O69" s="3">
        <v>0</v>
      </c>
      <c r="P69" s="3">
        <v>0</v>
      </c>
      <c r="Q69" s="161" t="e">
        <f t="shared" si="4"/>
        <v>#DIV/0!</v>
      </c>
      <c r="R69" s="3">
        <v>0</v>
      </c>
      <c r="S69" s="3">
        <v>0</v>
      </c>
      <c r="T69" s="161" t="e">
        <f t="shared" si="5"/>
        <v>#DIV/0!</v>
      </c>
    </row>
    <row r="70" spans="1:20" x14ac:dyDescent="0.25">
      <c r="A70" s="4" t="s">
        <v>132</v>
      </c>
      <c r="B70" s="29" t="s">
        <v>133</v>
      </c>
      <c r="C70" s="31">
        <v>36</v>
      </c>
      <c r="D70" s="3">
        <v>142</v>
      </c>
      <c r="E70" s="162">
        <f t="shared" ref="E70:E114" si="6">+C70/D70*100</f>
        <v>25.352112676056336</v>
      </c>
      <c r="F70" s="31">
        <v>31</v>
      </c>
      <c r="G70" s="3">
        <v>142</v>
      </c>
      <c r="H70" s="162">
        <f t="shared" ref="H70:H114" si="7">+F70/G70*100</f>
        <v>21.830985915492956</v>
      </c>
      <c r="I70" s="159">
        <v>0</v>
      </c>
      <c r="J70" s="3">
        <v>0</v>
      </c>
      <c r="K70" s="161" t="e">
        <f t="shared" ref="K70:K114" si="8">+I70/J70*100</f>
        <v>#DIV/0!</v>
      </c>
      <c r="L70" s="3">
        <v>0</v>
      </c>
      <c r="M70" s="3">
        <v>0</v>
      </c>
      <c r="N70" s="161" t="e">
        <f t="shared" ref="N70:N114" si="9">+L70/M70*100</f>
        <v>#DIV/0!</v>
      </c>
      <c r="O70" s="3">
        <v>55</v>
      </c>
      <c r="P70" s="3">
        <v>101</v>
      </c>
      <c r="Q70" s="161">
        <f t="shared" ref="Q70:Q114" si="10">+O70/P70*100</f>
        <v>54.455445544554458</v>
      </c>
      <c r="R70" s="3">
        <v>53</v>
      </c>
      <c r="S70" s="3">
        <v>101</v>
      </c>
      <c r="T70" s="161">
        <f t="shared" ref="T70:T114" si="11">+R70/S70*100</f>
        <v>52.475247524752476</v>
      </c>
    </row>
    <row r="71" spans="1:20" x14ac:dyDescent="0.25">
      <c r="A71" s="4" t="s">
        <v>134</v>
      </c>
      <c r="B71" s="29" t="s">
        <v>135</v>
      </c>
      <c r="C71" s="31">
        <v>58</v>
      </c>
      <c r="D71" s="3">
        <v>138</v>
      </c>
      <c r="E71" s="162">
        <f t="shared" si="6"/>
        <v>42.028985507246375</v>
      </c>
      <c r="F71" s="31">
        <v>53</v>
      </c>
      <c r="G71" s="3">
        <v>138</v>
      </c>
      <c r="H71" s="162">
        <f t="shared" si="7"/>
        <v>38.405797101449274</v>
      </c>
      <c r="I71" s="159">
        <v>0</v>
      </c>
      <c r="J71" s="3">
        <v>0</v>
      </c>
      <c r="K71" s="161" t="e">
        <f t="shared" si="8"/>
        <v>#DIV/0!</v>
      </c>
      <c r="L71" s="3">
        <v>0</v>
      </c>
      <c r="M71" s="3">
        <v>0</v>
      </c>
      <c r="N71" s="161" t="e">
        <f t="shared" si="9"/>
        <v>#DIV/0!</v>
      </c>
      <c r="O71" s="3">
        <v>3</v>
      </c>
      <c r="P71" s="3">
        <v>9</v>
      </c>
      <c r="Q71" s="161">
        <f t="shared" si="10"/>
        <v>33.333333333333329</v>
      </c>
      <c r="R71" s="3">
        <v>3</v>
      </c>
      <c r="S71" s="3">
        <v>9</v>
      </c>
      <c r="T71" s="161">
        <f t="shared" si="11"/>
        <v>33.333333333333329</v>
      </c>
    </row>
    <row r="72" spans="1:20" x14ac:dyDescent="0.25">
      <c r="A72" s="4" t="s">
        <v>136</v>
      </c>
      <c r="B72" s="29" t="s">
        <v>137</v>
      </c>
      <c r="C72" s="31">
        <v>28</v>
      </c>
      <c r="D72" s="3">
        <v>173</v>
      </c>
      <c r="E72" s="162">
        <f t="shared" si="6"/>
        <v>16.184971098265898</v>
      </c>
      <c r="F72" s="31">
        <v>19</v>
      </c>
      <c r="G72" s="3">
        <v>173</v>
      </c>
      <c r="H72" s="162">
        <f t="shared" si="7"/>
        <v>10.982658959537572</v>
      </c>
      <c r="I72" s="159">
        <v>0</v>
      </c>
      <c r="J72" s="3">
        <v>0</v>
      </c>
      <c r="K72" s="161" t="e">
        <f t="shared" si="8"/>
        <v>#DIV/0!</v>
      </c>
      <c r="L72" s="3">
        <v>0</v>
      </c>
      <c r="M72" s="3">
        <v>0</v>
      </c>
      <c r="N72" s="161" t="e">
        <f t="shared" si="9"/>
        <v>#DIV/0!</v>
      </c>
      <c r="O72" s="3">
        <v>46</v>
      </c>
      <c r="P72" s="3">
        <v>90</v>
      </c>
      <c r="Q72" s="161">
        <f t="shared" si="10"/>
        <v>51.111111111111107</v>
      </c>
      <c r="R72" s="3">
        <v>36</v>
      </c>
      <c r="S72" s="3">
        <v>90</v>
      </c>
      <c r="T72" s="161">
        <f t="shared" si="11"/>
        <v>40</v>
      </c>
    </row>
    <row r="73" spans="1:20" x14ac:dyDescent="0.25">
      <c r="A73" s="4" t="s">
        <v>138</v>
      </c>
      <c r="B73" s="29" t="s">
        <v>139</v>
      </c>
      <c r="C73" s="31">
        <v>0</v>
      </c>
      <c r="D73" s="3">
        <v>128</v>
      </c>
      <c r="E73" s="162">
        <f t="shared" si="6"/>
        <v>0</v>
      </c>
      <c r="F73" s="31">
        <v>0</v>
      </c>
      <c r="G73" s="3">
        <v>128</v>
      </c>
      <c r="H73" s="162">
        <f t="shared" si="7"/>
        <v>0</v>
      </c>
      <c r="I73" s="159">
        <v>0</v>
      </c>
      <c r="J73" s="3">
        <v>0</v>
      </c>
      <c r="K73" s="161" t="e">
        <f t="shared" si="8"/>
        <v>#DIV/0!</v>
      </c>
      <c r="L73" s="3">
        <v>0</v>
      </c>
      <c r="M73" s="3">
        <v>0</v>
      </c>
      <c r="N73" s="161" t="e">
        <f t="shared" si="9"/>
        <v>#DIV/0!</v>
      </c>
      <c r="O73" s="3">
        <v>28</v>
      </c>
      <c r="P73" s="3">
        <v>76</v>
      </c>
      <c r="Q73" s="161">
        <f t="shared" si="10"/>
        <v>36.84210526315789</v>
      </c>
      <c r="R73" s="3">
        <v>10</v>
      </c>
      <c r="S73" s="3">
        <v>76</v>
      </c>
      <c r="T73" s="161">
        <f t="shared" si="11"/>
        <v>13.157894736842104</v>
      </c>
    </row>
    <row r="74" spans="1:20" x14ac:dyDescent="0.25">
      <c r="A74" s="4" t="s">
        <v>140</v>
      </c>
      <c r="B74" s="29" t="s">
        <v>141</v>
      </c>
      <c r="C74" s="31">
        <v>0</v>
      </c>
      <c r="D74" s="3">
        <v>0</v>
      </c>
      <c r="E74" s="162" t="e">
        <f t="shared" si="6"/>
        <v>#DIV/0!</v>
      </c>
      <c r="F74" s="31">
        <v>0</v>
      </c>
      <c r="G74" s="3">
        <v>0</v>
      </c>
      <c r="H74" s="162" t="e">
        <f t="shared" si="7"/>
        <v>#DIV/0!</v>
      </c>
      <c r="I74" s="159">
        <v>0</v>
      </c>
      <c r="J74" s="3">
        <v>0</v>
      </c>
      <c r="K74" s="161" t="e">
        <f t="shared" si="8"/>
        <v>#DIV/0!</v>
      </c>
      <c r="L74" s="3">
        <v>0</v>
      </c>
      <c r="M74" s="3">
        <v>0</v>
      </c>
      <c r="N74" s="161" t="e">
        <f t="shared" si="9"/>
        <v>#DIV/0!</v>
      </c>
      <c r="O74" s="3">
        <v>0</v>
      </c>
      <c r="P74" s="3">
        <v>0</v>
      </c>
      <c r="Q74" s="161" t="e">
        <f t="shared" si="10"/>
        <v>#DIV/0!</v>
      </c>
      <c r="R74" s="3">
        <v>0</v>
      </c>
      <c r="S74" s="3">
        <v>0</v>
      </c>
      <c r="T74" s="161" t="e">
        <f t="shared" si="11"/>
        <v>#DIV/0!</v>
      </c>
    </row>
    <row r="75" spans="1:20" x14ac:dyDescent="0.25">
      <c r="A75" s="4" t="s">
        <v>142</v>
      </c>
      <c r="B75" s="29" t="s">
        <v>143</v>
      </c>
      <c r="C75" s="31">
        <v>18</v>
      </c>
      <c r="D75" s="3">
        <v>168</v>
      </c>
      <c r="E75" s="162">
        <f t="shared" si="6"/>
        <v>10.714285714285714</v>
      </c>
      <c r="F75" s="31">
        <v>14</v>
      </c>
      <c r="G75" s="3">
        <v>168</v>
      </c>
      <c r="H75" s="162">
        <f t="shared" si="7"/>
        <v>8.3333333333333321</v>
      </c>
      <c r="I75" s="159">
        <v>0</v>
      </c>
      <c r="J75" s="3">
        <v>0</v>
      </c>
      <c r="K75" s="161" t="e">
        <f t="shared" si="8"/>
        <v>#DIV/0!</v>
      </c>
      <c r="L75" s="3">
        <v>0</v>
      </c>
      <c r="M75" s="3">
        <v>0</v>
      </c>
      <c r="N75" s="161" t="e">
        <f t="shared" si="9"/>
        <v>#DIV/0!</v>
      </c>
      <c r="O75" s="3">
        <v>11</v>
      </c>
      <c r="P75" s="3">
        <v>81</v>
      </c>
      <c r="Q75" s="161">
        <f t="shared" si="10"/>
        <v>13.580246913580247</v>
      </c>
      <c r="R75" s="3">
        <v>9</v>
      </c>
      <c r="S75" s="3">
        <v>81</v>
      </c>
      <c r="T75" s="161">
        <f t="shared" si="11"/>
        <v>11.111111111111111</v>
      </c>
    </row>
    <row r="76" spans="1:20" x14ac:dyDescent="0.25">
      <c r="A76" s="4" t="s">
        <v>144</v>
      </c>
      <c r="B76" s="29" t="s">
        <v>145</v>
      </c>
      <c r="C76" s="31">
        <v>4</v>
      </c>
      <c r="D76" s="3">
        <v>80</v>
      </c>
      <c r="E76" s="162">
        <f t="shared" si="6"/>
        <v>5</v>
      </c>
      <c r="F76" s="31">
        <v>2</v>
      </c>
      <c r="G76" s="3">
        <v>80</v>
      </c>
      <c r="H76" s="162">
        <f t="shared" si="7"/>
        <v>2.5</v>
      </c>
      <c r="I76" s="159">
        <v>0</v>
      </c>
      <c r="J76" s="3">
        <v>0</v>
      </c>
      <c r="K76" s="161" t="e">
        <f t="shared" si="8"/>
        <v>#DIV/0!</v>
      </c>
      <c r="L76" s="3">
        <v>0</v>
      </c>
      <c r="M76" s="3">
        <v>0</v>
      </c>
      <c r="N76" s="161" t="e">
        <f t="shared" si="9"/>
        <v>#DIV/0!</v>
      </c>
      <c r="O76" s="3">
        <v>18</v>
      </c>
      <c r="P76" s="3">
        <v>37</v>
      </c>
      <c r="Q76" s="161">
        <f t="shared" si="10"/>
        <v>48.648648648648653</v>
      </c>
      <c r="R76" s="3">
        <v>13</v>
      </c>
      <c r="S76" s="3">
        <v>37</v>
      </c>
      <c r="T76" s="161">
        <f t="shared" si="11"/>
        <v>35.135135135135137</v>
      </c>
    </row>
    <row r="77" spans="1:20" x14ac:dyDescent="0.25">
      <c r="A77" s="4" t="s">
        <v>146</v>
      </c>
      <c r="B77" s="29" t="s">
        <v>147</v>
      </c>
      <c r="C77" s="31">
        <v>0</v>
      </c>
      <c r="D77" s="3">
        <v>0</v>
      </c>
      <c r="E77" s="162" t="e">
        <f t="shared" si="6"/>
        <v>#DIV/0!</v>
      </c>
      <c r="F77" s="31">
        <v>0</v>
      </c>
      <c r="G77" s="3">
        <v>0</v>
      </c>
      <c r="H77" s="162" t="e">
        <f t="shared" si="7"/>
        <v>#DIV/0!</v>
      </c>
      <c r="I77" s="159">
        <v>0</v>
      </c>
      <c r="J77" s="3">
        <v>0</v>
      </c>
      <c r="K77" s="161" t="e">
        <f t="shared" si="8"/>
        <v>#DIV/0!</v>
      </c>
      <c r="L77" s="3">
        <v>0</v>
      </c>
      <c r="M77" s="3">
        <v>0</v>
      </c>
      <c r="N77" s="161" t="e">
        <f t="shared" si="9"/>
        <v>#DIV/0!</v>
      </c>
      <c r="O77" s="3">
        <v>0</v>
      </c>
      <c r="P77" s="3">
        <v>0</v>
      </c>
      <c r="Q77" s="161" t="e">
        <f t="shared" si="10"/>
        <v>#DIV/0!</v>
      </c>
      <c r="R77" s="3">
        <v>0</v>
      </c>
      <c r="S77" s="3">
        <v>0</v>
      </c>
      <c r="T77" s="161" t="e">
        <f t="shared" si="11"/>
        <v>#DIV/0!</v>
      </c>
    </row>
    <row r="78" spans="1:20" x14ac:dyDescent="0.25">
      <c r="A78" s="4" t="s">
        <v>148</v>
      </c>
      <c r="B78" s="29" t="s">
        <v>149</v>
      </c>
      <c r="C78" s="31">
        <v>5</v>
      </c>
      <c r="D78" s="3">
        <v>224</v>
      </c>
      <c r="E78" s="162">
        <f t="shared" si="6"/>
        <v>2.2321428571428572</v>
      </c>
      <c r="F78" s="31">
        <v>4</v>
      </c>
      <c r="G78" s="3">
        <v>224</v>
      </c>
      <c r="H78" s="162">
        <f t="shared" si="7"/>
        <v>1.7857142857142856</v>
      </c>
      <c r="I78" s="159">
        <v>0</v>
      </c>
      <c r="J78" s="3">
        <v>0</v>
      </c>
      <c r="K78" s="161" t="e">
        <f t="shared" si="8"/>
        <v>#DIV/0!</v>
      </c>
      <c r="L78" s="3">
        <v>0</v>
      </c>
      <c r="M78" s="3">
        <v>0</v>
      </c>
      <c r="N78" s="161" t="e">
        <f t="shared" si="9"/>
        <v>#DIV/0!</v>
      </c>
      <c r="O78" s="3">
        <v>1</v>
      </c>
      <c r="P78" s="3">
        <v>159</v>
      </c>
      <c r="Q78" s="161">
        <f t="shared" si="10"/>
        <v>0.62893081761006298</v>
      </c>
      <c r="R78" s="3">
        <v>1</v>
      </c>
      <c r="S78" s="3">
        <v>159</v>
      </c>
      <c r="T78" s="161">
        <f t="shared" si="11"/>
        <v>0.62893081761006298</v>
      </c>
    </row>
    <row r="79" spans="1:20" x14ac:dyDescent="0.25">
      <c r="A79" s="4" t="s">
        <v>150</v>
      </c>
      <c r="B79" s="29" t="s">
        <v>151</v>
      </c>
      <c r="C79" s="31">
        <v>12</v>
      </c>
      <c r="D79" s="3">
        <v>100</v>
      </c>
      <c r="E79" s="162">
        <f t="shared" si="6"/>
        <v>12</v>
      </c>
      <c r="F79" s="31">
        <v>11</v>
      </c>
      <c r="G79" s="3">
        <v>100</v>
      </c>
      <c r="H79" s="162">
        <f t="shared" si="7"/>
        <v>11</v>
      </c>
      <c r="I79" s="159">
        <v>0</v>
      </c>
      <c r="J79" s="3">
        <v>0</v>
      </c>
      <c r="K79" s="161" t="e">
        <f t="shared" si="8"/>
        <v>#DIV/0!</v>
      </c>
      <c r="L79" s="3">
        <v>0</v>
      </c>
      <c r="M79" s="3">
        <v>0</v>
      </c>
      <c r="N79" s="161" t="e">
        <f t="shared" si="9"/>
        <v>#DIV/0!</v>
      </c>
      <c r="O79" s="3">
        <v>0</v>
      </c>
      <c r="P79" s="3">
        <v>0</v>
      </c>
      <c r="Q79" s="161" t="e">
        <f t="shared" si="10"/>
        <v>#DIV/0!</v>
      </c>
      <c r="R79" s="3">
        <v>0</v>
      </c>
      <c r="S79" s="3">
        <v>0</v>
      </c>
      <c r="T79" s="161" t="e">
        <f t="shared" si="11"/>
        <v>#DIV/0!</v>
      </c>
    </row>
    <row r="80" spans="1:20" x14ac:dyDescent="0.25">
      <c r="A80" s="4" t="s">
        <v>152</v>
      </c>
      <c r="B80" s="29" t="s">
        <v>153</v>
      </c>
      <c r="C80" s="31">
        <v>0</v>
      </c>
      <c r="D80" s="3">
        <v>0</v>
      </c>
      <c r="E80" s="162" t="e">
        <f t="shared" si="6"/>
        <v>#DIV/0!</v>
      </c>
      <c r="F80" s="31">
        <v>0</v>
      </c>
      <c r="G80" s="3">
        <v>0</v>
      </c>
      <c r="H80" s="162" t="e">
        <f t="shared" si="7"/>
        <v>#DIV/0!</v>
      </c>
      <c r="I80" s="159">
        <v>0</v>
      </c>
      <c r="J80" s="3">
        <v>0</v>
      </c>
      <c r="K80" s="161" t="e">
        <f t="shared" si="8"/>
        <v>#DIV/0!</v>
      </c>
      <c r="L80" s="3">
        <v>0</v>
      </c>
      <c r="M80" s="3">
        <v>0</v>
      </c>
      <c r="N80" s="161" t="e">
        <f t="shared" si="9"/>
        <v>#DIV/0!</v>
      </c>
      <c r="O80" s="3">
        <v>0</v>
      </c>
      <c r="P80" s="3">
        <v>0</v>
      </c>
      <c r="Q80" s="161" t="e">
        <f t="shared" si="10"/>
        <v>#DIV/0!</v>
      </c>
      <c r="R80" s="3">
        <v>0</v>
      </c>
      <c r="S80" s="3">
        <v>0</v>
      </c>
      <c r="T80" s="161" t="e">
        <f t="shared" si="11"/>
        <v>#DIV/0!</v>
      </c>
    </row>
    <row r="81" spans="1:20" x14ac:dyDescent="0.25">
      <c r="A81" s="4" t="s">
        <v>154</v>
      </c>
      <c r="B81" s="29" t="s">
        <v>155</v>
      </c>
      <c r="C81" s="31">
        <v>15</v>
      </c>
      <c r="D81" s="3">
        <v>70</v>
      </c>
      <c r="E81" s="162">
        <f t="shared" si="6"/>
        <v>21.428571428571427</v>
      </c>
      <c r="F81" s="31">
        <v>15</v>
      </c>
      <c r="G81" s="3">
        <v>70</v>
      </c>
      <c r="H81" s="162">
        <f t="shared" si="7"/>
        <v>21.428571428571427</v>
      </c>
      <c r="I81" s="159">
        <v>0</v>
      </c>
      <c r="J81" s="3">
        <v>0</v>
      </c>
      <c r="K81" s="161" t="e">
        <f t="shared" si="8"/>
        <v>#DIV/0!</v>
      </c>
      <c r="L81" s="3">
        <v>0</v>
      </c>
      <c r="M81" s="3">
        <v>0</v>
      </c>
      <c r="N81" s="161" t="e">
        <f t="shared" si="9"/>
        <v>#DIV/0!</v>
      </c>
      <c r="O81" s="3">
        <v>0</v>
      </c>
      <c r="P81" s="3">
        <v>0</v>
      </c>
      <c r="Q81" s="161" t="e">
        <f t="shared" si="10"/>
        <v>#DIV/0!</v>
      </c>
      <c r="R81" s="3">
        <v>0</v>
      </c>
      <c r="S81" s="3">
        <v>0</v>
      </c>
      <c r="T81" s="161" t="e">
        <f t="shared" si="11"/>
        <v>#DIV/0!</v>
      </c>
    </row>
    <row r="82" spans="1:20" x14ac:dyDescent="0.25">
      <c r="A82" s="4" t="s">
        <v>156</v>
      </c>
      <c r="B82" s="29" t="s">
        <v>157</v>
      </c>
      <c r="C82" s="31">
        <v>36</v>
      </c>
      <c r="D82" s="3">
        <v>60</v>
      </c>
      <c r="E82" s="162">
        <f t="shared" si="6"/>
        <v>60</v>
      </c>
      <c r="F82" s="31">
        <v>36</v>
      </c>
      <c r="G82" s="3">
        <v>60</v>
      </c>
      <c r="H82" s="162">
        <f t="shared" si="7"/>
        <v>60</v>
      </c>
      <c r="I82" s="159">
        <v>0</v>
      </c>
      <c r="J82" s="3">
        <v>0</v>
      </c>
      <c r="K82" s="161" t="e">
        <f t="shared" si="8"/>
        <v>#DIV/0!</v>
      </c>
      <c r="L82" s="3">
        <v>0</v>
      </c>
      <c r="M82" s="3">
        <v>0</v>
      </c>
      <c r="N82" s="161" t="e">
        <f t="shared" si="9"/>
        <v>#DIV/0!</v>
      </c>
      <c r="O82" s="3">
        <v>0</v>
      </c>
      <c r="P82" s="3">
        <v>0</v>
      </c>
      <c r="Q82" s="161" t="e">
        <f t="shared" si="10"/>
        <v>#DIV/0!</v>
      </c>
      <c r="R82" s="3">
        <v>0</v>
      </c>
      <c r="S82" s="3">
        <v>0</v>
      </c>
      <c r="T82" s="161" t="e">
        <f t="shared" si="11"/>
        <v>#DIV/0!</v>
      </c>
    </row>
    <row r="83" spans="1:20" x14ac:dyDescent="0.25">
      <c r="A83" s="4" t="s">
        <v>158</v>
      </c>
      <c r="B83" s="29" t="s">
        <v>159</v>
      </c>
      <c r="C83" s="31">
        <v>12</v>
      </c>
      <c r="D83" s="3">
        <v>53</v>
      </c>
      <c r="E83" s="162">
        <f t="shared" si="6"/>
        <v>22.641509433962266</v>
      </c>
      <c r="F83" s="31">
        <v>0</v>
      </c>
      <c r="G83" s="3">
        <v>53</v>
      </c>
      <c r="H83" s="162">
        <f t="shared" si="7"/>
        <v>0</v>
      </c>
      <c r="I83" s="159">
        <v>0</v>
      </c>
      <c r="J83" s="3">
        <v>0</v>
      </c>
      <c r="K83" s="161" t="e">
        <f t="shared" si="8"/>
        <v>#DIV/0!</v>
      </c>
      <c r="L83" s="3">
        <v>0</v>
      </c>
      <c r="M83" s="3">
        <v>0</v>
      </c>
      <c r="N83" s="161" t="e">
        <f t="shared" si="9"/>
        <v>#DIV/0!</v>
      </c>
      <c r="O83" s="3">
        <v>0</v>
      </c>
      <c r="P83" s="3">
        <v>0</v>
      </c>
      <c r="Q83" s="161" t="e">
        <f t="shared" si="10"/>
        <v>#DIV/0!</v>
      </c>
      <c r="R83" s="3">
        <v>0</v>
      </c>
      <c r="S83" s="3">
        <v>0</v>
      </c>
      <c r="T83" s="161" t="e">
        <f t="shared" si="11"/>
        <v>#DIV/0!</v>
      </c>
    </row>
    <row r="84" spans="1:20" x14ac:dyDescent="0.25">
      <c r="A84" s="4" t="s">
        <v>160</v>
      </c>
      <c r="B84" s="29" t="s">
        <v>161</v>
      </c>
      <c r="C84" s="31">
        <v>0</v>
      </c>
      <c r="D84" s="3">
        <v>0</v>
      </c>
      <c r="E84" s="162" t="e">
        <f t="shared" si="6"/>
        <v>#DIV/0!</v>
      </c>
      <c r="F84" s="31">
        <v>0</v>
      </c>
      <c r="G84" s="3">
        <v>0</v>
      </c>
      <c r="H84" s="162" t="e">
        <f t="shared" si="7"/>
        <v>#DIV/0!</v>
      </c>
      <c r="I84" s="159">
        <v>0</v>
      </c>
      <c r="J84" s="3">
        <v>0</v>
      </c>
      <c r="K84" s="161" t="e">
        <f t="shared" si="8"/>
        <v>#DIV/0!</v>
      </c>
      <c r="L84" s="3">
        <v>0</v>
      </c>
      <c r="M84" s="3">
        <v>0</v>
      </c>
      <c r="N84" s="161" t="e">
        <f t="shared" si="9"/>
        <v>#DIV/0!</v>
      </c>
      <c r="O84" s="3">
        <v>0</v>
      </c>
      <c r="P84" s="3">
        <v>0</v>
      </c>
      <c r="Q84" s="161" t="e">
        <f t="shared" si="10"/>
        <v>#DIV/0!</v>
      </c>
      <c r="R84" s="3">
        <v>0</v>
      </c>
      <c r="S84" s="3">
        <v>0</v>
      </c>
      <c r="T84" s="161" t="e">
        <f t="shared" si="11"/>
        <v>#DIV/0!</v>
      </c>
    </row>
    <row r="85" spans="1:20" x14ac:dyDescent="0.25">
      <c r="A85" s="4" t="s">
        <v>162</v>
      </c>
      <c r="B85" s="29" t="s">
        <v>163</v>
      </c>
      <c r="C85" s="31">
        <v>0</v>
      </c>
      <c r="D85" s="3">
        <v>0</v>
      </c>
      <c r="E85" s="162" t="e">
        <f t="shared" si="6"/>
        <v>#DIV/0!</v>
      </c>
      <c r="F85" s="31">
        <v>0</v>
      </c>
      <c r="G85" s="3">
        <v>0</v>
      </c>
      <c r="H85" s="162" t="e">
        <f t="shared" si="7"/>
        <v>#DIV/0!</v>
      </c>
      <c r="I85" s="159">
        <v>0</v>
      </c>
      <c r="J85" s="3">
        <v>0</v>
      </c>
      <c r="K85" s="161" t="e">
        <f t="shared" si="8"/>
        <v>#DIV/0!</v>
      </c>
      <c r="L85" s="3">
        <v>0</v>
      </c>
      <c r="M85" s="3">
        <v>0</v>
      </c>
      <c r="N85" s="161" t="e">
        <f t="shared" si="9"/>
        <v>#DIV/0!</v>
      </c>
      <c r="O85" s="3">
        <v>0</v>
      </c>
      <c r="P85" s="3">
        <v>0</v>
      </c>
      <c r="Q85" s="161" t="e">
        <f t="shared" si="10"/>
        <v>#DIV/0!</v>
      </c>
      <c r="R85" s="3">
        <v>0</v>
      </c>
      <c r="S85" s="3">
        <v>0</v>
      </c>
      <c r="T85" s="161" t="e">
        <f t="shared" si="11"/>
        <v>#DIV/0!</v>
      </c>
    </row>
    <row r="86" spans="1:20" x14ac:dyDescent="0.25">
      <c r="A86" s="4" t="s">
        <v>164</v>
      </c>
      <c r="B86" s="29" t="s">
        <v>165</v>
      </c>
      <c r="C86" s="31">
        <v>20</v>
      </c>
      <c r="D86" s="3">
        <v>53</v>
      </c>
      <c r="E86" s="162">
        <f t="shared" si="6"/>
        <v>37.735849056603776</v>
      </c>
      <c r="F86" s="31">
        <v>10</v>
      </c>
      <c r="G86" s="3">
        <v>53</v>
      </c>
      <c r="H86" s="162">
        <f t="shared" si="7"/>
        <v>18.867924528301888</v>
      </c>
      <c r="I86" s="159">
        <v>0</v>
      </c>
      <c r="J86" s="3">
        <v>0</v>
      </c>
      <c r="K86" s="161" t="e">
        <f t="shared" si="8"/>
        <v>#DIV/0!</v>
      </c>
      <c r="L86" s="3">
        <v>0</v>
      </c>
      <c r="M86" s="3">
        <v>0</v>
      </c>
      <c r="N86" s="161" t="e">
        <f t="shared" si="9"/>
        <v>#DIV/0!</v>
      </c>
      <c r="O86" s="3">
        <v>0</v>
      </c>
      <c r="P86" s="3">
        <v>0</v>
      </c>
      <c r="Q86" s="161" t="e">
        <f t="shared" si="10"/>
        <v>#DIV/0!</v>
      </c>
      <c r="R86" s="3">
        <v>0</v>
      </c>
      <c r="S86" s="3">
        <v>0</v>
      </c>
      <c r="T86" s="161" t="e">
        <f t="shared" si="11"/>
        <v>#DIV/0!</v>
      </c>
    </row>
    <row r="87" spans="1:20" x14ac:dyDescent="0.25">
      <c r="A87" s="4" t="s">
        <v>166</v>
      </c>
      <c r="B87" s="29" t="s">
        <v>167</v>
      </c>
      <c r="C87" s="31">
        <v>29</v>
      </c>
      <c r="D87" s="3">
        <v>55</v>
      </c>
      <c r="E87" s="162">
        <f t="shared" si="6"/>
        <v>52.72727272727272</v>
      </c>
      <c r="F87" s="31">
        <v>22</v>
      </c>
      <c r="G87" s="3">
        <v>55</v>
      </c>
      <c r="H87" s="162">
        <f t="shared" si="7"/>
        <v>40</v>
      </c>
      <c r="I87" s="159">
        <v>0</v>
      </c>
      <c r="J87" s="3">
        <v>0</v>
      </c>
      <c r="K87" s="161" t="e">
        <f t="shared" si="8"/>
        <v>#DIV/0!</v>
      </c>
      <c r="L87" s="3">
        <v>0</v>
      </c>
      <c r="M87" s="3">
        <v>0</v>
      </c>
      <c r="N87" s="161" t="e">
        <f t="shared" si="9"/>
        <v>#DIV/0!</v>
      </c>
      <c r="O87" s="3">
        <v>0</v>
      </c>
      <c r="P87" s="3">
        <v>0</v>
      </c>
      <c r="Q87" s="161" t="e">
        <f t="shared" si="10"/>
        <v>#DIV/0!</v>
      </c>
      <c r="R87" s="3">
        <v>0</v>
      </c>
      <c r="S87" s="3">
        <v>0</v>
      </c>
      <c r="T87" s="161" t="e">
        <f t="shared" si="11"/>
        <v>#DIV/0!</v>
      </c>
    </row>
    <row r="88" spans="1:20" x14ac:dyDescent="0.25">
      <c r="A88" s="4" t="s">
        <v>168</v>
      </c>
      <c r="B88" s="29" t="s">
        <v>169</v>
      </c>
      <c r="C88" s="31">
        <v>0</v>
      </c>
      <c r="D88" s="3">
        <v>123</v>
      </c>
      <c r="E88" s="162">
        <f t="shared" si="6"/>
        <v>0</v>
      </c>
      <c r="F88" s="31">
        <v>0</v>
      </c>
      <c r="G88" s="3">
        <v>123</v>
      </c>
      <c r="H88" s="162">
        <f t="shared" si="7"/>
        <v>0</v>
      </c>
      <c r="I88" s="159">
        <v>0</v>
      </c>
      <c r="J88" s="3">
        <v>0</v>
      </c>
      <c r="K88" s="161" t="e">
        <f t="shared" si="8"/>
        <v>#DIV/0!</v>
      </c>
      <c r="L88" s="3">
        <v>0</v>
      </c>
      <c r="M88" s="3">
        <v>0</v>
      </c>
      <c r="N88" s="161" t="e">
        <f t="shared" si="9"/>
        <v>#DIV/0!</v>
      </c>
      <c r="O88" s="3">
        <v>0</v>
      </c>
      <c r="P88" s="3">
        <v>0</v>
      </c>
      <c r="Q88" s="161" t="e">
        <f t="shared" si="10"/>
        <v>#DIV/0!</v>
      </c>
      <c r="R88" s="3">
        <v>0</v>
      </c>
      <c r="S88" s="3">
        <v>0</v>
      </c>
      <c r="T88" s="161" t="e">
        <f t="shared" si="11"/>
        <v>#DIV/0!</v>
      </c>
    </row>
    <row r="89" spans="1:20" x14ac:dyDescent="0.25">
      <c r="A89" s="4" t="s">
        <v>170</v>
      </c>
      <c r="B89" s="29" t="s">
        <v>171</v>
      </c>
      <c r="C89" s="31">
        <v>5</v>
      </c>
      <c r="D89" s="3">
        <v>90</v>
      </c>
      <c r="E89" s="162">
        <f t="shared" si="6"/>
        <v>5.5555555555555554</v>
      </c>
      <c r="F89" s="31">
        <v>5</v>
      </c>
      <c r="G89" s="3">
        <v>90</v>
      </c>
      <c r="H89" s="162">
        <f t="shared" si="7"/>
        <v>5.5555555555555554</v>
      </c>
      <c r="I89" s="159">
        <v>0</v>
      </c>
      <c r="J89" s="3">
        <v>0</v>
      </c>
      <c r="K89" s="161" t="e">
        <f t="shared" si="8"/>
        <v>#DIV/0!</v>
      </c>
      <c r="L89" s="3">
        <v>0</v>
      </c>
      <c r="M89" s="3">
        <v>0</v>
      </c>
      <c r="N89" s="161" t="e">
        <f t="shared" si="9"/>
        <v>#DIV/0!</v>
      </c>
      <c r="O89" s="3">
        <v>0</v>
      </c>
      <c r="P89" s="3">
        <v>0</v>
      </c>
      <c r="Q89" s="161" t="e">
        <f t="shared" si="10"/>
        <v>#DIV/0!</v>
      </c>
      <c r="R89" s="3">
        <v>0</v>
      </c>
      <c r="S89" s="3">
        <v>0</v>
      </c>
      <c r="T89" s="161" t="e">
        <f t="shared" si="11"/>
        <v>#DIV/0!</v>
      </c>
    </row>
    <row r="90" spans="1:20" x14ac:dyDescent="0.25">
      <c r="A90" s="4" t="s">
        <v>172</v>
      </c>
      <c r="B90" s="29" t="s">
        <v>173</v>
      </c>
      <c r="C90" s="31">
        <v>0</v>
      </c>
      <c r="D90" s="3">
        <v>0</v>
      </c>
      <c r="E90" s="162" t="e">
        <f t="shared" si="6"/>
        <v>#DIV/0!</v>
      </c>
      <c r="F90" s="31">
        <v>0</v>
      </c>
      <c r="G90" s="3">
        <v>0</v>
      </c>
      <c r="H90" s="162" t="e">
        <f t="shared" si="7"/>
        <v>#DIV/0!</v>
      </c>
      <c r="I90" s="159">
        <v>0</v>
      </c>
      <c r="J90" s="3">
        <v>0</v>
      </c>
      <c r="K90" s="161" t="e">
        <f t="shared" si="8"/>
        <v>#DIV/0!</v>
      </c>
      <c r="L90" s="3">
        <v>0</v>
      </c>
      <c r="M90" s="3">
        <v>0</v>
      </c>
      <c r="N90" s="161" t="e">
        <f t="shared" si="9"/>
        <v>#DIV/0!</v>
      </c>
      <c r="O90" s="3">
        <v>0</v>
      </c>
      <c r="P90" s="3">
        <v>0</v>
      </c>
      <c r="Q90" s="161" t="e">
        <f t="shared" si="10"/>
        <v>#DIV/0!</v>
      </c>
      <c r="R90" s="3">
        <v>0</v>
      </c>
      <c r="S90" s="3">
        <v>0</v>
      </c>
      <c r="T90" s="161" t="e">
        <f t="shared" si="11"/>
        <v>#DIV/0!</v>
      </c>
    </row>
    <row r="91" spans="1:20" x14ac:dyDescent="0.25">
      <c r="A91" s="4" t="s">
        <v>174</v>
      </c>
      <c r="B91" s="29" t="s">
        <v>175</v>
      </c>
      <c r="C91" s="31">
        <v>48</v>
      </c>
      <c r="D91" s="3">
        <v>78</v>
      </c>
      <c r="E91" s="162">
        <f t="shared" si="6"/>
        <v>61.53846153846154</v>
      </c>
      <c r="F91" s="31">
        <v>32</v>
      </c>
      <c r="G91" s="3">
        <v>78</v>
      </c>
      <c r="H91" s="162">
        <f t="shared" si="7"/>
        <v>41.025641025641022</v>
      </c>
      <c r="I91" s="159">
        <v>0</v>
      </c>
      <c r="J91" s="3">
        <v>0</v>
      </c>
      <c r="K91" s="161" t="e">
        <f t="shared" si="8"/>
        <v>#DIV/0!</v>
      </c>
      <c r="L91" s="3">
        <v>0</v>
      </c>
      <c r="M91" s="3">
        <v>0</v>
      </c>
      <c r="N91" s="161" t="e">
        <f t="shared" si="9"/>
        <v>#DIV/0!</v>
      </c>
      <c r="O91" s="3">
        <v>0</v>
      </c>
      <c r="P91" s="3">
        <v>0</v>
      </c>
      <c r="Q91" s="161" t="e">
        <f t="shared" si="10"/>
        <v>#DIV/0!</v>
      </c>
      <c r="R91" s="3">
        <v>0</v>
      </c>
      <c r="S91" s="3">
        <v>0</v>
      </c>
      <c r="T91" s="161" t="e">
        <f t="shared" si="11"/>
        <v>#DIV/0!</v>
      </c>
    </row>
    <row r="92" spans="1:20" x14ac:dyDescent="0.25">
      <c r="A92" s="4" t="s">
        <v>176</v>
      </c>
      <c r="B92" s="29" t="s">
        <v>177</v>
      </c>
      <c r="C92" s="31">
        <v>37</v>
      </c>
      <c r="D92" s="3">
        <v>84</v>
      </c>
      <c r="E92" s="162">
        <f t="shared" si="6"/>
        <v>44.047619047619044</v>
      </c>
      <c r="F92" s="31">
        <v>37</v>
      </c>
      <c r="G92" s="3">
        <v>84</v>
      </c>
      <c r="H92" s="162">
        <f t="shared" si="7"/>
        <v>44.047619047619044</v>
      </c>
      <c r="I92" s="159">
        <v>0</v>
      </c>
      <c r="J92" s="3">
        <v>0</v>
      </c>
      <c r="K92" s="161" t="e">
        <f t="shared" si="8"/>
        <v>#DIV/0!</v>
      </c>
      <c r="L92" s="3">
        <v>0</v>
      </c>
      <c r="M92" s="3">
        <v>0</v>
      </c>
      <c r="N92" s="161" t="e">
        <f t="shared" si="9"/>
        <v>#DIV/0!</v>
      </c>
      <c r="O92" s="3">
        <v>0</v>
      </c>
      <c r="P92" s="3">
        <v>0</v>
      </c>
      <c r="Q92" s="161" t="e">
        <f t="shared" si="10"/>
        <v>#DIV/0!</v>
      </c>
      <c r="R92" s="3">
        <v>0</v>
      </c>
      <c r="S92" s="3">
        <v>0</v>
      </c>
      <c r="T92" s="161" t="e">
        <f t="shared" si="11"/>
        <v>#DIV/0!</v>
      </c>
    </row>
    <row r="93" spans="1:20" x14ac:dyDescent="0.25">
      <c r="A93" s="4" t="s">
        <v>178</v>
      </c>
      <c r="B93" s="29" t="s">
        <v>179</v>
      </c>
      <c r="C93" s="31">
        <v>0</v>
      </c>
      <c r="D93" s="3">
        <v>129</v>
      </c>
      <c r="E93" s="162">
        <f t="shared" si="6"/>
        <v>0</v>
      </c>
      <c r="F93" s="31">
        <v>0</v>
      </c>
      <c r="G93" s="3">
        <v>129</v>
      </c>
      <c r="H93" s="162">
        <f t="shared" si="7"/>
        <v>0</v>
      </c>
      <c r="I93" s="159">
        <v>0</v>
      </c>
      <c r="J93" s="3">
        <v>0</v>
      </c>
      <c r="K93" s="161" t="e">
        <f t="shared" si="8"/>
        <v>#DIV/0!</v>
      </c>
      <c r="L93" s="3">
        <v>0</v>
      </c>
      <c r="M93" s="3">
        <v>0</v>
      </c>
      <c r="N93" s="161" t="e">
        <f t="shared" si="9"/>
        <v>#DIV/0!</v>
      </c>
      <c r="O93" s="3">
        <v>0</v>
      </c>
      <c r="P93" s="3">
        <v>0</v>
      </c>
      <c r="Q93" s="161" t="e">
        <f t="shared" si="10"/>
        <v>#DIV/0!</v>
      </c>
      <c r="R93" s="3">
        <v>0</v>
      </c>
      <c r="S93" s="3">
        <v>0</v>
      </c>
      <c r="T93" s="161" t="e">
        <f t="shared" si="11"/>
        <v>#DIV/0!</v>
      </c>
    </row>
    <row r="94" spans="1:20" x14ac:dyDescent="0.25">
      <c r="A94" s="4" t="s">
        <v>180</v>
      </c>
      <c r="B94" s="29" t="s">
        <v>181</v>
      </c>
      <c r="C94" s="31">
        <v>0</v>
      </c>
      <c r="D94" s="3">
        <v>0</v>
      </c>
      <c r="E94" s="162" t="e">
        <f t="shared" si="6"/>
        <v>#DIV/0!</v>
      </c>
      <c r="F94" s="31">
        <v>0</v>
      </c>
      <c r="G94" s="3">
        <v>0</v>
      </c>
      <c r="H94" s="162" t="e">
        <f t="shared" si="7"/>
        <v>#DIV/0!</v>
      </c>
      <c r="I94" s="159">
        <v>0</v>
      </c>
      <c r="J94" s="3">
        <v>0</v>
      </c>
      <c r="K94" s="161" t="e">
        <f t="shared" si="8"/>
        <v>#DIV/0!</v>
      </c>
      <c r="L94" s="3">
        <v>0</v>
      </c>
      <c r="M94" s="3">
        <v>0</v>
      </c>
      <c r="N94" s="161" t="e">
        <f t="shared" si="9"/>
        <v>#DIV/0!</v>
      </c>
      <c r="O94" s="3">
        <v>15</v>
      </c>
      <c r="P94" s="3">
        <v>24</v>
      </c>
      <c r="Q94" s="161">
        <f t="shared" si="10"/>
        <v>62.5</v>
      </c>
      <c r="R94" s="3">
        <v>15</v>
      </c>
      <c r="S94" s="3">
        <v>24</v>
      </c>
      <c r="T94" s="161">
        <f t="shared" si="11"/>
        <v>62.5</v>
      </c>
    </row>
    <row r="95" spans="1:20" x14ac:dyDescent="0.25">
      <c r="A95" s="4" t="s">
        <v>182</v>
      </c>
      <c r="B95" s="29" t="s">
        <v>183</v>
      </c>
      <c r="C95" s="31">
        <v>0</v>
      </c>
      <c r="D95" s="3">
        <v>0</v>
      </c>
      <c r="E95" s="162" t="e">
        <f t="shared" si="6"/>
        <v>#DIV/0!</v>
      </c>
      <c r="F95" s="31">
        <v>0</v>
      </c>
      <c r="G95" s="3">
        <v>0</v>
      </c>
      <c r="H95" s="162" t="e">
        <f t="shared" si="7"/>
        <v>#DIV/0!</v>
      </c>
      <c r="I95" s="159">
        <v>0</v>
      </c>
      <c r="J95" s="3">
        <v>0</v>
      </c>
      <c r="K95" s="161" t="e">
        <f t="shared" si="8"/>
        <v>#DIV/0!</v>
      </c>
      <c r="L95" s="3">
        <v>0</v>
      </c>
      <c r="M95" s="3">
        <v>0</v>
      </c>
      <c r="N95" s="161" t="e">
        <f t="shared" si="9"/>
        <v>#DIV/0!</v>
      </c>
      <c r="O95" s="3">
        <v>0</v>
      </c>
      <c r="P95" s="3">
        <v>0</v>
      </c>
      <c r="Q95" s="161" t="e">
        <f t="shared" si="10"/>
        <v>#DIV/0!</v>
      </c>
      <c r="R95" s="3">
        <v>0</v>
      </c>
      <c r="S95" s="3">
        <v>0</v>
      </c>
      <c r="T95" s="161" t="e">
        <f t="shared" si="11"/>
        <v>#DIV/0!</v>
      </c>
    </row>
    <row r="96" spans="1:20" x14ac:dyDescent="0.25">
      <c r="A96" s="4" t="s">
        <v>184</v>
      </c>
      <c r="B96" s="29" t="s">
        <v>185</v>
      </c>
      <c r="C96" s="31">
        <v>0</v>
      </c>
      <c r="D96" s="3">
        <v>0</v>
      </c>
      <c r="E96" s="162" t="e">
        <f t="shared" si="6"/>
        <v>#DIV/0!</v>
      </c>
      <c r="F96" s="31">
        <v>0</v>
      </c>
      <c r="G96" s="3">
        <v>0</v>
      </c>
      <c r="H96" s="162" t="e">
        <f t="shared" si="7"/>
        <v>#DIV/0!</v>
      </c>
      <c r="I96" s="159">
        <v>0</v>
      </c>
      <c r="J96" s="3">
        <v>0</v>
      </c>
      <c r="K96" s="161" t="e">
        <f t="shared" si="8"/>
        <v>#DIV/0!</v>
      </c>
      <c r="L96" s="3">
        <v>0</v>
      </c>
      <c r="M96" s="3">
        <v>0</v>
      </c>
      <c r="N96" s="161" t="e">
        <f t="shared" si="9"/>
        <v>#DIV/0!</v>
      </c>
      <c r="O96" s="3">
        <v>0</v>
      </c>
      <c r="P96" s="3">
        <v>0</v>
      </c>
      <c r="Q96" s="161" t="e">
        <f t="shared" si="10"/>
        <v>#DIV/0!</v>
      </c>
      <c r="R96" s="3">
        <v>0</v>
      </c>
      <c r="S96" s="3">
        <v>0</v>
      </c>
      <c r="T96" s="161" t="e">
        <f t="shared" si="11"/>
        <v>#DIV/0!</v>
      </c>
    </row>
    <row r="97" spans="1:20" x14ac:dyDescent="0.25">
      <c r="A97" s="4" t="s">
        <v>186</v>
      </c>
      <c r="B97" s="29" t="s">
        <v>187</v>
      </c>
      <c r="C97" s="31">
        <v>0</v>
      </c>
      <c r="D97" s="3">
        <v>0</v>
      </c>
      <c r="E97" s="162" t="e">
        <f t="shared" si="6"/>
        <v>#DIV/0!</v>
      </c>
      <c r="F97" s="31">
        <v>0</v>
      </c>
      <c r="G97" s="3">
        <v>0</v>
      </c>
      <c r="H97" s="162" t="e">
        <f t="shared" si="7"/>
        <v>#DIV/0!</v>
      </c>
      <c r="I97" s="159">
        <v>0</v>
      </c>
      <c r="J97" s="3">
        <v>0</v>
      </c>
      <c r="K97" s="161" t="e">
        <f t="shared" si="8"/>
        <v>#DIV/0!</v>
      </c>
      <c r="L97" s="3">
        <v>0</v>
      </c>
      <c r="M97" s="3">
        <v>0</v>
      </c>
      <c r="N97" s="161" t="e">
        <f t="shared" si="9"/>
        <v>#DIV/0!</v>
      </c>
      <c r="O97" s="3">
        <v>0</v>
      </c>
      <c r="P97" s="3">
        <v>0</v>
      </c>
      <c r="Q97" s="161" t="e">
        <f t="shared" si="10"/>
        <v>#DIV/0!</v>
      </c>
      <c r="R97" s="3">
        <v>0</v>
      </c>
      <c r="S97" s="3">
        <v>0</v>
      </c>
      <c r="T97" s="161" t="e">
        <f t="shared" si="11"/>
        <v>#DIV/0!</v>
      </c>
    </row>
    <row r="98" spans="1:20" x14ac:dyDescent="0.25">
      <c r="A98" s="4" t="s">
        <v>188</v>
      </c>
      <c r="B98" s="29" t="s">
        <v>189</v>
      </c>
      <c r="C98" s="31">
        <v>0</v>
      </c>
      <c r="D98" s="3">
        <v>0</v>
      </c>
      <c r="E98" s="162" t="e">
        <f t="shared" si="6"/>
        <v>#DIV/0!</v>
      </c>
      <c r="F98" s="31">
        <v>0</v>
      </c>
      <c r="G98" s="3">
        <v>0</v>
      </c>
      <c r="H98" s="162" t="e">
        <f t="shared" si="7"/>
        <v>#DIV/0!</v>
      </c>
      <c r="I98" s="159">
        <v>0</v>
      </c>
      <c r="J98" s="3">
        <v>0</v>
      </c>
      <c r="K98" s="161" t="e">
        <f t="shared" si="8"/>
        <v>#DIV/0!</v>
      </c>
      <c r="L98" s="3">
        <v>0</v>
      </c>
      <c r="M98" s="3">
        <v>0</v>
      </c>
      <c r="N98" s="161" t="e">
        <f t="shared" si="9"/>
        <v>#DIV/0!</v>
      </c>
      <c r="O98" s="3">
        <v>0</v>
      </c>
      <c r="P98" s="3">
        <v>0</v>
      </c>
      <c r="Q98" s="161" t="e">
        <f t="shared" si="10"/>
        <v>#DIV/0!</v>
      </c>
      <c r="R98" s="3">
        <v>0</v>
      </c>
      <c r="S98" s="3">
        <v>0</v>
      </c>
      <c r="T98" s="161" t="e">
        <f t="shared" si="11"/>
        <v>#DIV/0!</v>
      </c>
    </row>
    <row r="99" spans="1:20" x14ac:dyDescent="0.25">
      <c r="A99" s="4" t="s">
        <v>190</v>
      </c>
      <c r="B99" s="29" t="s">
        <v>191</v>
      </c>
      <c r="C99" s="31">
        <v>0</v>
      </c>
      <c r="D99" s="3">
        <v>0</v>
      </c>
      <c r="E99" s="162" t="e">
        <f t="shared" si="6"/>
        <v>#DIV/0!</v>
      </c>
      <c r="F99" s="31">
        <v>0</v>
      </c>
      <c r="G99" s="3">
        <v>0</v>
      </c>
      <c r="H99" s="162" t="e">
        <f t="shared" si="7"/>
        <v>#DIV/0!</v>
      </c>
      <c r="I99" s="159">
        <v>0</v>
      </c>
      <c r="J99" s="3">
        <v>0</v>
      </c>
      <c r="K99" s="161" t="e">
        <f t="shared" si="8"/>
        <v>#DIV/0!</v>
      </c>
      <c r="L99" s="3">
        <v>0</v>
      </c>
      <c r="M99" s="3">
        <v>0</v>
      </c>
      <c r="N99" s="161" t="e">
        <f t="shared" si="9"/>
        <v>#DIV/0!</v>
      </c>
      <c r="O99" s="3">
        <v>0</v>
      </c>
      <c r="P99" s="3">
        <v>0</v>
      </c>
      <c r="Q99" s="161" t="e">
        <f t="shared" si="10"/>
        <v>#DIV/0!</v>
      </c>
      <c r="R99" s="3">
        <v>0</v>
      </c>
      <c r="S99" s="3">
        <v>0</v>
      </c>
      <c r="T99" s="161" t="e">
        <f t="shared" si="11"/>
        <v>#DIV/0!</v>
      </c>
    </row>
    <row r="100" spans="1:20" x14ac:dyDescent="0.25">
      <c r="A100" s="4" t="s">
        <v>192</v>
      </c>
      <c r="B100" s="29" t="s">
        <v>193</v>
      </c>
      <c r="C100" s="31">
        <v>0</v>
      </c>
      <c r="D100" s="3">
        <v>0</v>
      </c>
      <c r="E100" s="162" t="e">
        <f t="shared" si="6"/>
        <v>#DIV/0!</v>
      </c>
      <c r="F100" s="31">
        <v>0</v>
      </c>
      <c r="G100" s="3">
        <v>0</v>
      </c>
      <c r="H100" s="162" t="e">
        <f t="shared" si="7"/>
        <v>#DIV/0!</v>
      </c>
      <c r="I100" s="159">
        <v>0</v>
      </c>
      <c r="J100" s="3">
        <v>0</v>
      </c>
      <c r="K100" s="161" t="e">
        <f t="shared" si="8"/>
        <v>#DIV/0!</v>
      </c>
      <c r="L100" s="3">
        <v>0</v>
      </c>
      <c r="M100" s="3">
        <v>0</v>
      </c>
      <c r="N100" s="161" t="e">
        <f t="shared" si="9"/>
        <v>#DIV/0!</v>
      </c>
      <c r="O100" s="3">
        <v>0</v>
      </c>
      <c r="P100" s="3">
        <v>0</v>
      </c>
      <c r="Q100" s="161" t="e">
        <f t="shared" si="10"/>
        <v>#DIV/0!</v>
      </c>
      <c r="R100" s="3">
        <v>0</v>
      </c>
      <c r="S100" s="3">
        <v>0</v>
      </c>
      <c r="T100" s="161" t="e">
        <f t="shared" si="11"/>
        <v>#DIV/0!</v>
      </c>
    </row>
    <row r="101" spans="1:20" x14ac:dyDescent="0.25">
      <c r="A101" s="4" t="s">
        <v>194</v>
      </c>
      <c r="B101" s="29" t="s">
        <v>195</v>
      </c>
      <c r="C101" s="31">
        <v>0</v>
      </c>
      <c r="D101" s="3">
        <v>0</v>
      </c>
      <c r="E101" s="162" t="e">
        <f t="shared" si="6"/>
        <v>#DIV/0!</v>
      </c>
      <c r="F101" s="31">
        <v>0</v>
      </c>
      <c r="G101" s="3">
        <v>0</v>
      </c>
      <c r="H101" s="162" t="e">
        <f t="shared" si="7"/>
        <v>#DIV/0!</v>
      </c>
      <c r="I101" s="159">
        <v>0</v>
      </c>
      <c r="J101" s="3">
        <v>0</v>
      </c>
      <c r="K101" s="161" t="e">
        <f t="shared" si="8"/>
        <v>#DIV/0!</v>
      </c>
      <c r="L101" s="3">
        <v>0</v>
      </c>
      <c r="M101" s="3">
        <v>0</v>
      </c>
      <c r="N101" s="161" t="e">
        <f t="shared" si="9"/>
        <v>#DIV/0!</v>
      </c>
      <c r="O101" s="3">
        <v>0</v>
      </c>
      <c r="P101" s="3">
        <v>0</v>
      </c>
      <c r="Q101" s="161" t="e">
        <f t="shared" si="10"/>
        <v>#DIV/0!</v>
      </c>
      <c r="R101" s="3">
        <v>0</v>
      </c>
      <c r="S101" s="3">
        <v>0</v>
      </c>
      <c r="T101" s="161" t="e">
        <f t="shared" si="11"/>
        <v>#DIV/0!</v>
      </c>
    </row>
    <row r="102" spans="1:20" x14ac:dyDescent="0.25">
      <c r="A102" s="4" t="s">
        <v>196</v>
      </c>
      <c r="B102" s="29" t="s">
        <v>197</v>
      </c>
      <c r="C102" s="31">
        <v>0</v>
      </c>
      <c r="D102" s="3">
        <v>0</v>
      </c>
      <c r="E102" s="162" t="e">
        <f t="shared" si="6"/>
        <v>#DIV/0!</v>
      </c>
      <c r="F102" s="31">
        <v>0</v>
      </c>
      <c r="G102" s="3">
        <v>0</v>
      </c>
      <c r="H102" s="162" t="e">
        <f t="shared" si="7"/>
        <v>#DIV/0!</v>
      </c>
      <c r="I102" s="159">
        <v>0</v>
      </c>
      <c r="J102" s="3">
        <v>0</v>
      </c>
      <c r="K102" s="161" t="e">
        <f t="shared" si="8"/>
        <v>#DIV/0!</v>
      </c>
      <c r="L102" s="3">
        <v>0</v>
      </c>
      <c r="M102" s="3">
        <v>0</v>
      </c>
      <c r="N102" s="161" t="e">
        <f t="shared" si="9"/>
        <v>#DIV/0!</v>
      </c>
      <c r="O102" s="3">
        <v>0</v>
      </c>
      <c r="P102" s="3">
        <v>0</v>
      </c>
      <c r="Q102" s="161" t="e">
        <f t="shared" si="10"/>
        <v>#DIV/0!</v>
      </c>
      <c r="R102" s="3">
        <v>0</v>
      </c>
      <c r="S102" s="3">
        <v>0</v>
      </c>
      <c r="T102" s="161" t="e">
        <f t="shared" si="11"/>
        <v>#DIV/0!</v>
      </c>
    </row>
    <row r="103" spans="1:20" x14ac:dyDescent="0.25">
      <c r="A103" s="4" t="s">
        <v>198</v>
      </c>
      <c r="B103" s="29" t="s">
        <v>199</v>
      </c>
      <c r="C103" s="31">
        <v>2</v>
      </c>
      <c r="D103" s="3">
        <v>0</v>
      </c>
      <c r="E103" s="162" t="e">
        <f t="shared" si="6"/>
        <v>#DIV/0!</v>
      </c>
      <c r="F103" s="31">
        <v>27</v>
      </c>
      <c r="G103" s="3">
        <v>0</v>
      </c>
      <c r="H103" s="162" t="e">
        <f t="shared" si="7"/>
        <v>#DIV/0!</v>
      </c>
      <c r="I103" s="159">
        <v>0</v>
      </c>
      <c r="J103" s="3">
        <v>0</v>
      </c>
      <c r="K103" s="161" t="e">
        <f t="shared" si="8"/>
        <v>#DIV/0!</v>
      </c>
      <c r="L103" s="3">
        <v>0</v>
      </c>
      <c r="M103" s="3">
        <v>0</v>
      </c>
      <c r="N103" s="161" t="e">
        <f t="shared" si="9"/>
        <v>#DIV/0!</v>
      </c>
      <c r="O103" s="3">
        <v>0</v>
      </c>
      <c r="P103" s="3">
        <v>0</v>
      </c>
      <c r="Q103" s="161" t="e">
        <f t="shared" si="10"/>
        <v>#DIV/0!</v>
      </c>
      <c r="R103" s="3">
        <v>0</v>
      </c>
      <c r="S103" s="3">
        <v>0</v>
      </c>
      <c r="T103" s="161" t="e">
        <f t="shared" si="11"/>
        <v>#DIV/0!</v>
      </c>
    </row>
    <row r="104" spans="1:20" x14ac:dyDescent="0.25">
      <c r="A104" s="4" t="s">
        <v>200</v>
      </c>
      <c r="B104" s="29" t="s">
        <v>201</v>
      </c>
      <c r="C104" s="31">
        <v>0</v>
      </c>
      <c r="D104" s="3">
        <v>0</v>
      </c>
      <c r="E104" s="162" t="e">
        <f t="shared" si="6"/>
        <v>#DIV/0!</v>
      </c>
      <c r="F104" s="31">
        <v>0</v>
      </c>
      <c r="G104" s="3">
        <v>0</v>
      </c>
      <c r="H104" s="162" t="e">
        <f t="shared" si="7"/>
        <v>#DIV/0!</v>
      </c>
      <c r="I104" s="159">
        <v>0</v>
      </c>
      <c r="J104" s="3">
        <v>0</v>
      </c>
      <c r="K104" s="161" t="e">
        <f t="shared" si="8"/>
        <v>#DIV/0!</v>
      </c>
      <c r="L104" s="3">
        <v>0</v>
      </c>
      <c r="M104" s="3">
        <v>0</v>
      </c>
      <c r="N104" s="161" t="e">
        <f t="shared" si="9"/>
        <v>#DIV/0!</v>
      </c>
      <c r="O104" s="3">
        <v>0</v>
      </c>
      <c r="P104" s="3">
        <v>0</v>
      </c>
      <c r="Q104" s="161" t="e">
        <f t="shared" si="10"/>
        <v>#DIV/0!</v>
      </c>
      <c r="R104" s="3">
        <v>0</v>
      </c>
      <c r="S104" s="3">
        <v>0</v>
      </c>
      <c r="T104" s="161" t="e">
        <f t="shared" si="11"/>
        <v>#DIV/0!</v>
      </c>
    </row>
    <row r="105" spans="1:20" x14ac:dyDescent="0.25">
      <c r="A105" s="4" t="s">
        <v>202</v>
      </c>
      <c r="B105" s="29" t="s">
        <v>203</v>
      </c>
      <c r="C105" s="31">
        <v>0</v>
      </c>
      <c r="D105" s="3">
        <v>0</v>
      </c>
      <c r="E105" s="162" t="e">
        <f t="shared" si="6"/>
        <v>#DIV/0!</v>
      </c>
      <c r="F105" s="31">
        <v>0</v>
      </c>
      <c r="G105" s="3">
        <v>0</v>
      </c>
      <c r="H105" s="162" t="e">
        <f t="shared" si="7"/>
        <v>#DIV/0!</v>
      </c>
      <c r="I105" s="159">
        <v>0</v>
      </c>
      <c r="J105" s="3">
        <v>0</v>
      </c>
      <c r="K105" s="161" t="e">
        <f t="shared" si="8"/>
        <v>#DIV/0!</v>
      </c>
      <c r="L105" s="3">
        <v>0</v>
      </c>
      <c r="M105" s="3">
        <v>0</v>
      </c>
      <c r="N105" s="161" t="e">
        <f t="shared" si="9"/>
        <v>#DIV/0!</v>
      </c>
      <c r="O105" s="3">
        <v>0</v>
      </c>
      <c r="P105" s="3">
        <v>0</v>
      </c>
      <c r="Q105" s="161" t="e">
        <f t="shared" si="10"/>
        <v>#DIV/0!</v>
      </c>
      <c r="R105" s="3">
        <v>0</v>
      </c>
      <c r="S105" s="3">
        <v>0</v>
      </c>
      <c r="T105" s="161" t="e">
        <f t="shared" si="11"/>
        <v>#DIV/0!</v>
      </c>
    </row>
    <row r="106" spans="1:20" x14ac:dyDescent="0.25">
      <c r="A106" s="4" t="s">
        <v>204</v>
      </c>
      <c r="B106" s="29" t="s">
        <v>205</v>
      </c>
      <c r="C106" s="31">
        <v>0</v>
      </c>
      <c r="D106" s="3">
        <v>0</v>
      </c>
      <c r="E106" s="162" t="e">
        <f t="shared" si="6"/>
        <v>#DIV/0!</v>
      </c>
      <c r="F106" s="31">
        <v>0</v>
      </c>
      <c r="G106" s="3">
        <v>0</v>
      </c>
      <c r="H106" s="162" t="e">
        <f t="shared" si="7"/>
        <v>#DIV/0!</v>
      </c>
      <c r="I106" s="159">
        <v>0</v>
      </c>
      <c r="J106" s="3">
        <v>0</v>
      </c>
      <c r="K106" s="161" t="e">
        <f t="shared" si="8"/>
        <v>#DIV/0!</v>
      </c>
      <c r="L106" s="3">
        <v>0</v>
      </c>
      <c r="M106" s="3">
        <v>0</v>
      </c>
      <c r="N106" s="161" t="e">
        <f t="shared" si="9"/>
        <v>#DIV/0!</v>
      </c>
      <c r="O106" s="3">
        <v>0</v>
      </c>
      <c r="P106" s="3">
        <v>0</v>
      </c>
      <c r="Q106" s="161" t="e">
        <f t="shared" si="10"/>
        <v>#DIV/0!</v>
      </c>
      <c r="R106" s="3">
        <v>0</v>
      </c>
      <c r="S106" s="3">
        <v>0</v>
      </c>
      <c r="T106" s="161" t="e">
        <f t="shared" si="11"/>
        <v>#DIV/0!</v>
      </c>
    </row>
    <row r="107" spans="1:20" x14ac:dyDescent="0.25">
      <c r="A107" s="4" t="s">
        <v>206</v>
      </c>
      <c r="B107" s="29" t="s">
        <v>207</v>
      </c>
      <c r="C107" s="31">
        <v>0</v>
      </c>
      <c r="D107" s="3">
        <v>0</v>
      </c>
      <c r="E107" s="162" t="e">
        <f t="shared" si="6"/>
        <v>#DIV/0!</v>
      </c>
      <c r="F107" s="31">
        <v>0</v>
      </c>
      <c r="G107" s="3">
        <v>0</v>
      </c>
      <c r="H107" s="162" t="e">
        <f t="shared" si="7"/>
        <v>#DIV/0!</v>
      </c>
      <c r="I107" s="159">
        <v>0</v>
      </c>
      <c r="J107" s="3">
        <v>0</v>
      </c>
      <c r="K107" s="161" t="e">
        <f t="shared" si="8"/>
        <v>#DIV/0!</v>
      </c>
      <c r="L107" s="3">
        <v>0</v>
      </c>
      <c r="M107" s="3">
        <v>0</v>
      </c>
      <c r="N107" s="161" t="e">
        <f t="shared" si="9"/>
        <v>#DIV/0!</v>
      </c>
      <c r="O107" s="3">
        <v>0</v>
      </c>
      <c r="P107" s="3">
        <v>0</v>
      </c>
      <c r="Q107" s="161" t="e">
        <f t="shared" si="10"/>
        <v>#DIV/0!</v>
      </c>
      <c r="R107" s="3">
        <v>0</v>
      </c>
      <c r="S107" s="3">
        <v>0</v>
      </c>
      <c r="T107" s="161" t="e">
        <f t="shared" si="11"/>
        <v>#DIV/0!</v>
      </c>
    </row>
    <row r="108" spans="1:20" x14ac:dyDescent="0.25">
      <c r="A108" s="4" t="s">
        <v>208</v>
      </c>
      <c r="B108" s="29" t="s">
        <v>209</v>
      </c>
      <c r="C108" s="31">
        <v>0</v>
      </c>
      <c r="D108" s="3">
        <v>0</v>
      </c>
      <c r="E108" s="162" t="e">
        <f t="shared" si="6"/>
        <v>#DIV/0!</v>
      </c>
      <c r="F108" s="31">
        <v>0</v>
      </c>
      <c r="G108" s="3">
        <v>0</v>
      </c>
      <c r="H108" s="162" t="e">
        <f t="shared" si="7"/>
        <v>#DIV/0!</v>
      </c>
      <c r="I108" s="159">
        <v>0</v>
      </c>
      <c r="J108" s="3">
        <v>0</v>
      </c>
      <c r="K108" s="161" t="e">
        <f t="shared" si="8"/>
        <v>#DIV/0!</v>
      </c>
      <c r="L108" s="3">
        <v>0</v>
      </c>
      <c r="M108" s="3">
        <v>0</v>
      </c>
      <c r="N108" s="161" t="e">
        <f t="shared" si="9"/>
        <v>#DIV/0!</v>
      </c>
      <c r="O108" s="3">
        <v>0</v>
      </c>
      <c r="P108" s="3">
        <v>0</v>
      </c>
      <c r="Q108" s="161" t="e">
        <f t="shared" si="10"/>
        <v>#DIV/0!</v>
      </c>
      <c r="R108" s="3">
        <v>0</v>
      </c>
      <c r="S108" s="3">
        <v>0</v>
      </c>
      <c r="T108" s="161" t="e">
        <f t="shared" si="11"/>
        <v>#DIV/0!</v>
      </c>
    </row>
    <row r="109" spans="1:20" x14ac:dyDescent="0.25">
      <c r="A109" s="4" t="s">
        <v>210</v>
      </c>
      <c r="B109" s="29" t="s">
        <v>211</v>
      </c>
      <c r="C109" s="31">
        <v>0</v>
      </c>
      <c r="D109" s="3">
        <v>0</v>
      </c>
      <c r="E109" s="162" t="e">
        <f t="shared" si="6"/>
        <v>#DIV/0!</v>
      </c>
      <c r="F109" s="31">
        <v>0</v>
      </c>
      <c r="G109" s="3">
        <v>0</v>
      </c>
      <c r="H109" s="162" t="e">
        <f t="shared" si="7"/>
        <v>#DIV/0!</v>
      </c>
      <c r="I109" s="159">
        <v>0</v>
      </c>
      <c r="J109" s="3">
        <v>0</v>
      </c>
      <c r="K109" s="161" t="e">
        <f t="shared" si="8"/>
        <v>#DIV/0!</v>
      </c>
      <c r="L109" s="3">
        <v>0</v>
      </c>
      <c r="M109" s="3">
        <v>0</v>
      </c>
      <c r="N109" s="161" t="e">
        <f t="shared" si="9"/>
        <v>#DIV/0!</v>
      </c>
      <c r="O109" s="3">
        <v>0</v>
      </c>
      <c r="P109" s="3">
        <v>0</v>
      </c>
      <c r="Q109" s="161" t="e">
        <f t="shared" si="10"/>
        <v>#DIV/0!</v>
      </c>
      <c r="R109" s="3">
        <v>0</v>
      </c>
      <c r="S109" s="3">
        <v>0</v>
      </c>
      <c r="T109" s="161" t="e">
        <f t="shared" si="11"/>
        <v>#DIV/0!</v>
      </c>
    </row>
    <row r="110" spans="1:20" x14ac:dyDescent="0.25">
      <c r="A110" s="4" t="s">
        <v>212</v>
      </c>
      <c r="B110" s="29" t="s">
        <v>213</v>
      </c>
      <c r="C110" s="31">
        <v>0</v>
      </c>
      <c r="D110" s="3">
        <v>0</v>
      </c>
      <c r="E110" s="162" t="e">
        <f t="shared" si="6"/>
        <v>#DIV/0!</v>
      </c>
      <c r="F110" s="31">
        <v>0</v>
      </c>
      <c r="G110" s="3">
        <v>0</v>
      </c>
      <c r="H110" s="162" t="e">
        <f t="shared" si="7"/>
        <v>#DIV/0!</v>
      </c>
      <c r="I110" s="159">
        <v>0</v>
      </c>
      <c r="J110" s="3">
        <v>0</v>
      </c>
      <c r="K110" s="161" t="e">
        <f t="shared" si="8"/>
        <v>#DIV/0!</v>
      </c>
      <c r="L110" s="3">
        <v>0</v>
      </c>
      <c r="M110" s="3">
        <v>0</v>
      </c>
      <c r="N110" s="161" t="e">
        <f t="shared" si="9"/>
        <v>#DIV/0!</v>
      </c>
      <c r="O110" s="3">
        <v>0</v>
      </c>
      <c r="P110" s="3">
        <v>0</v>
      </c>
      <c r="Q110" s="161" t="e">
        <f t="shared" si="10"/>
        <v>#DIV/0!</v>
      </c>
      <c r="R110" s="3">
        <v>0</v>
      </c>
      <c r="S110" s="3">
        <v>0</v>
      </c>
      <c r="T110" s="161" t="e">
        <f t="shared" si="11"/>
        <v>#DIV/0!</v>
      </c>
    </row>
    <row r="111" spans="1:20" x14ac:dyDescent="0.25">
      <c r="A111" s="4" t="s">
        <v>214</v>
      </c>
      <c r="B111" s="29" t="s">
        <v>215</v>
      </c>
      <c r="C111" s="31">
        <v>0</v>
      </c>
      <c r="D111" s="3">
        <v>0</v>
      </c>
      <c r="E111" s="162" t="e">
        <f t="shared" si="6"/>
        <v>#DIV/0!</v>
      </c>
      <c r="F111" s="31">
        <v>0</v>
      </c>
      <c r="G111" s="3">
        <v>0</v>
      </c>
      <c r="H111" s="162" t="e">
        <f t="shared" si="7"/>
        <v>#DIV/0!</v>
      </c>
      <c r="I111" s="159">
        <v>0</v>
      </c>
      <c r="J111" s="3">
        <v>0</v>
      </c>
      <c r="K111" s="161" t="e">
        <f t="shared" si="8"/>
        <v>#DIV/0!</v>
      </c>
      <c r="L111" s="3">
        <v>0</v>
      </c>
      <c r="M111" s="3">
        <v>0</v>
      </c>
      <c r="N111" s="161" t="e">
        <f t="shared" si="9"/>
        <v>#DIV/0!</v>
      </c>
      <c r="O111" s="3">
        <v>0</v>
      </c>
      <c r="P111" s="3">
        <v>0</v>
      </c>
      <c r="Q111" s="161" t="e">
        <f t="shared" si="10"/>
        <v>#DIV/0!</v>
      </c>
      <c r="R111" s="3">
        <v>0</v>
      </c>
      <c r="S111" s="3">
        <v>0</v>
      </c>
      <c r="T111" s="161" t="e">
        <f t="shared" si="11"/>
        <v>#DIV/0!</v>
      </c>
    </row>
    <row r="112" spans="1:20" x14ac:dyDescent="0.25">
      <c r="A112" s="4" t="s">
        <v>216</v>
      </c>
      <c r="B112" s="29" t="s">
        <v>217</v>
      </c>
      <c r="C112" s="31">
        <v>0</v>
      </c>
      <c r="D112" s="3">
        <v>0</v>
      </c>
      <c r="E112" s="162" t="e">
        <f t="shared" si="6"/>
        <v>#DIV/0!</v>
      </c>
      <c r="F112" s="31">
        <v>0</v>
      </c>
      <c r="G112" s="3">
        <v>0</v>
      </c>
      <c r="H112" s="162" t="e">
        <f t="shared" si="7"/>
        <v>#DIV/0!</v>
      </c>
      <c r="I112" s="159">
        <v>0</v>
      </c>
      <c r="J112" s="3">
        <v>0</v>
      </c>
      <c r="K112" s="161" t="e">
        <f t="shared" si="8"/>
        <v>#DIV/0!</v>
      </c>
      <c r="L112" s="3">
        <v>0</v>
      </c>
      <c r="M112" s="3">
        <v>0</v>
      </c>
      <c r="N112" s="161" t="e">
        <f t="shared" si="9"/>
        <v>#DIV/0!</v>
      </c>
      <c r="O112" s="3">
        <v>0</v>
      </c>
      <c r="P112" s="3">
        <v>0</v>
      </c>
      <c r="Q112" s="161" t="e">
        <f t="shared" si="10"/>
        <v>#DIV/0!</v>
      </c>
      <c r="R112" s="3">
        <v>0</v>
      </c>
      <c r="S112" s="3">
        <v>0</v>
      </c>
      <c r="T112" s="161" t="e">
        <f t="shared" si="11"/>
        <v>#DIV/0!</v>
      </c>
    </row>
    <row r="113" spans="1:20" x14ac:dyDescent="0.25">
      <c r="A113" s="4" t="s">
        <v>218</v>
      </c>
      <c r="B113" s="29" t="s">
        <v>219</v>
      </c>
      <c r="C113" s="31">
        <v>0</v>
      </c>
      <c r="D113" s="3">
        <v>0</v>
      </c>
      <c r="E113" s="162" t="e">
        <f t="shared" si="6"/>
        <v>#DIV/0!</v>
      </c>
      <c r="F113" s="31">
        <v>0</v>
      </c>
      <c r="G113" s="3">
        <v>0</v>
      </c>
      <c r="H113" s="162" t="e">
        <f t="shared" si="7"/>
        <v>#DIV/0!</v>
      </c>
      <c r="I113" s="159">
        <v>0</v>
      </c>
      <c r="J113" s="3">
        <v>0</v>
      </c>
      <c r="K113" s="161" t="e">
        <f t="shared" si="8"/>
        <v>#DIV/0!</v>
      </c>
      <c r="L113" s="3">
        <v>0</v>
      </c>
      <c r="M113" s="3">
        <v>0</v>
      </c>
      <c r="N113" s="161" t="e">
        <f t="shared" si="9"/>
        <v>#DIV/0!</v>
      </c>
      <c r="O113" s="3">
        <v>0</v>
      </c>
      <c r="P113" s="3">
        <v>0</v>
      </c>
      <c r="Q113" s="161" t="e">
        <f t="shared" si="10"/>
        <v>#DIV/0!</v>
      </c>
      <c r="R113" s="3">
        <v>0</v>
      </c>
      <c r="S113" s="3">
        <v>0</v>
      </c>
      <c r="T113" s="161" t="e">
        <f t="shared" si="11"/>
        <v>#DIV/0!</v>
      </c>
    </row>
    <row r="114" spans="1:20" ht="15.75" thickBot="1" x14ac:dyDescent="0.3">
      <c r="B114" s="30" t="s">
        <v>473</v>
      </c>
      <c r="C114" s="216">
        <f>SUM(C5:C113)</f>
        <v>8554</v>
      </c>
      <c r="D114" s="24">
        <f t="shared" ref="D114:R114" si="12">SUM(D5:D113)</f>
        <v>30320</v>
      </c>
      <c r="E114" s="162">
        <f t="shared" si="6"/>
        <v>28.212401055408971</v>
      </c>
      <c r="F114" s="169">
        <f t="shared" si="12"/>
        <v>6779</v>
      </c>
      <c r="G114" s="170">
        <f>SUM(G5:G113)</f>
        <v>30320</v>
      </c>
      <c r="H114" s="217">
        <f t="shared" si="7"/>
        <v>22.358179419525065</v>
      </c>
      <c r="I114" s="215">
        <f t="shared" si="12"/>
        <v>34</v>
      </c>
      <c r="J114" s="24">
        <f t="shared" si="12"/>
        <v>154</v>
      </c>
      <c r="K114" s="162">
        <f t="shared" si="8"/>
        <v>22.077922077922079</v>
      </c>
      <c r="L114" s="24">
        <f t="shared" si="12"/>
        <v>24</v>
      </c>
      <c r="M114" s="24">
        <f>SUM(M5:M113)</f>
        <v>154</v>
      </c>
      <c r="N114" s="162">
        <f t="shared" si="9"/>
        <v>15.584415584415584</v>
      </c>
      <c r="O114" s="24">
        <f t="shared" si="12"/>
        <v>8672</v>
      </c>
      <c r="P114" s="24">
        <f t="shared" si="12"/>
        <v>18035</v>
      </c>
      <c r="Q114" s="162">
        <f t="shared" si="10"/>
        <v>48.084280565566957</v>
      </c>
      <c r="R114" s="24">
        <f t="shared" si="12"/>
        <v>7505</v>
      </c>
      <c r="S114" s="24">
        <f>SUM(S5:S113)</f>
        <v>18035</v>
      </c>
      <c r="T114" s="162">
        <f t="shared" si="11"/>
        <v>41.613529248683115</v>
      </c>
    </row>
    <row r="115" spans="1:20" ht="15.75" thickTop="1" x14ac:dyDescent="0.25"/>
  </sheetData>
  <mergeCells count="6">
    <mergeCell ref="A2:A4"/>
    <mergeCell ref="B2:B4"/>
    <mergeCell ref="C3:H3"/>
    <mergeCell ref="I3:N3"/>
    <mergeCell ref="C2:T2"/>
    <mergeCell ref="O3:T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G114"/>
  <sheetViews>
    <sheetView workbookViewId="0">
      <selection activeCell="S5" sqref="S5:S114"/>
    </sheetView>
  </sheetViews>
  <sheetFormatPr baseColWidth="10" defaultColWidth="9.140625" defaultRowHeight="15" x14ac:dyDescent="0.25"/>
  <cols>
    <col min="2" max="2" width="68.42578125" customWidth="1"/>
    <col min="3" max="17" width="7.42578125" customWidth="1"/>
    <col min="18" max="23" width="16.5703125" customWidth="1"/>
    <col min="24" max="38" width="7.42578125" customWidth="1"/>
    <col min="39" max="43" width="16.5703125" customWidth="1"/>
    <col min="44" max="44" width="7.28515625" customWidth="1"/>
    <col min="45" max="59" width="7.42578125" customWidth="1"/>
    <col min="60" max="65" width="16.5703125" customWidth="1"/>
    <col min="66" max="80" width="7.42578125" customWidth="1"/>
    <col min="81" max="87" width="16.5703125" customWidth="1"/>
  </cols>
  <sheetData>
    <row r="2" spans="1:85" ht="30" customHeight="1" x14ac:dyDescent="0.25">
      <c r="A2" s="318" t="s">
        <v>0</v>
      </c>
      <c r="B2" s="318" t="s">
        <v>1</v>
      </c>
      <c r="C2" s="318" t="s">
        <v>464</v>
      </c>
      <c r="D2" s="318" t="s">
        <v>464</v>
      </c>
      <c r="E2" s="318" t="s">
        <v>464</v>
      </c>
      <c r="F2" s="318" t="s">
        <v>464</v>
      </c>
      <c r="G2" s="318" t="s">
        <v>464</v>
      </c>
      <c r="H2" s="318" t="s">
        <v>464</v>
      </c>
      <c r="I2" s="318" t="s">
        <v>464</v>
      </c>
      <c r="J2" s="318" t="s">
        <v>464</v>
      </c>
      <c r="K2" s="318" t="s">
        <v>464</v>
      </c>
      <c r="L2" s="318" t="s">
        <v>464</v>
      </c>
      <c r="M2" s="318" t="s">
        <v>464</v>
      </c>
      <c r="N2" s="318" t="s">
        <v>464</v>
      </c>
      <c r="O2" s="318" t="s">
        <v>464</v>
      </c>
      <c r="P2" s="318" t="s">
        <v>464</v>
      </c>
      <c r="Q2" s="318" t="s">
        <v>464</v>
      </c>
      <c r="R2" s="318" t="s">
        <v>464</v>
      </c>
      <c r="S2" s="318" t="s">
        <v>464</v>
      </c>
      <c r="T2" s="318" t="s">
        <v>464</v>
      </c>
      <c r="U2" s="318" t="s">
        <v>464</v>
      </c>
      <c r="V2" s="318" t="s">
        <v>464</v>
      </c>
      <c r="X2" s="318" t="s">
        <v>486</v>
      </c>
      <c r="Y2" s="318" t="s">
        <v>486</v>
      </c>
      <c r="Z2" s="318" t="s">
        <v>486</v>
      </c>
      <c r="AA2" s="318" t="s">
        <v>486</v>
      </c>
      <c r="AB2" s="318" t="s">
        <v>486</v>
      </c>
      <c r="AC2" s="318" t="s">
        <v>486</v>
      </c>
      <c r="AD2" s="318" t="s">
        <v>486</v>
      </c>
      <c r="AE2" s="318" t="s">
        <v>486</v>
      </c>
      <c r="AF2" s="318" t="s">
        <v>486</v>
      </c>
      <c r="AG2" s="318" t="s">
        <v>486</v>
      </c>
      <c r="AH2" s="318" t="s">
        <v>486</v>
      </c>
      <c r="AI2" s="318" t="s">
        <v>486</v>
      </c>
      <c r="AJ2" s="318" t="s">
        <v>486</v>
      </c>
      <c r="AK2" s="318" t="s">
        <v>486</v>
      </c>
      <c r="AL2" s="318" t="s">
        <v>486</v>
      </c>
      <c r="AM2" s="318" t="s">
        <v>486</v>
      </c>
      <c r="AN2" s="318" t="s">
        <v>486</v>
      </c>
      <c r="AO2" s="318" t="s">
        <v>486</v>
      </c>
      <c r="AP2" s="318" t="s">
        <v>486</v>
      </c>
      <c r="AQ2" s="318" t="s">
        <v>486</v>
      </c>
      <c r="AS2" s="318" t="s">
        <v>487</v>
      </c>
      <c r="AT2" s="318" t="s">
        <v>487</v>
      </c>
      <c r="AU2" s="318" t="s">
        <v>487</v>
      </c>
      <c r="AV2" s="318" t="s">
        <v>487</v>
      </c>
      <c r="AW2" s="318" t="s">
        <v>487</v>
      </c>
      <c r="AX2" s="318" t="s">
        <v>487</v>
      </c>
      <c r="AY2" s="318" t="s">
        <v>487</v>
      </c>
      <c r="AZ2" s="318" t="s">
        <v>487</v>
      </c>
      <c r="BA2" s="318" t="s">
        <v>487</v>
      </c>
      <c r="BB2" s="318" t="s">
        <v>487</v>
      </c>
      <c r="BC2" s="318" t="s">
        <v>487</v>
      </c>
      <c r="BD2" s="318" t="s">
        <v>487</v>
      </c>
      <c r="BE2" s="318" t="s">
        <v>487</v>
      </c>
      <c r="BF2" s="318" t="s">
        <v>487</v>
      </c>
      <c r="BG2" s="318" t="s">
        <v>487</v>
      </c>
      <c r="BH2" s="318" t="s">
        <v>487</v>
      </c>
      <c r="BI2" s="318" t="s">
        <v>487</v>
      </c>
      <c r="BJ2" s="318" t="s">
        <v>487</v>
      </c>
      <c r="BK2" s="318" t="s">
        <v>487</v>
      </c>
      <c r="BL2" s="318" t="s">
        <v>487</v>
      </c>
      <c r="BN2" s="318" t="s">
        <v>488</v>
      </c>
      <c r="BO2" s="318" t="s">
        <v>488</v>
      </c>
      <c r="BP2" s="318" t="s">
        <v>488</v>
      </c>
      <c r="BQ2" s="318" t="s">
        <v>488</v>
      </c>
      <c r="BR2" s="318" t="s">
        <v>488</v>
      </c>
      <c r="BS2" s="318" t="s">
        <v>488</v>
      </c>
      <c r="BT2" s="318" t="s">
        <v>488</v>
      </c>
      <c r="BU2" s="318" t="s">
        <v>488</v>
      </c>
      <c r="BV2" s="318" t="s">
        <v>488</v>
      </c>
      <c r="BW2" s="318" t="s">
        <v>488</v>
      </c>
      <c r="BX2" s="318" t="s">
        <v>488</v>
      </c>
      <c r="BY2" s="318" t="s">
        <v>488</v>
      </c>
      <c r="BZ2" s="318" t="s">
        <v>488</v>
      </c>
      <c r="CA2" s="318" t="s">
        <v>488</v>
      </c>
      <c r="CB2" s="318" t="s">
        <v>488</v>
      </c>
      <c r="CC2" s="318" t="s">
        <v>488</v>
      </c>
      <c r="CD2" s="318" t="s">
        <v>488</v>
      </c>
      <c r="CE2" s="318" t="s">
        <v>488</v>
      </c>
      <c r="CF2" s="318" t="s">
        <v>488</v>
      </c>
      <c r="CG2" s="318" t="s">
        <v>488</v>
      </c>
    </row>
    <row r="3" spans="1:85" ht="39.950000000000003" customHeight="1" x14ac:dyDescent="0.25">
      <c r="A3" s="318" t="s">
        <v>0</v>
      </c>
      <c r="B3" s="318" t="s">
        <v>1</v>
      </c>
      <c r="C3" s="318" t="s">
        <v>465</v>
      </c>
      <c r="D3" s="318" t="s">
        <v>465</v>
      </c>
      <c r="E3" s="318" t="s">
        <v>465</v>
      </c>
      <c r="F3" s="318" t="s">
        <v>465</v>
      </c>
      <c r="G3" s="318" t="s">
        <v>465</v>
      </c>
      <c r="H3" s="318" t="s">
        <v>465</v>
      </c>
      <c r="I3" s="318" t="s">
        <v>465</v>
      </c>
      <c r="J3" s="318" t="s">
        <v>465</v>
      </c>
      <c r="K3" s="318" t="s">
        <v>474</v>
      </c>
      <c r="L3" s="318" t="s">
        <v>474</v>
      </c>
      <c r="M3" s="318" t="s">
        <v>474</v>
      </c>
      <c r="N3" s="318" t="s">
        <v>474</v>
      </c>
      <c r="O3" s="318" t="s">
        <v>474</v>
      </c>
      <c r="P3" s="318" t="s">
        <v>474</v>
      </c>
      <c r="Q3" s="318" t="s">
        <v>474</v>
      </c>
      <c r="R3" s="318" t="s">
        <v>481</v>
      </c>
      <c r="S3" s="318" t="s">
        <v>482</v>
      </c>
      <c r="T3" s="318" t="s">
        <v>483</v>
      </c>
      <c r="U3" s="318" t="s">
        <v>484</v>
      </c>
      <c r="V3" s="318" t="s">
        <v>485</v>
      </c>
      <c r="X3" s="318" t="s">
        <v>465</v>
      </c>
      <c r="Y3" s="318" t="s">
        <v>465</v>
      </c>
      <c r="Z3" s="318" t="s">
        <v>465</v>
      </c>
      <c r="AA3" s="318" t="s">
        <v>465</v>
      </c>
      <c r="AB3" s="318" t="s">
        <v>465</v>
      </c>
      <c r="AC3" s="318" t="s">
        <v>465</v>
      </c>
      <c r="AD3" s="318" t="s">
        <v>465</v>
      </c>
      <c r="AE3" s="318" t="s">
        <v>465</v>
      </c>
      <c r="AF3" s="318" t="s">
        <v>474</v>
      </c>
      <c r="AG3" s="318" t="s">
        <v>474</v>
      </c>
      <c r="AH3" s="318" t="s">
        <v>474</v>
      </c>
      <c r="AI3" s="318" t="s">
        <v>474</v>
      </c>
      <c r="AJ3" s="318" t="s">
        <v>474</v>
      </c>
      <c r="AK3" s="318" t="s">
        <v>474</v>
      </c>
      <c r="AL3" s="318" t="s">
        <v>474</v>
      </c>
      <c r="AM3" s="318" t="s">
        <v>481</v>
      </c>
      <c r="AN3" s="318" t="s">
        <v>482</v>
      </c>
      <c r="AO3" s="318" t="s">
        <v>483</v>
      </c>
      <c r="AP3" s="318" t="s">
        <v>484</v>
      </c>
      <c r="AQ3" s="318" t="s">
        <v>485</v>
      </c>
      <c r="AS3" s="318" t="s">
        <v>465</v>
      </c>
      <c r="AT3" s="318" t="s">
        <v>465</v>
      </c>
      <c r="AU3" s="318" t="s">
        <v>465</v>
      </c>
      <c r="AV3" s="318" t="s">
        <v>465</v>
      </c>
      <c r="AW3" s="318" t="s">
        <v>465</v>
      </c>
      <c r="AX3" s="318" t="s">
        <v>465</v>
      </c>
      <c r="AY3" s="318" t="s">
        <v>465</v>
      </c>
      <c r="AZ3" s="318" t="s">
        <v>465</v>
      </c>
      <c r="BA3" s="318" t="s">
        <v>474</v>
      </c>
      <c r="BB3" s="318" t="s">
        <v>474</v>
      </c>
      <c r="BC3" s="318" t="s">
        <v>474</v>
      </c>
      <c r="BD3" s="318" t="s">
        <v>474</v>
      </c>
      <c r="BE3" s="318" t="s">
        <v>474</v>
      </c>
      <c r="BF3" s="318" t="s">
        <v>474</v>
      </c>
      <c r="BG3" s="318" t="s">
        <v>474</v>
      </c>
      <c r="BH3" s="318" t="s">
        <v>481</v>
      </c>
      <c r="BI3" s="318" t="s">
        <v>482</v>
      </c>
      <c r="BJ3" s="318" t="s">
        <v>483</v>
      </c>
      <c r="BK3" s="318" t="s">
        <v>484</v>
      </c>
      <c r="BL3" s="318" t="s">
        <v>485</v>
      </c>
      <c r="BN3" s="318" t="s">
        <v>465</v>
      </c>
      <c r="BO3" s="318" t="s">
        <v>465</v>
      </c>
      <c r="BP3" s="318" t="s">
        <v>465</v>
      </c>
      <c r="BQ3" s="318" t="s">
        <v>465</v>
      </c>
      <c r="BR3" s="318" t="s">
        <v>465</v>
      </c>
      <c r="BS3" s="318" t="s">
        <v>465</v>
      </c>
      <c r="BT3" s="318" t="s">
        <v>465</v>
      </c>
      <c r="BU3" s="318" t="s">
        <v>465</v>
      </c>
      <c r="BV3" s="318" t="s">
        <v>474</v>
      </c>
      <c r="BW3" s="318" t="s">
        <v>474</v>
      </c>
      <c r="BX3" s="318" t="s">
        <v>474</v>
      </c>
      <c r="BY3" s="318" t="s">
        <v>474</v>
      </c>
      <c r="BZ3" s="318" t="s">
        <v>474</v>
      </c>
      <c r="CA3" s="318" t="s">
        <v>474</v>
      </c>
      <c r="CB3" s="318" t="s">
        <v>474</v>
      </c>
      <c r="CC3" s="318" t="s">
        <v>481</v>
      </c>
      <c r="CD3" s="318" t="s">
        <v>482</v>
      </c>
      <c r="CE3" s="318" t="s">
        <v>483</v>
      </c>
      <c r="CF3" s="318" t="s">
        <v>484</v>
      </c>
      <c r="CG3" s="318" t="s">
        <v>485</v>
      </c>
    </row>
    <row r="4" spans="1:85" ht="18" x14ac:dyDescent="0.25">
      <c r="A4" s="318" t="s">
        <v>0</v>
      </c>
      <c r="B4" s="318" t="s">
        <v>1</v>
      </c>
      <c r="C4" s="2" t="s">
        <v>466</v>
      </c>
      <c r="D4" s="2" t="s">
        <v>467</v>
      </c>
      <c r="E4" s="2" t="s">
        <v>468</v>
      </c>
      <c r="F4" s="2" t="s">
        <v>469</v>
      </c>
      <c r="G4" s="2" t="s">
        <v>470</v>
      </c>
      <c r="H4" s="2" t="s">
        <v>471</v>
      </c>
      <c r="I4" s="2" t="s">
        <v>472</v>
      </c>
      <c r="J4" s="2" t="s">
        <v>473</v>
      </c>
      <c r="K4" s="2" t="s">
        <v>475</v>
      </c>
      <c r="L4" s="2" t="s">
        <v>476</v>
      </c>
      <c r="M4" s="2" t="s">
        <v>477</v>
      </c>
      <c r="N4" s="2" t="s">
        <v>478</v>
      </c>
      <c r="O4" s="2" t="s">
        <v>479</v>
      </c>
      <c r="P4" s="2" t="s">
        <v>473</v>
      </c>
      <c r="Q4" s="2" t="s">
        <v>480</v>
      </c>
      <c r="R4" s="318" t="s">
        <v>481</v>
      </c>
      <c r="S4" s="318" t="s">
        <v>482</v>
      </c>
      <c r="T4" s="318" t="s">
        <v>483</v>
      </c>
      <c r="U4" s="318" t="s">
        <v>484</v>
      </c>
      <c r="V4" s="318" t="s">
        <v>485</v>
      </c>
      <c r="X4" s="2" t="s">
        <v>466</v>
      </c>
      <c r="Y4" s="2" t="s">
        <v>467</v>
      </c>
      <c r="Z4" s="2" t="s">
        <v>468</v>
      </c>
      <c r="AA4" s="2" t="s">
        <v>469</v>
      </c>
      <c r="AB4" s="2" t="s">
        <v>470</v>
      </c>
      <c r="AC4" s="2" t="s">
        <v>471</v>
      </c>
      <c r="AD4" s="2" t="s">
        <v>472</v>
      </c>
      <c r="AE4" s="2" t="s">
        <v>473</v>
      </c>
      <c r="AF4" s="2" t="s">
        <v>475</v>
      </c>
      <c r="AG4" s="2" t="s">
        <v>476</v>
      </c>
      <c r="AH4" s="2" t="s">
        <v>477</v>
      </c>
      <c r="AI4" s="2" t="s">
        <v>478</v>
      </c>
      <c r="AJ4" s="2" t="s">
        <v>479</v>
      </c>
      <c r="AK4" s="2" t="s">
        <v>473</v>
      </c>
      <c r="AL4" s="2" t="s">
        <v>480</v>
      </c>
      <c r="AM4" s="318" t="s">
        <v>481</v>
      </c>
      <c r="AN4" s="318" t="s">
        <v>482</v>
      </c>
      <c r="AO4" s="318" t="s">
        <v>483</v>
      </c>
      <c r="AP4" s="318" t="s">
        <v>484</v>
      </c>
      <c r="AQ4" s="318" t="s">
        <v>485</v>
      </c>
      <c r="AS4" s="2" t="s">
        <v>466</v>
      </c>
      <c r="AT4" s="2" t="s">
        <v>467</v>
      </c>
      <c r="AU4" s="2" t="s">
        <v>468</v>
      </c>
      <c r="AV4" s="2" t="s">
        <v>469</v>
      </c>
      <c r="AW4" s="2" t="s">
        <v>470</v>
      </c>
      <c r="AX4" s="2" t="s">
        <v>471</v>
      </c>
      <c r="AY4" s="2" t="s">
        <v>472</v>
      </c>
      <c r="AZ4" s="2" t="s">
        <v>473</v>
      </c>
      <c r="BA4" s="2" t="s">
        <v>475</v>
      </c>
      <c r="BB4" s="2" t="s">
        <v>476</v>
      </c>
      <c r="BC4" s="2" t="s">
        <v>477</v>
      </c>
      <c r="BD4" s="2" t="s">
        <v>478</v>
      </c>
      <c r="BE4" s="2" t="s">
        <v>479</v>
      </c>
      <c r="BF4" s="2" t="s">
        <v>473</v>
      </c>
      <c r="BG4" s="2" t="s">
        <v>480</v>
      </c>
      <c r="BH4" s="318" t="s">
        <v>481</v>
      </c>
      <c r="BI4" s="318" t="s">
        <v>482</v>
      </c>
      <c r="BJ4" s="318" t="s">
        <v>483</v>
      </c>
      <c r="BK4" s="318" t="s">
        <v>484</v>
      </c>
      <c r="BL4" s="318" t="s">
        <v>485</v>
      </c>
      <c r="BN4" s="2" t="s">
        <v>466</v>
      </c>
      <c r="BO4" s="2" t="s">
        <v>467</v>
      </c>
      <c r="BP4" s="2" t="s">
        <v>468</v>
      </c>
      <c r="BQ4" s="2" t="s">
        <v>469</v>
      </c>
      <c r="BR4" s="2" t="s">
        <v>470</v>
      </c>
      <c r="BS4" s="2" t="s">
        <v>471</v>
      </c>
      <c r="BT4" s="2" t="s">
        <v>472</v>
      </c>
      <c r="BU4" s="2" t="s">
        <v>473</v>
      </c>
      <c r="BV4" s="2" t="s">
        <v>475</v>
      </c>
      <c r="BW4" s="2" t="s">
        <v>476</v>
      </c>
      <c r="BX4" s="2" t="s">
        <v>477</v>
      </c>
      <c r="BY4" s="2" t="s">
        <v>478</v>
      </c>
      <c r="BZ4" s="2" t="s">
        <v>479</v>
      </c>
      <c r="CA4" s="2" t="s">
        <v>473</v>
      </c>
      <c r="CB4" s="2" t="s">
        <v>480</v>
      </c>
      <c r="CC4" s="318" t="s">
        <v>481</v>
      </c>
      <c r="CD4" s="318" t="s">
        <v>482</v>
      </c>
      <c r="CE4" s="318" t="s">
        <v>483</v>
      </c>
      <c r="CF4" s="318" t="s">
        <v>484</v>
      </c>
      <c r="CG4" s="318" t="s">
        <v>485</v>
      </c>
    </row>
    <row r="5" spans="1:85" x14ac:dyDescent="0.25">
      <c r="A5" s="4" t="s">
        <v>2</v>
      </c>
      <c r="B5" s="4" t="s">
        <v>3</v>
      </c>
      <c r="C5" s="3">
        <v>401</v>
      </c>
      <c r="D5" s="3">
        <v>411</v>
      </c>
      <c r="E5" s="3">
        <v>78</v>
      </c>
      <c r="F5" s="3">
        <v>8</v>
      </c>
      <c r="G5" s="3">
        <v>2</v>
      </c>
      <c r="H5" s="3">
        <v>0</v>
      </c>
      <c r="I5" s="3">
        <v>0</v>
      </c>
      <c r="J5" s="3">
        <v>900</v>
      </c>
      <c r="K5" s="3">
        <v>2005</v>
      </c>
      <c r="L5" s="3">
        <v>1644</v>
      </c>
      <c r="M5" s="3">
        <v>234</v>
      </c>
      <c r="N5" s="3">
        <v>16</v>
      </c>
      <c r="O5" s="3">
        <v>2</v>
      </c>
      <c r="P5" s="3">
        <v>3901</v>
      </c>
      <c r="Q5" s="3">
        <v>900</v>
      </c>
      <c r="R5" s="5">
        <v>4.3344444444444443</v>
      </c>
      <c r="S5" s="5">
        <v>8.6688888888888886</v>
      </c>
      <c r="T5" s="3">
        <v>812</v>
      </c>
      <c r="U5" s="3">
        <v>90</v>
      </c>
      <c r="V5" s="3">
        <v>100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5">
        <v>0</v>
      </c>
      <c r="AN5" s="5">
        <v>0</v>
      </c>
      <c r="AO5" s="3">
        <v>0</v>
      </c>
      <c r="AP5" s="3">
        <v>0</v>
      </c>
      <c r="AQ5" s="3">
        <v>0</v>
      </c>
      <c r="AS5" s="3">
        <v>319</v>
      </c>
      <c r="AT5" s="3">
        <v>382</v>
      </c>
      <c r="AU5" s="3">
        <v>85</v>
      </c>
      <c r="AV5" s="3">
        <v>17</v>
      </c>
      <c r="AW5" s="3">
        <v>7</v>
      </c>
      <c r="AX5" s="3">
        <v>0</v>
      </c>
      <c r="AY5" s="3">
        <v>0</v>
      </c>
      <c r="AZ5" s="3">
        <v>810</v>
      </c>
      <c r="BA5" s="3">
        <v>1595</v>
      </c>
      <c r="BB5" s="3">
        <v>1528</v>
      </c>
      <c r="BC5" s="3">
        <v>255</v>
      </c>
      <c r="BD5" s="3">
        <v>34</v>
      </c>
      <c r="BE5" s="3">
        <v>7</v>
      </c>
      <c r="BF5" s="3">
        <v>3419</v>
      </c>
      <c r="BG5" s="3">
        <v>810</v>
      </c>
      <c r="BH5" s="5">
        <v>4.2209876543209877</v>
      </c>
      <c r="BI5" s="5">
        <v>8.4419753086419753</v>
      </c>
      <c r="BJ5" s="3">
        <v>701</v>
      </c>
      <c r="BK5" s="3">
        <v>77</v>
      </c>
      <c r="BL5" s="3">
        <v>90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</row>
    <row r="6" spans="1:85" x14ac:dyDescent="0.25">
      <c r="A6" s="4" t="s">
        <v>4</v>
      </c>
      <c r="B6" s="4" t="s">
        <v>5</v>
      </c>
      <c r="C6" s="3">
        <v>505</v>
      </c>
      <c r="D6" s="3">
        <v>863</v>
      </c>
      <c r="E6" s="3">
        <v>293</v>
      </c>
      <c r="F6" s="3">
        <v>49</v>
      </c>
      <c r="G6" s="3">
        <v>13</v>
      </c>
      <c r="H6" s="3">
        <v>65</v>
      </c>
      <c r="I6" s="3">
        <v>3</v>
      </c>
      <c r="J6" s="3">
        <v>1791</v>
      </c>
      <c r="K6" s="3">
        <v>2525</v>
      </c>
      <c r="L6" s="3">
        <v>3452</v>
      </c>
      <c r="M6" s="3">
        <v>879</v>
      </c>
      <c r="N6" s="3">
        <v>98</v>
      </c>
      <c r="O6" s="3">
        <v>13</v>
      </c>
      <c r="P6" s="3">
        <v>6967</v>
      </c>
      <c r="Q6" s="3">
        <v>1723</v>
      </c>
      <c r="R6" s="5">
        <v>4.0435287289611139</v>
      </c>
      <c r="S6" s="5">
        <v>8.0870574579222279</v>
      </c>
      <c r="T6" s="3">
        <v>1368</v>
      </c>
      <c r="U6" s="3">
        <v>152</v>
      </c>
      <c r="V6" s="3">
        <v>199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S6" s="3">
        <v>215</v>
      </c>
      <c r="AT6" s="3">
        <v>394</v>
      </c>
      <c r="AU6" s="3">
        <v>115</v>
      </c>
      <c r="AV6" s="3">
        <v>21</v>
      </c>
      <c r="AW6" s="3">
        <v>2</v>
      </c>
      <c r="AX6" s="3">
        <v>27</v>
      </c>
      <c r="AY6" s="3">
        <v>0</v>
      </c>
      <c r="AZ6" s="3">
        <v>774</v>
      </c>
      <c r="BA6" s="3">
        <v>1075</v>
      </c>
      <c r="BB6" s="3">
        <v>1576</v>
      </c>
      <c r="BC6" s="3">
        <v>345</v>
      </c>
      <c r="BD6" s="3">
        <v>42</v>
      </c>
      <c r="BE6" s="3">
        <v>2</v>
      </c>
      <c r="BF6" s="3">
        <v>3040</v>
      </c>
      <c r="BG6" s="3">
        <v>747</v>
      </c>
      <c r="BH6" s="5">
        <v>4.0696117804551539</v>
      </c>
      <c r="BI6" s="5">
        <v>8.1392235609103079</v>
      </c>
      <c r="BJ6" s="3">
        <v>609</v>
      </c>
      <c r="BK6" s="3">
        <v>67</v>
      </c>
      <c r="BL6" s="3">
        <v>86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</row>
    <row r="7" spans="1:85" x14ac:dyDescent="0.25">
      <c r="A7" s="4" t="s">
        <v>6</v>
      </c>
      <c r="B7" s="4" t="s">
        <v>7</v>
      </c>
      <c r="C7" s="3">
        <v>488</v>
      </c>
      <c r="D7" s="3">
        <v>783</v>
      </c>
      <c r="E7" s="3">
        <v>79</v>
      </c>
      <c r="F7" s="3">
        <v>5</v>
      </c>
      <c r="G7" s="3">
        <v>4</v>
      </c>
      <c r="H7" s="3">
        <v>0</v>
      </c>
      <c r="I7" s="3">
        <v>0</v>
      </c>
      <c r="J7" s="3">
        <v>1359</v>
      </c>
      <c r="K7" s="3">
        <v>2440</v>
      </c>
      <c r="L7" s="3">
        <v>3132</v>
      </c>
      <c r="M7" s="3">
        <v>237</v>
      </c>
      <c r="N7" s="3">
        <v>10</v>
      </c>
      <c r="O7" s="3">
        <v>4</v>
      </c>
      <c r="P7" s="3">
        <v>5823</v>
      </c>
      <c r="Q7" s="3">
        <v>1359</v>
      </c>
      <c r="R7" s="5">
        <v>4.2847682119205297</v>
      </c>
      <c r="S7" s="5">
        <v>8.5695364238410594</v>
      </c>
      <c r="T7" s="3">
        <v>1271</v>
      </c>
      <c r="U7" s="3">
        <v>141</v>
      </c>
      <c r="V7" s="3">
        <v>151</v>
      </c>
      <c r="X7" s="3">
        <v>171</v>
      </c>
      <c r="Y7" s="3">
        <v>126</v>
      </c>
      <c r="Z7" s="3">
        <v>54</v>
      </c>
      <c r="AA7" s="3">
        <v>0</v>
      </c>
      <c r="AB7" s="3">
        <v>0</v>
      </c>
      <c r="AC7" s="3">
        <v>0</v>
      </c>
      <c r="AD7" s="3">
        <v>0</v>
      </c>
      <c r="AE7" s="3">
        <v>351</v>
      </c>
      <c r="AF7" s="3">
        <v>855</v>
      </c>
      <c r="AG7" s="3">
        <v>504</v>
      </c>
      <c r="AH7" s="3">
        <v>162</v>
      </c>
      <c r="AI7" s="3">
        <v>0</v>
      </c>
      <c r="AJ7" s="3">
        <v>0</v>
      </c>
      <c r="AK7" s="3">
        <v>1521</v>
      </c>
      <c r="AL7" s="3">
        <v>351</v>
      </c>
      <c r="AM7" s="5">
        <v>4.333333333333333</v>
      </c>
      <c r="AN7" s="5">
        <v>8.6666666666666661</v>
      </c>
      <c r="AO7" s="3">
        <v>297</v>
      </c>
      <c r="AP7" s="3">
        <v>33</v>
      </c>
      <c r="AQ7" s="3">
        <v>39</v>
      </c>
      <c r="AS7" s="3">
        <v>460</v>
      </c>
      <c r="AT7" s="3">
        <v>755</v>
      </c>
      <c r="AU7" s="3">
        <v>136</v>
      </c>
      <c r="AV7" s="3">
        <v>6</v>
      </c>
      <c r="AW7" s="3">
        <v>2</v>
      </c>
      <c r="AX7" s="3">
        <v>0</v>
      </c>
      <c r="AY7" s="3">
        <v>0</v>
      </c>
      <c r="AZ7" s="3">
        <v>1359</v>
      </c>
      <c r="BA7" s="3">
        <v>2300</v>
      </c>
      <c r="BB7" s="3">
        <v>3020</v>
      </c>
      <c r="BC7" s="3">
        <v>408</v>
      </c>
      <c r="BD7" s="3">
        <v>12</v>
      </c>
      <c r="BE7" s="3">
        <v>2</v>
      </c>
      <c r="BF7" s="3">
        <v>5742</v>
      </c>
      <c r="BG7" s="3">
        <v>1359</v>
      </c>
      <c r="BH7" s="5">
        <v>4.2251655629139071</v>
      </c>
      <c r="BI7" s="5">
        <v>8.4503311258278142</v>
      </c>
      <c r="BJ7" s="3">
        <v>1215</v>
      </c>
      <c r="BK7" s="3">
        <v>135</v>
      </c>
      <c r="BL7" s="3">
        <v>151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</row>
    <row r="8" spans="1:85" x14ac:dyDescent="0.25">
      <c r="A8" s="4" t="s">
        <v>8</v>
      </c>
      <c r="B8" s="4" t="s">
        <v>9</v>
      </c>
      <c r="C8" s="3">
        <v>1417</v>
      </c>
      <c r="D8" s="3">
        <v>1569</v>
      </c>
      <c r="E8" s="3">
        <v>975</v>
      </c>
      <c r="F8" s="3">
        <v>141</v>
      </c>
      <c r="G8" s="3">
        <v>110</v>
      </c>
      <c r="H8" s="3">
        <v>0</v>
      </c>
      <c r="I8" s="3">
        <v>0</v>
      </c>
      <c r="J8" s="3">
        <v>4212</v>
      </c>
      <c r="K8" s="3">
        <v>7085</v>
      </c>
      <c r="L8" s="3">
        <v>6276</v>
      </c>
      <c r="M8" s="3">
        <v>2925</v>
      </c>
      <c r="N8" s="3">
        <v>282</v>
      </c>
      <c r="O8" s="3">
        <v>110</v>
      </c>
      <c r="P8" s="3">
        <v>16678</v>
      </c>
      <c r="Q8" s="3">
        <v>4212</v>
      </c>
      <c r="R8" s="5">
        <v>3.9596391263057931</v>
      </c>
      <c r="S8" s="5">
        <v>7.9192782526115861</v>
      </c>
      <c r="T8" s="3">
        <v>2986</v>
      </c>
      <c r="U8" s="3">
        <v>331</v>
      </c>
      <c r="V8" s="3">
        <v>468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S8" s="3">
        <v>1125</v>
      </c>
      <c r="AT8" s="3">
        <v>2526</v>
      </c>
      <c r="AU8" s="3">
        <v>639</v>
      </c>
      <c r="AV8" s="3">
        <v>114</v>
      </c>
      <c r="AW8" s="3">
        <v>46</v>
      </c>
      <c r="AX8" s="3">
        <v>41</v>
      </c>
      <c r="AY8" s="3">
        <v>0</v>
      </c>
      <c r="AZ8" s="3">
        <v>4491</v>
      </c>
      <c r="BA8" s="3">
        <v>5625</v>
      </c>
      <c r="BB8" s="3">
        <v>10104</v>
      </c>
      <c r="BC8" s="3">
        <v>1917</v>
      </c>
      <c r="BD8" s="3">
        <v>228</v>
      </c>
      <c r="BE8" s="3">
        <v>46</v>
      </c>
      <c r="BF8" s="3">
        <v>17920</v>
      </c>
      <c r="BG8" s="3">
        <v>4450</v>
      </c>
      <c r="BH8" s="5">
        <v>4.0269662921348317</v>
      </c>
      <c r="BI8" s="5">
        <v>8.0539325842696634</v>
      </c>
      <c r="BJ8" s="3">
        <v>3651</v>
      </c>
      <c r="BK8" s="3">
        <v>405</v>
      </c>
      <c r="BL8" s="3">
        <v>499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</row>
    <row r="9" spans="1:85" x14ac:dyDescent="0.25">
      <c r="A9" s="4" t="s">
        <v>10</v>
      </c>
      <c r="B9" s="4" t="s">
        <v>11</v>
      </c>
      <c r="C9" s="3">
        <v>1134</v>
      </c>
      <c r="D9" s="3">
        <v>1353</v>
      </c>
      <c r="E9" s="3">
        <v>272</v>
      </c>
      <c r="F9" s="3">
        <v>28</v>
      </c>
      <c r="G9" s="3">
        <v>9</v>
      </c>
      <c r="H9" s="3">
        <v>30</v>
      </c>
      <c r="I9" s="3">
        <v>36</v>
      </c>
      <c r="J9" s="3">
        <v>2862</v>
      </c>
      <c r="K9" s="3">
        <v>5670</v>
      </c>
      <c r="L9" s="3">
        <v>5412</v>
      </c>
      <c r="M9" s="3">
        <v>816</v>
      </c>
      <c r="N9" s="3">
        <v>56</v>
      </c>
      <c r="O9" s="3">
        <v>9</v>
      </c>
      <c r="P9" s="3">
        <v>11963</v>
      </c>
      <c r="Q9" s="3">
        <v>2796</v>
      </c>
      <c r="R9" s="5">
        <v>4.2786123032904149</v>
      </c>
      <c r="S9" s="5">
        <v>8.5572246065808297</v>
      </c>
      <c r="T9" s="3">
        <v>2487</v>
      </c>
      <c r="U9" s="3">
        <v>276</v>
      </c>
      <c r="V9" s="3">
        <v>318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S9" s="3">
        <v>526</v>
      </c>
      <c r="AT9" s="3">
        <v>834</v>
      </c>
      <c r="AU9" s="3">
        <v>289</v>
      </c>
      <c r="AV9" s="3">
        <v>40</v>
      </c>
      <c r="AW9" s="3">
        <v>25</v>
      </c>
      <c r="AX9" s="3">
        <v>23</v>
      </c>
      <c r="AY9" s="3">
        <v>27</v>
      </c>
      <c r="AZ9" s="3">
        <v>1764</v>
      </c>
      <c r="BA9" s="3">
        <v>2630</v>
      </c>
      <c r="BB9" s="3">
        <v>3336</v>
      </c>
      <c r="BC9" s="3">
        <v>867</v>
      </c>
      <c r="BD9" s="3">
        <v>80</v>
      </c>
      <c r="BE9" s="3">
        <v>25</v>
      </c>
      <c r="BF9" s="3">
        <v>6938</v>
      </c>
      <c r="BG9" s="3">
        <v>1714</v>
      </c>
      <c r="BH9" s="5">
        <v>4.0478413068844805</v>
      </c>
      <c r="BI9" s="5">
        <v>8.095682613768961</v>
      </c>
      <c r="BJ9" s="3">
        <v>1360</v>
      </c>
      <c r="BK9" s="3">
        <v>151</v>
      </c>
      <c r="BL9" s="3">
        <v>196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</row>
    <row r="10" spans="1:85" x14ac:dyDescent="0.25">
      <c r="A10" s="4" t="s">
        <v>12</v>
      </c>
      <c r="B10" s="4" t="s">
        <v>13</v>
      </c>
      <c r="C10" s="3">
        <v>852</v>
      </c>
      <c r="D10" s="3">
        <v>1043</v>
      </c>
      <c r="E10" s="3">
        <v>232</v>
      </c>
      <c r="F10" s="3">
        <v>25</v>
      </c>
      <c r="G10" s="3">
        <v>10</v>
      </c>
      <c r="H10" s="3">
        <v>85</v>
      </c>
      <c r="I10" s="3">
        <v>3</v>
      </c>
      <c r="J10" s="3">
        <v>2250</v>
      </c>
      <c r="K10" s="3">
        <v>4260</v>
      </c>
      <c r="L10" s="3">
        <v>4172</v>
      </c>
      <c r="M10" s="3">
        <v>696</v>
      </c>
      <c r="N10" s="3">
        <v>50</v>
      </c>
      <c r="O10" s="3">
        <v>10</v>
      </c>
      <c r="P10" s="3">
        <v>9188</v>
      </c>
      <c r="Q10" s="3">
        <v>2162</v>
      </c>
      <c r="R10" s="5">
        <v>4.2497687326549487</v>
      </c>
      <c r="S10" s="5">
        <v>8.4995374653098974</v>
      </c>
      <c r="T10" s="3">
        <v>1895</v>
      </c>
      <c r="U10" s="3">
        <v>210</v>
      </c>
      <c r="V10" s="3">
        <v>250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S10" s="3">
        <v>563</v>
      </c>
      <c r="AT10" s="3">
        <v>578</v>
      </c>
      <c r="AU10" s="3">
        <v>173</v>
      </c>
      <c r="AV10" s="3">
        <v>17</v>
      </c>
      <c r="AW10" s="3">
        <v>2</v>
      </c>
      <c r="AX10" s="3">
        <v>14</v>
      </c>
      <c r="AY10" s="3">
        <v>3</v>
      </c>
      <c r="AZ10" s="3">
        <v>1350</v>
      </c>
      <c r="BA10" s="3">
        <v>2815</v>
      </c>
      <c r="BB10" s="3">
        <v>2312</v>
      </c>
      <c r="BC10" s="3">
        <v>519</v>
      </c>
      <c r="BD10" s="3">
        <v>34</v>
      </c>
      <c r="BE10" s="3">
        <v>2</v>
      </c>
      <c r="BF10" s="3">
        <v>5682</v>
      </c>
      <c r="BG10" s="3">
        <v>1333</v>
      </c>
      <c r="BH10" s="5">
        <v>4.2625656414103528</v>
      </c>
      <c r="BI10" s="5">
        <v>8.5251312828207055</v>
      </c>
      <c r="BJ10" s="3">
        <v>1141</v>
      </c>
      <c r="BK10" s="3">
        <v>126</v>
      </c>
      <c r="BL10" s="3">
        <v>150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</row>
    <row r="11" spans="1:85" x14ac:dyDescent="0.25">
      <c r="A11" s="4" t="s">
        <v>14</v>
      </c>
      <c r="B11" s="4" t="s">
        <v>15</v>
      </c>
      <c r="C11" s="3">
        <v>840</v>
      </c>
      <c r="D11" s="3">
        <v>728</v>
      </c>
      <c r="E11" s="3">
        <v>196</v>
      </c>
      <c r="F11" s="3">
        <v>20</v>
      </c>
      <c r="G11" s="3">
        <v>13</v>
      </c>
      <c r="H11" s="3">
        <v>1</v>
      </c>
      <c r="I11" s="3">
        <v>2</v>
      </c>
      <c r="J11" s="3">
        <v>1800</v>
      </c>
      <c r="K11" s="3">
        <v>4200</v>
      </c>
      <c r="L11" s="3">
        <v>2912</v>
      </c>
      <c r="M11" s="3">
        <v>588</v>
      </c>
      <c r="N11" s="3">
        <v>40</v>
      </c>
      <c r="O11" s="3">
        <v>13</v>
      </c>
      <c r="P11" s="3">
        <v>7753</v>
      </c>
      <c r="Q11" s="3">
        <v>1797</v>
      </c>
      <c r="R11" s="5">
        <v>4.314412910406233</v>
      </c>
      <c r="S11" s="5">
        <v>8.628825820812466</v>
      </c>
      <c r="T11" s="3">
        <v>1568</v>
      </c>
      <c r="U11" s="3">
        <v>174</v>
      </c>
      <c r="V11" s="3">
        <v>200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5">
        <v>0</v>
      </c>
      <c r="AN11" s="5">
        <v>0</v>
      </c>
      <c r="AO11" s="3">
        <v>0</v>
      </c>
      <c r="AP11" s="3">
        <v>0</v>
      </c>
      <c r="AQ11" s="3">
        <v>0</v>
      </c>
      <c r="AS11" s="3">
        <v>772</v>
      </c>
      <c r="AT11" s="3">
        <v>547</v>
      </c>
      <c r="AU11" s="3">
        <v>24</v>
      </c>
      <c r="AV11" s="3">
        <v>5</v>
      </c>
      <c r="AW11" s="3">
        <v>1</v>
      </c>
      <c r="AX11" s="3">
        <v>0</v>
      </c>
      <c r="AY11" s="3">
        <v>1</v>
      </c>
      <c r="AZ11" s="3">
        <v>1350</v>
      </c>
      <c r="BA11" s="3">
        <v>3860</v>
      </c>
      <c r="BB11" s="3">
        <v>2188</v>
      </c>
      <c r="BC11" s="3">
        <v>72</v>
      </c>
      <c r="BD11" s="3">
        <v>10</v>
      </c>
      <c r="BE11" s="3">
        <v>1</v>
      </c>
      <c r="BF11" s="3">
        <v>6131</v>
      </c>
      <c r="BG11" s="3">
        <v>1349</v>
      </c>
      <c r="BH11" s="5">
        <v>4.5448480355819125</v>
      </c>
      <c r="BI11" s="5">
        <v>9.0896960711638251</v>
      </c>
      <c r="BJ11" s="3">
        <v>1319</v>
      </c>
      <c r="BK11" s="3">
        <v>146</v>
      </c>
      <c r="BL11" s="3">
        <v>150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</row>
    <row r="12" spans="1:85" x14ac:dyDescent="0.25">
      <c r="A12" s="4" t="s">
        <v>16</v>
      </c>
      <c r="B12" s="4" t="s">
        <v>17</v>
      </c>
      <c r="C12" s="3">
        <v>642</v>
      </c>
      <c r="D12" s="3">
        <v>603</v>
      </c>
      <c r="E12" s="3">
        <v>91</v>
      </c>
      <c r="F12" s="3">
        <v>11</v>
      </c>
      <c r="G12" s="3">
        <v>1</v>
      </c>
      <c r="H12" s="3">
        <v>2</v>
      </c>
      <c r="I12" s="3">
        <v>0</v>
      </c>
      <c r="J12" s="3">
        <v>1350</v>
      </c>
      <c r="K12" s="3">
        <v>3210</v>
      </c>
      <c r="L12" s="3">
        <v>2412</v>
      </c>
      <c r="M12" s="3">
        <v>273</v>
      </c>
      <c r="N12" s="3">
        <v>22</v>
      </c>
      <c r="O12" s="3">
        <v>1</v>
      </c>
      <c r="P12" s="3">
        <v>5918</v>
      </c>
      <c r="Q12" s="3">
        <v>1348</v>
      </c>
      <c r="R12" s="5">
        <v>4.3902077151335313</v>
      </c>
      <c r="S12" s="5">
        <v>8.7804154302670625</v>
      </c>
      <c r="T12" s="3">
        <v>1245</v>
      </c>
      <c r="U12" s="3">
        <v>138</v>
      </c>
      <c r="V12" s="3">
        <v>150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S12" s="3">
        <v>314</v>
      </c>
      <c r="AT12" s="3">
        <v>274</v>
      </c>
      <c r="AU12" s="3">
        <v>67</v>
      </c>
      <c r="AV12" s="3">
        <v>14</v>
      </c>
      <c r="AW12" s="3">
        <v>4</v>
      </c>
      <c r="AX12" s="3">
        <v>2</v>
      </c>
      <c r="AY12" s="3">
        <v>0</v>
      </c>
      <c r="AZ12" s="3">
        <v>675</v>
      </c>
      <c r="BA12" s="3">
        <v>1570</v>
      </c>
      <c r="BB12" s="3">
        <v>1096</v>
      </c>
      <c r="BC12" s="3">
        <v>201</v>
      </c>
      <c r="BD12" s="3">
        <v>28</v>
      </c>
      <c r="BE12" s="3">
        <v>4</v>
      </c>
      <c r="BF12" s="3">
        <v>2899</v>
      </c>
      <c r="BG12" s="3">
        <v>673</v>
      </c>
      <c r="BH12" s="5">
        <v>4.3075780089153044</v>
      </c>
      <c r="BI12" s="5">
        <v>8.6151560178306088</v>
      </c>
      <c r="BJ12" s="3">
        <v>588</v>
      </c>
      <c r="BK12" s="3">
        <v>65</v>
      </c>
      <c r="BL12" s="3">
        <v>75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</row>
    <row r="13" spans="1:85" x14ac:dyDescent="0.25">
      <c r="A13" s="4" t="s">
        <v>18</v>
      </c>
      <c r="B13" s="4" t="s">
        <v>19</v>
      </c>
      <c r="C13" s="3">
        <v>3534</v>
      </c>
      <c r="D13" s="3">
        <v>3467</v>
      </c>
      <c r="E13" s="3">
        <v>772</v>
      </c>
      <c r="F13" s="3">
        <v>119</v>
      </c>
      <c r="G13" s="3">
        <v>58</v>
      </c>
      <c r="H13" s="3">
        <v>192</v>
      </c>
      <c r="I13" s="3">
        <v>3</v>
      </c>
      <c r="J13" s="3">
        <v>8145</v>
      </c>
      <c r="K13" s="3">
        <v>17670</v>
      </c>
      <c r="L13" s="3">
        <v>13868</v>
      </c>
      <c r="M13" s="3">
        <v>2316</v>
      </c>
      <c r="N13" s="3">
        <v>238</v>
      </c>
      <c r="O13" s="3">
        <v>58</v>
      </c>
      <c r="P13" s="3">
        <v>34150</v>
      </c>
      <c r="Q13" s="3">
        <v>7950</v>
      </c>
      <c r="R13" s="5">
        <v>4.2955974842767297</v>
      </c>
      <c r="S13" s="5">
        <v>8.5911949685534594</v>
      </c>
      <c r="T13" s="3">
        <v>7001</v>
      </c>
      <c r="U13" s="3">
        <v>777</v>
      </c>
      <c r="V13" s="3">
        <v>905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S13" s="3">
        <v>2834</v>
      </c>
      <c r="AT13" s="3">
        <v>2913</v>
      </c>
      <c r="AU13" s="3">
        <v>700</v>
      </c>
      <c r="AV13" s="3">
        <v>81</v>
      </c>
      <c r="AW13" s="3">
        <v>33</v>
      </c>
      <c r="AX13" s="3">
        <v>108</v>
      </c>
      <c r="AY13" s="3">
        <v>0</v>
      </c>
      <c r="AZ13" s="3">
        <v>6669</v>
      </c>
      <c r="BA13" s="3">
        <v>14170</v>
      </c>
      <c r="BB13" s="3">
        <v>11652</v>
      </c>
      <c r="BC13" s="3">
        <v>2100</v>
      </c>
      <c r="BD13" s="3">
        <v>162</v>
      </c>
      <c r="BE13" s="3">
        <v>33</v>
      </c>
      <c r="BF13" s="3">
        <v>28117</v>
      </c>
      <c r="BG13" s="3">
        <v>6561</v>
      </c>
      <c r="BH13" s="5">
        <v>4.2854747751867093</v>
      </c>
      <c r="BI13" s="5">
        <v>8.5709495503734185</v>
      </c>
      <c r="BJ13" s="3">
        <v>5747</v>
      </c>
      <c r="BK13" s="3">
        <v>638</v>
      </c>
      <c r="BL13" s="3">
        <v>741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</row>
    <row r="14" spans="1:85" x14ac:dyDescent="0.25">
      <c r="A14" s="4" t="s">
        <v>20</v>
      </c>
      <c r="B14" s="4" t="s">
        <v>21</v>
      </c>
      <c r="C14" s="3">
        <v>208</v>
      </c>
      <c r="D14" s="3">
        <v>225</v>
      </c>
      <c r="E14" s="3">
        <v>94</v>
      </c>
      <c r="F14" s="3">
        <v>13</v>
      </c>
      <c r="G14" s="3">
        <v>0</v>
      </c>
      <c r="H14" s="3">
        <v>0</v>
      </c>
      <c r="I14" s="3">
        <v>0</v>
      </c>
      <c r="J14" s="3">
        <v>540</v>
      </c>
      <c r="K14" s="3">
        <v>1040</v>
      </c>
      <c r="L14" s="3">
        <v>900</v>
      </c>
      <c r="M14" s="3">
        <v>282</v>
      </c>
      <c r="N14" s="3">
        <v>26</v>
      </c>
      <c r="O14" s="3">
        <v>0</v>
      </c>
      <c r="P14" s="3">
        <v>2248</v>
      </c>
      <c r="Q14" s="3">
        <v>540</v>
      </c>
      <c r="R14" s="5">
        <v>4.162962962962963</v>
      </c>
      <c r="S14" s="5">
        <v>8.325925925925926</v>
      </c>
      <c r="T14" s="3">
        <v>433</v>
      </c>
      <c r="U14" s="3">
        <v>48</v>
      </c>
      <c r="V14" s="3">
        <v>60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S14" s="3">
        <v>200</v>
      </c>
      <c r="AT14" s="3">
        <v>223</v>
      </c>
      <c r="AU14" s="3">
        <v>87</v>
      </c>
      <c r="AV14" s="3">
        <v>12</v>
      </c>
      <c r="AW14" s="3">
        <v>0</v>
      </c>
      <c r="AX14" s="3">
        <v>8</v>
      </c>
      <c r="AY14" s="3">
        <v>10</v>
      </c>
      <c r="AZ14" s="3">
        <v>540</v>
      </c>
      <c r="BA14" s="3">
        <v>1000</v>
      </c>
      <c r="BB14" s="3">
        <v>892</v>
      </c>
      <c r="BC14" s="3">
        <v>261</v>
      </c>
      <c r="BD14" s="3">
        <v>24</v>
      </c>
      <c r="BE14" s="3">
        <v>0</v>
      </c>
      <c r="BF14" s="3">
        <v>2177</v>
      </c>
      <c r="BG14" s="3">
        <v>522</v>
      </c>
      <c r="BH14" s="5">
        <v>4.1704980842911876</v>
      </c>
      <c r="BI14" s="5">
        <v>8.3409961685823752</v>
      </c>
      <c r="BJ14" s="3">
        <v>423</v>
      </c>
      <c r="BK14" s="3">
        <v>47</v>
      </c>
      <c r="BL14" s="3">
        <v>60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</row>
    <row r="15" spans="1:85" x14ac:dyDescent="0.25">
      <c r="A15" s="4" t="s">
        <v>22</v>
      </c>
      <c r="B15" s="4" t="s">
        <v>23</v>
      </c>
      <c r="C15" s="3">
        <v>650</v>
      </c>
      <c r="D15" s="3">
        <v>622</v>
      </c>
      <c r="E15" s="3">
        <v>78</v>
      </c>
      <c r="F15" s="3">
        <v>0</v>
      </c>
      <c r="G15" s="3">
        <v>0</v>
      </c>
      <c r="H15" s="3">
        <v>0</v>
      </c>
      <c r="I15" s="3">
        <v>0</v>
      </c>
      <c r="J15" s="3">
        <v>1350</v>
      </c>
      <c r="K15" s="3">
        <v>3250</v>
      </c>
      <c r="L15" s="3">
        <v>2488</v>
      </c>
      <c r="M15" s="3">
        <v>234</v>
      </c>
      <c r="N15" s="3">
        <v>0</v>
      </c>
      <c r="O15" s="3">
        <v>0</v>
      </c>
      <c r="P15" s="3">
        <v>5972</v>
      </c>
      <c r="Q15" s="3">
        <v>1350</v>
      </c>
      <c r="R15" s="5">
        <v>4.4237037037037039</v>
      </c>
      <c r="S15" s="5">
        <v>8.8474074074074078</v>
      </c>
      <c r="T15" s="3">
        <v>1272</v>
      </c>
      <c r="U15" s="3">
        <v>141</v>
      </c>
      <c r="V15" s="3">
        <v>150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S15" s="3">
        <v>463</v>
      </c>
      <c r="AT15" s="3">
        <v>313</v>
      </c>
      <c r="AU15" s="3">
        <v>34</v>
      </c>
      <c r="AV15" s="3">
        <v>0</v>
      </c>
      <c r="AW15" s="3">
        <v>0</v>
      </c>
      <c r="AX15" s="3">
        <v>0</v>
      </c>
      <c r="AY15" s="3">
        <v>0</v>
      </c>
      <c r="AZ15" s="3">
        <v>810</v>
      </c>
      <c r="BA15" s="3">
        <v>2315</v>
      </c>
      <c r="BB15" s="3">
        <v>1252</v>
      </c>
      <c r="BC15" s="3">
        <v>102</v>
      </c>
      <c r="BD15" s="3">
        <v>0</v>
      </c>
      <c r="BE15" s="3">
        <v>0</v>
      </c>
      <c r="BF15" s="3">
        <v>3669</v>
      </c>
      <c r="BG15" s="3">
        <v>810</v>
      </c>
      <c r="BH15" s="5">
        <v>4.5296296296296292</v>
      </c>
      <c r="BI15" s="5">
        <v>9.0592592592592585</v>
      </c>
      <c r="BJ15" s="3">
        <v>776</v>
      </c>
      <c r="BK15" s="3">
        <v>86</v>
      </c>
      <c r="BL15" s="3">
        <v>90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</row>
    <row r="16" spans="1:85" x14ac:dyDescent="0.25">
      <c r="A16" s="4" t="s">
        <v>24</v>
      </c>
      <c r="B16" s="4" t="s">
        <v>25</v>
      </c>
      <c r="C16" s="3">
        <v>2061</v>
      </c>
      <c r="D16" s="3">
        <v>1842</v>
      </c>
      <c r="E16" s="3">
        <v>284</v>
      </c>
      <c r="F16" s="3">
        <v>46</v>
      </c>
      <c r="G16" s="3">
        <v>5</v>
      </c>
      <c r="H16" s="3">
        <v>9</v>
      </c>
      <c r="I16" s="3">
        <v>1</v>
      </c>
      <c r="J16" s="3">
        <v>4248</v>
      </c>
      <c r="K16" s="3">
        <v>10305</v>
      </c>
      <c r="L16" s="3">
        <v>7368</v>
      </c>
      <c r="M16" s="3">
        <v>852</v>
      </c>
      <c r="N16" s="3">
        <v>92</v>
      </c>
      <c r="O16" s="3">
        <v>5</v>
      </c>
      <c r="P16" s="3">
        <v>18622</v>
      </c>
      <c r="Q16" s="3">
        <v>4238</v>
      </c>
      <c r="R16" s="5">
        <v>4.3940537989617745</v>
      </c>
      <c r="S16" s="5">
        <v>8.788107597923549</v>
      </c>
      <c r="T16" s="3">
        <v>3903</v>
      </c>
      <c r="U16" s="3">
        <v>433</v>
      </c>
      <c r="V16" s="3">
        <v>472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S16" s="3">
        <v>766</v>
      </c>
      <c r="AT16" s="3">
        <v>423</v>
      </c>
      <c r="AU16" s="3">
        <v>57</v>
      </c>
      <c r="AV16" s="3">
        <v>12</v>
      </c>
      <c r="AW16" s="3">
        <v>2</v>
      </c>
      <c r="AX16" s="3">
        <v>0</v>
      </c>
      <c r="AY16" s="3">
        <v>0</v>
      </c>
      <c r="AZ16" s="3">
        <v>1260</v>
      </c>
      <c r="BA16" s="3">
        <v>3830</v>
      </c>
      <c r="BB16" s="3">
        <v>1692</v>
      </c>
      <c r="BC16" s="3">
        <v>171</v>
      </c>
      <c r="BD16" s="3">
        <v>24</v>
      </c>
      <c r="BE16" s="3">
        <v>2</v>
      </c>
      <c r="BF16" s="3">
        <v>5719</v>
      </c>
      <c r="BG16" s="3">
        <v>1260</v>
      </c>
      <c r="BH16" s="5">
        <v>4.5388888888888888</v>
      </c>
      <c r="BI16" s="5">
        <v>9.0777777777777775</v>
      </c>
      <c r="BJ16" s="3">
        <v>1189</v>
      </c>
      <c r="BK16" s="3">
        <v>132</v>
      </c>
      <c r="BL16" s="3">
        <v>140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</row>
    <row r="17" spans="1:85" x14ac:dyDescent="0.25">
      <c r="A17" s="4" t="s">
        <v>26</v>
      </c>
      <c r="B17" s="4" t="s">
        <v>27</v>
      </c>
      <c r="C17" s="3">
        <v>327</v>
      </c>
      <c r="D17" s="3">
        <v>698</v>
      </c>
      <c r="E17" s="3">
        <v>269</v>
      </c>
      <c r="F17" s="3">
        <v>29</v>
      </c>
      <c r="G17" s="3">
        <v>18</v>
      </c>
      <c r="H17" s="3">
        <v>4</v>
      </c>
      <c r="I17" s="3">
        <v>5</v>
      </c>
      <c r="J17" s="3">
        <v>1350</v>
      </c>
      <c r="K17" s="3">
        <v>1635</v>
      </c>
      <c r="L17" s="3">
        <v>2792</v>
      </c>
      <c r="M17" s="3">
        <v>807</v>
      </c>
      <c r="N17" s="3">
        <v>58</v>
      </c>
      <c r="O17" s="3">
        <v>18</v>
      </c>
      <c r="P17" s="3">
        <v>5310</v>
      </c>
      <c r="Q17" s="3">
        <v>1341</v>
      </c>
      <c r="R17" s="5">
        <v>3.9597315436241609</v>
      </c>
      <c r="S17" s="5">
        <v>7.9194630872483218</v>
      </c>
      <c r="T17" s="3">
        <v>1025</v>
      </c>
      <c r="U17" s="3">
        <v>113</v>
      </c>
      <c r="V17" s="3">
        <v>150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S17" s="3">
        <v>248</v>
      </c>
      <c r="AT17" s="3">
        <v>437</v>
      </c>
      <c r="AU17" s="3">
        <v>95</v>
      </c>
      <c r="AV17" s="3">
        <v>17</v>
      </c>
      <c r="AW17" s="3">
        <v>4</v>
      </c>
      <c r="AX17" s="3">
        <v>9</v>
      </c>
      <c r="AY17" s="3">
        <v>0</v>
      </c>
      <c r="AZ17" s="3">
        <v>810</v>
      </c>
      <c r="BA17" s="3">
        <v>1240</v>
      </c>
      <c r="BB17" s="3">
        <v>1748</v>
      </c>
      <c r="BC17" s="3">
        <v>285</v>
      </c>
      <c r="BD17" s="3">
        <v>34</v>
      </c>
      <c r="BE17" s="3">
        <v>4</v>
      </c>
      <c r="BF17" s="3">
        <v>3311</v>
      </c>
      <c r="BG17" s="3">
        <v>801</v>
      </c>
      <c r="BH17" s="5">
        <v>4.1335830212234708</v>
      </c>
      <c r="BI17" s="5">
        <v>8.2671660424469415</v>
      </c>
      <c r="BJ17" s="3">
        <v>685</v>
      </c>
      <c r="BK17" s="3">
        <v>76</v>
      </c>
      <c r="BL17" s="3">
        <v>90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</row>
    <row r="18" spans="1:85" x14ac:dyDescent="0.25">
      <c r="A18" s="4" t="s">
        <v>28</v>
      </c>
      <c r="B18" s="4" t="s">
        <v>29</v>
      </c>
      <c r="C18" s="3">
        <v>766</v>
      </c>
      <c r="D18" s="3">
        <v>1319</v>
      </c>
      <c r="E18" s="3">
        <v>313</v>
      </c>
      <c r="F18" s="3">
        <v>21</v>
      </c>
      <c r="G18" s="3">
        <v>5</v>
      </c>
      <c r="H18" s="3">
        <v>24</v>
      </c>
      <c r="I18" s="3">
        <v>0</v>
      </c>
      <c r="J18" s="3">
        <v>2448</v>
      </c>
      <c r="K18" s="3">
        <v>3830</v>
      </c>
      <c r="L18" s="3">
        <v>5276</v>
      </c>
      <c r="M18" s="3">
        <v>939</v>
      </c>
      <c r="N18" s="3">
        <v>42</v>
      </c>
      <c r="O18" s="3">
        <v>5</v>
      </c>
      <c r="P18" s="3">
        <v>10092</v>
      </c>
      <c r="Q18" s="3">
        <v>2424</v>
      </c>
      <c r="R18" s="5">
        <v>4.1633663366336631</v>
      </c>
      <c r="S18" s="5">
        <v>8.3267326732673261</v>
      </c>
      <c r="T18" s="3">
        <v>2085</v>
      </c>
      <c r="U18" s="3">
        <v>231</v>
      </c>
      <c r="V18" s="3">
        <v>272</v>
      </c>
      <c r="X18" s="3">
        <v>16</v>
      </c>
      <c r="Y18" s="3">
        <v>20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36</v>
      </c>
      <c r="AF18" s="3">
        <v>80</v>
      </c>
      <c r="AG18" s="3">
        <v>80</v>
      </c>
      <c r="AH18" s="3">
        <v>0</v>
      </c>
      <c r="AI18" s="3">
        <v>0</v>
      </c>
      <c r="AJ18" s="3">
        <v>0</v>
      </c>
      <c r="AK18" s="3">
        <v>160</v>
      </c>
      <c r="AL18" s="3">
        <v>36</v>
      </c>
      <c r="AM18" s="5">
        <v>4.4444444444444446</v>
      </c>
      <c r="AN18" s="5">
        <v>8.8888888888888893</v>
      </c>
      <c r="AO18" s="3">
        <v>36</v>
      </c>
      <c r="AP18" s="3">
        <v>4</v>
      </c>
      <c r="AQ18" s="3">
        <v>4</v>
      </c>
      <c r="AS18" s="3">
        <v>541</v>
      </c>
      <c r="AT18" s="3">
        <v>1032</v>
      </c>
      <c r="AU18" s="3">
        <v>344</v>
      </c>
      <c r="AV18" s="3">
        <v>21</v>
      </c>
      <c r="AW18" s="3">
        <v>3</v>
      </c>
      <c r="AX18" s="3">
        <v>21</v>
      </c>
      <c r="AY18" s="3">
        <v>0</v>
      </c>
      <c r="AZ18" s="3">
        <v>1962</v>
      </c>
      <c r="BA18" s="3">
        <v>2705</v>
      </c>
      <c r="BB18" s="3">
        <v>4128</v>
      </c>
      <c r="BC18" s="3">
        <v>1032</v>
      </c>
      <c r="BD18" s="3">
        <v>42</v>
      </c>
      <c r="BE18" s="3">
        <v>3</v>
      </c>
      <c r="BF18" s="3">
        <v>7910</v>
      </c>
      <c r="BG18" s="3">
        <v>1941</v>
      </c>
      <c r="BH18" s="5">
        <v>4.0752189592993302</v>
      </c>
      <c r="BI18" s="5">
        <v>8.1504379185986604</v>
      </c>
      <c r="BJ18" s="3">
        <v>1573</v>
      </c>
      <c r="BK18" s="3">
        <v>174</v>
      </c>
      <c r="BL18" s="3">
        <v>218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</row>
    <row r="19" spans="1:85" x14ac:dyDescent="0.25">
      <c r="A19" s="4" t="s">
        <v>30</v>
      </c>
      <c r="B19" s="4" t="s">
        <v>31</v>
      </c>
      <c r="C19" s="3">
        <v>747</v>
      </c>
      <c r="D19" s="3">
        <v>1468</v>
      </c>
      <c r="E19" s="3">
        <v>332</v>
      </c>
      <c r="F19" s="3">
        <v>15</v>
      </c>
      <c r="G19" s="3">
        <v>4</v>
      </c>
      <c r="H19" s="3">
        <v>62</v>
      </c>
      <c r="I19" s="3">
        <v>0</v>
      </c>
      <c r="J19" s="3">
        <v>2628</v>
      </c>
      <c r="K19" s="3">
        <v>3735</v>
      </c>
      <c r="L19" s="3">
        <v>5872</v>
      </c>
      <c r="M19" s="3">
        <v>996</v>
      </c>
      <c r="N19" s="3">
        <v>30</v>
      </c>
      <c r="O19" s="3">
        <v>4</v>
      </c>
      <c r="P19" s="3">
        <v>10637</v>
      </c>
      <c r="Q19" s="3">
        <v>2566</v>
      </c>
      <c r="R19" s="5">
        <v>4.1453624318004678</v>
      </c>
      <c r="S19" s="5">
        <v>8.2907248636009356</v>
      </c>
      <c r="T19" s="3">
        <v>2215</v>
      </c>
      <c r="U19" s="3">
        <v>246</v>
      </c>
      <c r="V19" s="3">
        <v>292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S19" s="3">
        <v>613</v>
      </c>
      <c r="AT19" s="3">
        <v>1181</v>
      </c>
      <c r="AU19" s="3">
        <v>265</v>
      </c>
      <c r="AV19" s="3">
        <v>25</v>
      </c>
      <c r="AW19" s="3">
        <v>1</v>
      </c>
      <c r="AX19" s="3">
        <v>5</v>
      </c>
      <c r="AY19" s="3">
        <v>7</v>
      </c>
      <c r="AZ19" s="3">
        <v>2097</v>
      </c>
      <c r="BA19" s="3">
        <v>3065</v>
      </c>
      <c r="BB19" s="3">
        <v>4724</v>
      </c>
      <c r="BC19" s="3">
        <v>795</v>
      </c>
      <c r="BD19" s="3">
        <v>50</v>
      </c>
      <c r="BE19" s="3">
        <v>1</v>
      </c>
      <c r="BF19" s="3">
        <v>8635</v>
      </c>
      <c r="BG19" s="3">
        <v>2085</v>
      </c>
      <c r="BH19" s="5">
        <v>4.1414868105515588</v>
      </c>
      <c r="BI19" s="5">
        <v>8.2829736211031175</v>
      </c>
      <c r="BJ19" s="3">
        <v>1794</v>
      </c>
      <c r="BK19" s="3">
        <v>199</v>
      </c>
      <c r="BL19" s="3">
        <v>233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</row>
    <row r="20" spans="1:85" x14ac:dyDescent="0.25">
      <c r="A20" s="4" t="s">
        <v>32</v>
      </c>
      <c r="B20" s="4" t="s">
        <v>33</v>
      </c>
      <c r="C20" s="3">
        <v>1201</v>
      </c>
      <c r="D20" s="3">
        <v>1551</v>
      </c>
      <c r="E20" s="3">
        <v>269</v>
      </c>
      <c r="F20" s="3">
        <v>18</v>
      </c>
      <c r="G20" s="3">
        <v>3</v>
      </c>
      <c r="H20" s="3">
        <v>9</v>
      </c>
      <c r="I20" s="3">
        <v>0</v>
      </c>
      <c r="J20" s="3">
        <v>3051</v>
      </c>
      <c r="K20" s="3">
        <v>6005</v>
      </c>
      <c r="L20" s="3">
        <v>6204</v>
      </c>
      <c r="M20" s="3">
        <v>807</v>
      </c>
      <c r="N20" s="3">
        <v>36</v>
      </c>
      <c r="O20" s="3">
        <v>3</v>
      </c>
      <c r="P20" s="3">
        <v>13055</v>
      </c>
      <c r="Q20" s="3">
        <v>3042</v>
      </c>
      <c r="R20" s="5">
        <v>4.2915844838921764</v>
      </c>
      <c r="S20" s="5">
        <v>8.5831689677843528</v>
      </c>
      <c r="T20" s="3">
        <v>2752</v>
      </c>
      <c r="U20" s="3">
        <v>305</v>
      </c>
      <c r="V20" s="3">
        <v>339</v>
      </c>
      <c r="X20" s="3">
        <v>75</v>
      </c>
      <c r="Y20" s="3">
        <v>66</v>
      </c>
      <c r="Z20" s="3">
        <v>28</v>
      </c>
      <c r="AA20" s="3">
        <v>2</v>
      </c>
      <c r="AB20" s="3">
        <v>0</v>
      </c>
      <c r="AC20" s="3">
        <v>0</v>
      </c>
      <c r="AD20" s="3">
        <v>0</v>
      </c>
      <c r="AE20" s="3">
        <v>171</v>
      </c>
      <c r="AF20" s="3">
        <v>375</v>
      </c>
      <c r="AG20" s="3">
        <v>264</v>
      </c>
      <c r="AH20" s="3">
        <v>84</v>
      </c>
      <c r="AI20" s="3">
        <v>4</v>
      </c>
      <c r="AJ20" s="3">
        <v>0</v>
      </c>
      <c r="AK20" s="3">
        <v>727</v>
      </c>
      <c r="AL20" s="3">
        <v>171</v>
      </c>
      <c r="AM20" s="5">
        <v>4.2514619883040936</v>
      </c>
      <c r="AN20" s="5">
        <v>8.5029239766081872</v>
      </c>
      <c r="AO20" s="3">
        <v>141</v>
      </c>
      <c r="AP20" s="3">
        <v>15</v>
      </c>
      <c r="AQ20" s="3">
        <v>19</v>
      </c>
      <c r="AS20" s="3">
        <v>511</v>
      </c>
      <c r="AT20" s="3">
        <v>555</v>
      </c>
      <c r="AU20" s="3">
        <v>92</v>
      </c>
      <c r="AV20" s="3">
        <v>9</v>
      </c>
      <c r="AW20" s="3">
        <v>3</v>
      </c>
      <c r="AX20" s="3">
        <v>0</v>
      </c>
      <c r="AY20" s="3">
        <v>0</v>
      </c>
      <c r="AZ20" s="3">
        <v>1170</v>
      </c>
      <c r="BA20" s="3">
        <v>2555</v>
      </c>
      <c r="BB20" s="3">
        <v>2220</v>
      </c>
      <c r="BC20" s="3">
        <v>276</v>
      </c>
      <c r="BD20" s="3">
        <v>18</v>
      </c>
      <c r="BE20" s="3">
        <v>3</v>
      </c>
      <c r="BF20" s="3">
        <v>5072</v>
      </c>
      <c r="BG20" s="3">
        <v>1170</v>
      </c>
      <c r="BH20" s="5">
        <v>4.3350427350427347</v>
      </c>
      <c r="BI20" s="5">
        <v>8.6700854700854695</v>
      </c>
      <c r="BJ20" s="3">
        <v>1066</v>
      </c>
      <c r="BK20" s="3">
        <v>118</v>
      </c>
      <c r="BL20" s="3">
        <v>130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</row>
    <row r="21" spans="1:85" x14ac:dyDescent="0.25">
      <c r="A21" s="4" t="s">
        <v>34</v>
      </c>
      <c r="B21" s="4" t="s">
        <v>35</v>
      </c>
      <c r="C21" s="3">
        <v>536</v>
      </c>
      <c r="D21" s="3">
        <v>186</v>
      </c>
      <c r="E21" s="3">
        <v>104</v>
      </c>
      <c r="F21" s="3">
        <v>44</v>
      </c>
      <c r="G21" s="3">
        <v>30</v>
      </c>
      <c r="H21" s="3">
        <v>0</v>
      </c>
      <c r="I21" s="3">
        <v>0</v>
      </c>
      <c r="J21" s="3">
        <v>900</v>
      </c>
      <c r="K21" s="3">
        <v>2680</v>
      </c>
      <c r="L21" s="3">
        <v>744</v>
      </c>
      <c r="M21" s="3">
        <v>312</v>
      </c>
      <c r="N21" s="3">
        <v>88</v>
      </c>
      <c r="O21" s="3">
        <v>30</v>
      </c>
      <c r="P21" s="3">
        <v>3854</v>
      </c>
      <c r="Q21" s="3">
        <v>900</v>
      </c>
      <c r="R21" s="5">
        <v>4.2822222222222219</v>
      </c>
      <c r="S21" s="5">
        <v>8.5644444444444439</v>
      </c>
      <c r="T21" s="3">
        <v>722</v>
      </c>
      <c r="U21" s="3">
        <v>80</v>
      </c>
      <c r="V21" s="3">
        <v>100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S21" s="3">
        <v>569</v>
      </c>
      <c r="AT21" s="3">
        <v>165</v>
      </c>
      <c r="AU21" s="3">
        <v>65</v>
      </c>
      <c r="AV21" s="3">
        <v>11</v>
      </c>
      <c r="AW21" s="3">
        <v>0</v>
      </c>
      <c r="AX21" s="3">
        <v>0</v>
      </c>
      <c r="AY21" s="3">
        <v>0</v>
      </c>
      <c r="AZ21" s="3">
        <v>810</v>
      </c>
      <c r="BA21" s="3">
        <v>2845</v>
      </c>
      <c r="BB21" s="3">
        <v>660</v>
      </c>
      <c r="BC21" s="3">
        <v>195</v>
      </c>
      <c r="BD21" s="3">
        <v>22</v>
      </c>
      <c r="BE21" s="3">
        <v>0</v>
      </c>
      <c r="BF21" s="3">
        <v>3722</v>
      </c>
      <c r="BG21" s="3">
        <v>810</v>
      </c>
      <c r="BH21" s="5">
        <v>4.5950617283950619</v>
      </c>
      <c r="BI21" s="5">
        <v>9.1901234567901238</v>
      </c>
      <c r="BJ21" s="3">
        <v>734</v>
      </c>
      <c r="BK21" s="3">
        <v>81</v>
      </c>
      <c r="BL21" s="3">
        <v>90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</row>
    <row r="22" spans="1:85" x14ac:dyDescent="0.25">
      <c r="A22" s="4" t="s">
        <v>36</v>
      </c>
      <c r="B22" s="4" t="s">
        <v>37</v>
      </c>
      <c r="C22" s="3">
        <v>422</v>
      </c>
      <c r="D22" s="3">
        <v>389</v>
      </c>
      <c r="E22" s="3">
        <v>74</v>
      </c>
      <c r="F22" s="3">
        <v>2</v>
      </c>
      <c r="G22" s="3">
        <v>1</v>
      </c>
      <c r="H22" s="3">
        <v>0</v>
      </c>
      <c r="I22" s="3">
        <v>12</v>
      </c>
      <c r="J22" s="3">
        <v>900</v>
      </c>
      <c r="K22" s="3">
        <v>2110</v>
      </c>
      <c r="L22" s="3">
        <v>1556</v>
      </c>
      <c r="M22" s="3">
        <v>222</v>
      </c>
      <c r="N22" s="3">
        <v>4</v>
      </c>
      <c r="O22" s="3">
        <v>1</v>
      </c>
      <c r="P22" s="3">
        <v>3893</v>
      </c>
      <c r="Q22" s="3">
        <v>888</v>
      </c>
      <c r="R22" s="5">
        <v>4.3840090090090094</v>
      </c>
      <c r="S22" s="5">
        <v>8.7680180180180187</v>
      </c>
      <c r="T22" s="3">
        <v>811</v>
      </c>
      <c r="U22" s="3">
        <v>90</v>
      </c>
      <c r="V22" s="3">
        <v>100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5">
        <v>0</v>
      </c>
      <c r="AN22" s="5">
        <v>0</v>
      </c>
      <c r="AO22" s="3">
        <v>0</v>
      </c>
      <c r="AP22" s="3">
        <v>0</v>
      </c>
      <c r="AQ22" s="3">
        <v>0</v>
      </c>
      <c r="AS22" s="3">
        <v>335</v>
      </c>
      <c r="AT22" s="3">
        <v>377</v>
      </c>
      <c r="AU22" s="3">
        <v>78</v>
      </c>
      <c r="AV22" s="3">
        <v>6</v>
      </c>
      <c r="AW22" s="3">
        <v>1</v>
      </c>
      <c r="AX22" s="3">
        <v>13</v>
      </c>
      <c r="AY22" s="3">
        <v>0</v>
      </c>
      <c r="AZ22" s="3">
        <v>810</v>
      </c>
      <c r="BA22" s="3">
        <v>1675</v>
      </c>
      <c r="BB22" s="3">
        <v>1508</v>
      </c>
      <c r="BC22" s="3">
        <v>234</v>
      </c>
      <c r="BD22" s="3">
        <v>12</v>
      </c>
      <c r="BE22" s="3">
        <v>1</v>
      </c>
      <c r="BF22" s="3">
        <v>3430</v>
      </c>
      <c r="BG22" s="3">
        <v>797</v>
      </c>
      <c r="BH22" s="5">
        <v>4.3036386449184443</v>
      </c>
      <c r="BI22" s="5">
        <v>8.6072772898368886</v>
      </c>
      <c r="BJ22" s="3">
        <v>712</v>
      </c>
      <c r="BK22" s="3">
        <v>79</v>
      </c>
      <c r="BL22" s="3">
        <v>90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</row>
    <row r="23" spans="1:85" x14ac:dyDescent="0.25">
      <c r="A23" s="4" t="s">
        <v>38</v>
      </c>
      <c r="B23" s="4" t="s">
        <v>39</v>
      </c>
      <c r="C23" s="3">
        <v>467</v>
      </c>
      <c r="D23" s="3">
        <v>305</v>
      </c>
      <c r="E23" s="3">
        <v>102</v>
      </c>
      <c r="F23" s="3">
        <v>23</v>
      </c>
      <c r="G23" s="3">
        <v>2</v>
      </c>
      <c r="H23" s="3">
        <v>1</v>
      </c>
      <c r="I23" s="3">
        <v>0</v>
      </c>
      <c r="J23" s="3">
        <v>900</v>
      </c>
      <c r="K23" s="3">
        <v>2335</v>
      </c>
      <c r="L23" s="3">
        <v>1220</v>
      </c>
      <c r="M23" s="3">
        <v>306</v>
      </c>
      <c r="N23" s="3">
        <v>46</v>
      </c>
      <c r="O23" s="3">
        <v>2</v>
      </c>
      <c r="P23" s="3">
        <v>3909</v>
      </c>
      <c r="Q23" s="3">
        <v>899</v>
      </c>
      <c r="R23" s="5">
        <v>4.3481646273637375</v>
      </c>
      <c r="S23" s="5">
        <v>8.6963292547274751</v>
      </c>
      <c r="T23" s="3">
        <v>772</v>
      </c>
      <c r="U23" s="3">
        <v>85</v>
      </c>
      <c r="V23" s="3">
        <v>100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S23" s="3">
        <v>382</v>
      </c>
      <c r="AT23" s="3">
        <v>250</v>
      </c>
      <c r="AU23" s="3">
        <v>40</v>
      </c>
      <c r="AV23" s="3">
        <v>3</v>
      </c>
      <c r="AW23" s="3">
        <v>0</v>
      </c>
      <c r="AX23" s="3">
        <v>0</v>
      </c>
      <c r="AY23" s="3">
        <v>0</v>
      </c>
      <c r="AZ23" s="3">
        <v>675</v>
      </c>
      <c r="BA23" s="3">
        <v>1910</v>
      </c>
      <c r="BB23" s="3">
        <v>1000</v>
      </c>
      <c r="BC23" s="3">
        <v>120</v>
      </c>
      <c r="BD23" s="3">
        <v>6</v>
      </c>
      <c r="BE23" s="3">
        <v>0</v>
      </c>
      <c r="BF23" s="3">
        <v>3036</v>
      </c>
      <c r="BG23" s="3">
        <v>675</v>
      </c>
      <c r="BH23" s="5">
        <v>4.4977777777777774</v>
      </c>
      <c r="BI23" s="5">
        <v>8.9955555555555549</v>
      </c>
      <c r="BJ23" s="3">
        <v>632</v>
      </c>
      <c r="BK23" s="3">
        <v>70</v>
      </c>
      <c r="BL23" s="3">
        <v>75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</row>
    <row r="24" spans="1:85" x14ac:dyDescent="0.25">
      <c r="A24" s="4" t="s">
        <v>40</v>
      </c>
      <c r="B24" s="4" t="s">
        <v>41</v>
      </c>
      <c r="C24" s="3">
        <v>330</v>
      </c>
      <c r="D24" s="3">
        <v>402</v>
      </c>
      <c r="E24" s="3">
        <v>70</v>
      </c>
      <c r="F24" s="3">
        <v>1</v>
      </c>
      <c r="G24" s="3">
        <v>1</v>
      </c>
      <c r="H24" s="3">
        <v>6</v>
      </c>
      <c r="I24" s="3">
        <v>0</v>
      </c>
      <c r="J24" s="3">
        <v>810</v>
      </c>
      <c r="K24" s="3">
        <v>1650</v>
      </c>
      <c r="L24" s="3">
        <v>1608</v>
      </c>
      <c r="M24" s="3">
        <v>210</v>
      </c>
      <c r="N24" s="3">
        <v>2</v>
      </c>
      <c r="O24" s="3">
        <v>1</v>
      </c>
      <c r="P24" s="3">
        <v>3471</v>
      </c>
      <c r="Q24" s="3">
        <v>804</v>
      </c>
      <c r="R24" s="5">
        <v>4.3171641791044779</v>
      </c>
      <c r="S24" s="5">
        <v>8.6343283582089558</v>
      </c>
      <c r="T24" s="3">
        <v>732</v>
      </c>
      <c r="U24" s="3">
        <v>81</v>
      </c>
      <c r="V24" s="3">
        <v>90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S24" s="3">
        <v>312</v>
      </c>
      <c r="AT24" s="3">
        <v>391</v>
      </c>
      <c r="AU24" s="3">
        <v>86</v>
      </c>
      <c r="AV24" s="3">
        <v>4</v>
      </c>
      <c r="AW24" s="3">
        <v>3</v>
      </c>
      <c r="AX24" s="3">
        <v>12</v>
      </c>
      <c r="AY24" s="3">
        <v>2</v>
      </c>
      <c r="AZ24" s="3">
        <v>810</v>
      </c>
      <c r="BA24" s="3">
        <v>1560</v>
      </c>
      <c r="BB24" s="3">
        <v>1564</v>
      </c>
      <c r="BC24" s="3">
        <v>258</v>
      </c>
      <c r="BD24" s="3">
        <v>8</v>
      </c>
      <c r="BE24" s="3">
        <v>3</v>
      </c>
      <c r="BF24" s="3">
        <v>3393</v>
      </c>
      <c r="BG24" s="3">
        <v>796</v>
      </c>
      <c r="BH24" s="5">
        <v>4.2625628140703515</v>
      </c>
      <c r="BI24" s="5">
        <v>8.5251256281407031</v>
      </c>
      <c r="BJ24" s="3">
        <v>703</v>
      </c>
      <c r="BK24" s="3">
        <v>78</v>
      </c>
      <c r="BL24" s="3">
        <v>90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</row>
    <row r="25" spans="1:85" x14ac:dyDescent="0.25">
      <c r="A25" s="4" t="s">
        <v>42</v>
      </c>
      <c r="B25" s="4" t="s">
        <v>43</v>
      </c>
      <c r="C25" s="3">
        <v>381</v>
      </c>
      <c r="D25" s="3">
        <v>494</v>
      </c>
      <c r="E25" s="3">
        <v>68</v>
      </c>
      <c r="F25" s="3">
        <v>7</v>
      </c>
      <c r="G25" s="3">
        <v>4</v>
      </c>
      <c r="H25" s="3">
        <v>0</v>
      </c>
      <c r="I25" s="3">
        <v>0</v>
      </c>
      <c r="J25" s="3">
        <v>954</v>
      </c>
      <c r="K25" s="3">
        <v>1905</v>
      </c>
      <c r="L25" s="3">
        <v>1976</v>
      </c>
      <c r="M25" s="3">
        <v>204</v>
      </c>
      <c r="N25" s="3">
        <v>14</v>
      </c>
      <c r="O25" s="3">
        <v>4</v>
      </c>
      <c r="P25" s="3">
        <v>4103</v>
      </c>
      <c r="Q25" s="3">
        <v>954</v>
      </c>
      <c r="R25" s="5">
        <v>4.3008385744234801</v>
      </c>
      <c r="S25" s="5">
        <v>8.6016771488469601</v>
      </c>
      <c r="T25" s="3">
        <v>875</v>
      </c>
      <c r="U25" s="3">
        <v>97</v>
      </c>
      <c r="V25" s="3">
        <v>106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S25" s="3">
        <v>310</v>
      </c>
      <c r="AT25" s="3">
        <v>205</v>
      </c>
      <c r="AU25" s="3">
        <v>22</v>
      </c>
      <c r="AV25" s="3">
        <v>1</v>
      </c>
      <c r="AW25" s="3">
        <v>2</v>
      </c>
      <c r="AX25" s="3">
        <v>0</v>
      </c>
      <c r="AY25" s="3">
        <v>0</v>
      </c>
      <c r="AZ25" s="3">
        <v>540</v>
      </c>
      <c r="BA25" s="3">
        <v>1550</v>
      </c>
      <c r="BB25" s="3">
        <v>820</v>
      </c>
      <c r="BC25" s="3">
        <v>66</v>
      </c>
      <c r="BD25" s="3">
        <v>2</v>
      </c>
      <c r="BE25" s="3">
        <v>2</v>
      </c>
      <c r="BF25" s="3">
        <v>2440</v>
      </c>
      <c r="BG25" s="3">
        <v>540</v>
      </c>
      <c r="BH25" s="5">
        <v>4.5185185185185182</v>
      </c>
      <c r="BI25" s="5">
        <v>9.0370370370370363</v>
      </c>
      <c r="BJ25" s="3">
        <v>515</v>
      </c>
      <c r="BK25" s="3">
        <v>57</v>
      </c>
      <c r="BL25" s="3">
        <v>60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</row>
    <row r="26" spans="1:85" x14ac:dyDescent="0.25">
      <c r="A26" s="4" t="s">
        <v>44</v>
      </c>
      <c r="B26" s="4" t="s">
        <v>45</v>
      </c>
      <c r="C26" s="3">
        <v>645</v>
      </c>
      <c r="D26" s="3">
        <v>838</v>
      </c>
      <c r="E26" s="3">
        <v>92</v>
      </c>
      <c r="F26" s="3">
        <v>0</v>
      </c>
      <c r="G26" s="3">
        <v>0</v>
      </c>
      <c r="H26" s="3">
        <v>0</v>
      </c>
      <c r="I26" s="3">
        <v>0</v>
      </c>
      <c r="J26" s="3">
        <v>1575</v>
      </c>
      <c r="K26" s="3">
        <v>3225</v>
      </c>
      <c r="L26" s="3">
        <v>3352</v>
      </c>
      <c r="M26" s="3">
        <v>276</v>
      </c>
      <c r="N26" s="3">
        <v>0</v>
      </c>
      <c r="O26" s="3">
        <v>0</v>
      </c>
      <c r="P26" s="3">
        <v>6853</v>
      </c>
      <c r="Q26" s="3">
        <v>1575</v>
      </c>
      <c r="R26" s="5">
        <v>4.3511111111111109</v>
      </c>
      <c r="S26" s="5">
        <v>8.7022222222222219</v>
      </c>
      <c r="T26" s="3">
        <v>1483</v>
      </c>
      <c r="U26" s="3">
        <v>164</v>
      </c>
      <c r="V26" s="3">
        <v>175</v>
      </c>
      <c r="X26" s="3">
        <v>131</v>
      </c>
      <c r="Y26" s="3">
        <v>200</v>
      </c>
      <c r="Z26" s="3">
        <v>27</v>
      </c>
      <c r="AA26" s="3">
        <v>2</v>
      </c>
      <c r="AB26" s="3">
        <v>0</v>
      </c>
      <c r="AC26" s="3">
        <v>0</v>
      </c>
      <c r="AD26" s="3">
        <v>0</v>
      </c>
      <c r="AE26" s="3">
        <v>360</v>
      </c>
      <c r="AF26" s="3">
        <v>655</v>
      </c>
      <c r="AG26" s="3">
        <v>800</v>
      </c>
      <c r="AH26" s="3">
        <v>81</v>
      </c>
      <c r="AI26" s="3">
        <v>4</v>
      </c>
      <c r="AJ26" s="3">
        <v>0</v>
      </c>
      <c r="AK26" s="3">
        <v>1540</v>
      </c>
      <c r="AL26" s="3">
        <v>360</v>
      </c>
      <c r="AM26" s="5">
        <v>4.2777777777777777</v>
      </c>
      <c r="AN26" s="5">
        <v>8.5555555555555554</v>
      </c>
      <c r="AO26" s="3">
        <v>331</v>
      </c>
      <c r="AP26" s="3">
        <v>36</v>
      </c>
      <c r="AQ26" s="3">
        <v>40</v>
      </c>
      <c r="AS26" s="3">
        <v>521</v>
      </c>
      <c r="AT26" s="3">
        <v>822</v>
      </c>
      <c r="AU26" s="3">
        <v>88</v>
      </c>
      <c r="AV26" s="3">
        <v>9</v>
      </c>
      <c r="AW26" s="3">
        <v>0</v>
      </c>
      <c r="AX26" s="3">
        <v>0</v>
      </c>
      <c r="AY26" s="3">
        <v>0</v>
      </c>
      <c r="AZ26" s="3">
        <v>1440</v>
      </c>
      <c r="BA26" s="3">
        <v>2605</v>
      </c>
      <c r="BB26" s="3">
        <v>3288</v>
      </c>
      <c r="BC26" s="3">
        <v>264</v>
      </c>
      <c r="BD26" s="3">
        <v>18</v>
      </c>
      <c r="BE26" s="3">
        <v>0</v>
      </c>
      <c r="BF26" s="3">
        <v>6175</v>
      </c>
      <c r="BG26" s="3">
        <v>1440</v>
      </c>
      <c r="BH26" s="5">
        <v>4.2881944444444446</v>
      </c>
      <c r="BI26" s="5">
        <v>8.5763888888888893</v>
      </c>
      <c r="BJ26" s="3">
        <v>1343</v>
      </c>
      <c r="BK26" s="3">
        <v>149</v>
      </c>
      <c r="BL26" s="3">
        <v>160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</row>
    <row r="27" spans="1:85" x14ac:dyDescent="0.25">
      <c r="A27" s="4" t="s">
        <v>46</v>
      </c>
      <c r="B27" s="4" t="s">
        <v>47</v>
      </c>
      <c r="C27" s="3">
        <v>1563</v>
      </c>
      <c r="D27" s="3">
        <v>1451</v>
      </c>
      <c r="E27" s="3">
        <v>273</v>
      </c>
      <c r="F27" s="3">
        <v>56</v>
      </c>
      <c r="G27" s="3">
        <v>4</v>
      </c>
      <c r="H27" s="3">
        <v>1</v>
      </c>
      <c r="I27" s="3">
        <v>0</v>
      </c>
      <c r="J27" s="3">
        <v>3348</v>
      </c>
      <c r="K27" s="3">
        <v>7815</v>
      </c>
      <c r="L27" s="3">
        <v>5804</v>
      </c>
      <c r="M27" s="3">
        <v>819</v>
      </c>
      <c r="N27" s="3">
        <v>112</v>
      </c>
      <c r="O27" s="3">
        <v>4</v>
      </c>
      <c r="P27" s="3">
        <v>14554</v>
      </c>
      <c r="Q27" s="3">
        <v>3347</v>
      </c>
      <c r="R27" s="5">
        <v>4.3483716761278757</v>
      </c>
      <c r="S27" s="5">
        <v>8.6967433522557513</v>
      </c>
      <c r="T27" s="3">
        <v>3014</v>
      </c>
      <c r="U27" s="3">
        <v>334</v>
      </c>
      <c r="V27" s="3">
        <v>372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S27" s="3">
        <v>936</v>
      </c>
      <c r="AT27" s="3">
        <v>984</v>
      </c>
      <c r="AU27" s="3">
        <v>142</v>
      </c>
      <c r="AV27" s="3">
        <v>13</v>
      </c>
      <c r="AW27" s="3">
        <v>4</v>
      </c>
      <c r="AX27" s="3">
        <v>0</v>
      </c>
      <c r="AY27" s="3">
        <v>0</v>
      </c>
      <c r="AZ27" s="3">
        <v>2079</v>
      </c>
      <c r="BA27" s="3">
        <v>4680</v>
      </c>
      <c r="BB27" s="3">
        <v>3936</v>
      </c>
      <c r="BC27" s="3">
        <v>426</v>
      </c>
      <c r="BD27" s="3">
        <v>26</v>
      </c>
      <c r="BE27" s="3">
        <v>4</v>
      </c>
      <c r="BF27" s="3">
        <v>9072</v>
      </c>
      <c r="BG27" s="3">
        <v>2079</v>
      </c>
      <c r="BH27" s="5">
        <v>4.3636363636363633</v>
      </c>
      <c r="BI27" s="5">
        <v>8.7272727272727266</v>
      </c>
      <c r="BJ27" s="3">
        <v>1920</v>
      </c>
      <c r="BK27" s="3">
        <v>213</v>
      </c>
      <c r="BL27" s="3">
        <v>231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</row>
    <row r="28" spans="1:85" x14ac:dyDescent="0.25">
      <c r="A28" s="4" t="s">
        <v>48</v>
      </c>
      <c r="B28" s="4" t="s">
        <v>49</v>
      </c>
      <c r="C28" s="3">
        <v>333</v>
      </c>
      <c r="D28" s="3">
        <v>167</v>
      </c>
      <c r="E28" s="3">
        <v>40</v>
      </c>
      <c r="F28" s="3">
        <v>0</v>
      </c>
      <c r="G28" s="3">
        <v>0</v>
      </c>
      <c r="H28" s="3">
        <v>0</v>
      </c>
      <c r="I28" s="3">
        <v>0</v>
      </c>
      <c r="J28" s="3">
        <v>540</v>
      </c>
      <c r="K28" s="3">
        <v>1665</v>
      </c>
      <c r="L28" s="3">
        <v>668</v>
      </c>
      <c r="M28" s="3">
        <v>120</v>
      </c>
      <c r="N28" s="3">
        <v>0</v>
      </c>
      <c r="O28" s="3">
        <v>0</v>
      </c>
      <c r="P28" s="3">
        <v>2453</v>
      </c>
      <c r="Q28" s="3">
        <v>540</v>
      </c>
      <c r="R28" s="5">
        <v>4.5425925925925927</v>
      </c>
      <c r="S28" s="5">
        <v>9.0851851851851855</v>
      </c>
      <c r="T28" s="3">
        <v>500</v>
      </c>
      <c r="U28" s="3">
        <v>55</v>
      </c>
      <c r="V28" s="3">
        <v>60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S28" s="3">
        <v>236</v>
      </c>
      <c r="AT28" s="3">
        <v>257</v>
      </c>
      <c r="AU28" s="3">
        <v>47</v>
      </c>
      <c r="AV28" s="3">
        <v>0</v>
      </c>
      <c r="AW28" s="3">
        <v>0</v>
      </c>
      <c r="AX28" s="3">
        <v>0</v>
      </c>
      <c r="AY28" s="3">
        <v>0</v>
      </c>
      <c r="AZ28" s="3">
        <v>540</v>
      </c>
      <c r="BA28" s="3">
        <v>1180</v>
      </c>
      <c r="BB28" s="3">
        <v>1028</v>
      </c>
      <c r="BC28" s="3">
        <v>141</v>
      </c>
      <c r="BD28" s="3">
        <v>0</v>
      </c>
      <c r="BE28" s="3">
        <v>0</v>
      </c>
      <c r="BF28" s="3">
        <v>2349</v>
      </c>
      <c r="BG28" s="3">
        <v>540</v>
      </c>
      <c r="BH28" s="5">
        <v>4.3499999999999996</v>
      </c>
      <c r="BI28" s="5">
        <v>8.6999999999999993</v>
      </c>
      <c r="BJ28" s="3">
        <v>493</v>
      </c>
      <c r="BK28" s="3">
        <v>54</v>
      </c>
      <c r="BL28" s="3">
        <v>60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</row>
    <row r="29" spans="1:85" x14ac:dyDescent="0.25">
      <c r="A29" s="4" t="s">
        <v>50</v>
      </c>
      <c r="B29" s="4" t="s">
        <v>51</v>
      </c>
      <c r="C29" s="3">
        <v>1478</v>
      </c>
      <c r="D29" s="3">
        <v>1603</v>
      </c>
      <c r="E29" s="3">
        <v>369</v>
      </c>
      <c r="F29" s="3">
        <v>39</v>
      </c>
      <c r="G29" s="3">
        <v>12</v>
      </c>
      <c r="H29" s="3">
        <v>0</v>
      </c>
      <c r="I29" s="3">
        <v>0</v>
      </c>
      <c r="J29" s="3">
        <v>3501</v>
      </c>
      <c r="K29" s="3">
        <v>7390</v>
      </c>
      <c r="L29" s="3">
        <v>6412</v>
      </c>
      <c r="M29" s="3">
        <v>1107</v>
      </c>
      <c r="N29" s="3">
        <v>78</v>
      </c>
      <c r="O29" s="3">
        <v>12</v>
      </c>
      <c r="P29" s="3">
        <v>14999</v>
      </c>
      <c r="Q29" s="3">
        <v>3501</v>
      </c>
      <c r="R29" s="5">
        <v>4.2842045129962871</v>
      </c>
      <c r="S29" s="5">
        <v>8.5684090259925743</v>
      </c>
      <c r="T29" s="3">
        <v>3081</v>
      </c>
      <c r="U29" s="3">
        <v>342</v>
      </c>
      <c r="V29" s="3">
        <v>389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S29" s="3">
        <v>1035</v>
      </c>
      <c r="AT29" s="3">
        <v>1088</v>
      </c>
      <c r="AU29" s="3">
        <v>190</v>
      </c>
      <c r="AV29" s="3">
        <v>14</v>
      </c>
      <c r="AW29" s="3">
        <v>4</v>
      </c>
      <c r="AX29" s="3">
        <v>0</v>
      </c>
      <c r="AY29" s="3">
        <v>0</v>
      </c>
      <c r="AZ29" s="3">
        <v>2331</v>
      </c>
      <c r="BA29" s="3">
        <v>5175</v>
      </c>
      <c r="BB29" s="3">
        <v>4352</v>
      </c>
      <c r="BC29" s="3">
        <v>570</v>
      </c>
      <c r="BD29" s="3">
        <v>28</v>
      </c>
      <c r="BE29" s="3">
        <v>4</v>
      </c>
      <c r="BF29" s="3">
        <v>10129</v>
      </c>
      <c r="BG29" s="3">
        <v>2331</v>
      </c>
      <c r="BH29" s="5">
        <v>4.3453453453453452</v>
      </c>
      <c r="BI29" s="5">
        <v>8.6906906906906904</v>
      </c>
      <c r="BJ29" s="3">
        <v>2123</v>
      </c>
      <c r="BK29" s="3">
        <v>235</v>
      </c>
      <c r="BL29" s="3">
        <v>259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</row>
    <row r="30" spans="1:85" x14ac:dyDescent="0.25">
      <c r="A30" s="4" t="s">
        <v>52</v>
      </c>
      <c r="B30" s="4" t="s">
        <v>53</v>
      </c>
      <c r="C30" s="3">
        <v>832</v>
      </c>
      <c r="D30" s="3">
        <v>1011</v>
      </c>
      <c r="E30" s="3">
        <v>228</v>
      </c>
      <c r="F30" s="3">
        <v>29</v>
      </c>
      <c r="G30" s="3">
        <v>15</v>
      </c>
      <c r="H30" s="3">
        <v>72</v>
      </c>
      <c r="I30" s="3">
        <v>0</v>
      </c>
      <c r="J30" s="3">
        <v>2187</v>
      </c>
      <c r="K30" s="3">
        <v>4160</v>
      </c>
      <c r="L30" s="3">
        <v>4044</v>
      </c>
      <c r="M30" s="3">
        <v>684</v>
      </c>
      <c r="N30" s="3">
        <v>58</v>
      </c>
      <c r="O30" s="3">
        <v>15</v>
      </c>
      <c r="P30" s="3">
        <v>8961</v>
      </c>
      <c r="Q30" s="3">
        <v>2115</v>
      </c>
      <c r="R30" s="5">
        <v>4.2368794326241135</v>
      </c>
      <c r="S30" s="5">
        <v>8.473758865248227</v>
      </c>
      <c r="T30" s="3">
        <v>1843</v>
      </c>
      <c r="U30" s="3">
        <v>204</v>
      </c>
      <c r="V30" s="3">
        <v>243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S30" s="3">
        <v>388</v>
      </c>
      <c r="AT30" s="3">
        <v>662</v>
      </c>
      <c r="AU30" s="3">
        <v>184</v>
      </c>
      <c r="AV30" s="3">
        <v>20</v>
      </c>
      <c r="AW30" s="3">
        <v>9</v>
      </c>
      <c r="AX30" s="3">
        <v>24</v>
      </c>
      <c r="AY30" s="3">
        <v>0</v>
      </c>
      <c r="AZ30" s="3">
        <v>1287</v>
      </c>
      <c r="BA30" s="3">
        <v>1940</v>
      </c>
      <c r="BB30" s="3">
        <v>2648</v>
      </c>
      <c r="BC30" s="3">
        <v>552</v>
      </c>
      <c r="BD30" s="3">
        <v>40</v>
      </c>
      <c r="BE30" s="3">
        <v>9</v>
      </c>
      <c r="BF30" s="3">
        <v>5189</v>
      </c>
      <c r="BG30" s="3">
        <v>1263</v>
      </c>
      <c r="BH30" s="5">
        <v>4.1084718923198738</v>
      </c>
      <c r="BI30" s="5">
        <v>8.2169437846397475</v>
      </c>
      <c r="BJ30" s="3">
        <v>1050</v>
      </c>
      <c r="BK30" s="3">
        <v>116</v>
      </c>
      <c r="BL30" s="3">
        <v>143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</row>
    <row r="31" spans="1:85" x14ac:dyDescent="0.25">
      <c r="A31" s="4" t="s">
        <v>54</v>
      </c>
      <c r="B31" s="4" t="s">
        <v>55</v>
      </c>
      <c r="C31" s="3">
        <v>822</v>
      </c>
      <c r="D31" s="3">
        <v>795</v>
      </c>
      <c r="E31" s="3">
        <v>150</v>
      </c>
      <c r="F31" s="3">
        <v>14</v>
      </c>
      <c r="G31" s="3">
        <v>9</v>
      </c>
      <c r="H31" s="3">
        <v>10</v>
      </c>
      <c r="I31" s="3">
        <v>0</v>
      </c>
      <c r="J31" s="3">
        <v>1800</v>
      </c>
      <c r="K31" s="3">
        <v>4110</v>
      </c>
      <c r="L31" s="3">
        <v>3180</v>
      </c>
      <c r="M31" s="3">
        <v>450</v>
      </c>
      <c r="N31" s="3">
        <v>28</v>
      </c>
      <c r="O31" s="3">
        <v>9</v>
      </c>
      <c r="P31" s="3">
        <v>7777</v>
      </c>
      <c r="Q31" s="3">
        <v>1790</v>
      </c>
      <c r="R31" s="5">
        <v>4.3446927374301678</v>
      </c>
      <c r="S31" s="5">
        <v>8.6893854748603356</v>
      </c>
      <c r="T31" s="3">
        <v>1617</v>
      </c>
      <c r="U31" s="3">
        <v>179</v>
      </c>
      <c r="V31" s="3">
        <v>200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S31" s="3">
        <v>601</v>
      </c>
      <c r="AT31" s="3">
        <v>557</v>
      </c>
      <c r="AU31" s="3">
        <v>151</v>
      </c>
      <c r="AV31" s="3">
        <v>23</v>
      </c>
      <c r="AW31" s="3">
        <v>13</v>
      </c>
      <c r="AX31" s="3">
        <v>5</v>
      </c>
      <c r="AY31" s="3">
        <v>0</v>
      </c>
      <c r="AZ31" s="3">
        <v>1350</v>
      </c>
      <c r="BA31" s="3">
        <v>3005</v>
      </c>
      <c r="BB31" s="3">
        <v>2228</v>
      </c>
      <c r="BC31" s="3">
        <v>453</v>
      </c>
      <c r="BD31" s="3">
        <v>46</v>
      </c>
      <c r="BE31" s="3">
        <v>13</v>
      </c>
      <c r="BF31" s="3">
        <v>5745</v>
      </c>
      <c r="BG31" s="3">
        <v>1345</v>
      </c>
      <c r="BH31" s="5">
        <v>4.2713754646840147</v>
      </c>
      <c r="BI31" s="5">
        <v>8.5427509293680295</v>
      </c>
      <c r="BJ31" s="3">
        <v>1158</v>
      </c>
      <c r="BK31" s="3">
        <v>128</v>
      </c>
      <c r="BL31" s="3">
        <v>150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</row>
    <row r="32" spans="1:85" x14ac:dyDescent="0.25">
      <c r="A32" s="4" t="s">
        <v>56</v>
      </c>
      <c r="B32" s="4" t="s">
        <v>57</v>
      </c>
      <c r="C32" s="3">
        <v>469</v>
      </c>
      <c r="D32" s="3">
        <v>624</v>
      </c>
      <c r="E32" s="3">
        <v>139</v>
      </c>
      <c r="F32" s="3">
        <v>2</v>
      </c>
      <c r="G32" s="3">
        <v>19</v>
      </c>
      <c r="H32" s="3">
        <v>106</v>
      </c>
      <c r="I32" s="3">
        <v>0</v>
      </c>
      <c r="J32" s="3">
        <v>1359</v>
      </c>
      <c r="K32" s="3">
        <v>2345</v>
      </c>
      <c r="L32" s="3">
        <v>2496</v>
      </c>
      <c r="M32" s="3">
        <v>417</v>
      </c>
      <c r="N32" s="3">
        <v>4</v>
      </c>
      <c r="O32" s="3">
        <v>19</v>
      </c>
      <c r="P32" s="3">
        <v>5281</v>
      </c>
      <c r="Q32" s="3">
        <v>1253</v>
      </c>
      <c r="R32" s="5">
        <v>4.2146847565841981</v>
      </c>
      <c r="S32" s="5">
        <v>8.4293695131683961</v>
      </c>
      <c r="T32" s="3">
        <v>1093</v>
      </c>
      <c r="U32" s="3">
        <v>121</v>
      </c>
      <c r="V32" s="3">
        <v>151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S32" s="3">
        <v>318</v>
      </c>
      <c r="AT32" s="3">
        <v>348</v>
      </c>
      <c r="AU32" s="3">
        <v>108</v>
      </c>
      <c r="AV32" s="3">
        <v>0</v>
      </c>
      <c r="AW32" s="3">
        <v>15</v>
      </c>
      <c r="AX32" s="3">
        <v>21</v>
      </c>
      <c r="AY32" s="3">
        <v>0</v>
      </c>
      <c r="AZ32" s="3">
        <v>810</v>
      </c>
      <c r="BA32" s="3">
        <v>1590</v>
      </c>
      <c r="BB32" s="3">
        <v>1392</v>
      </c>
      <c r="BC32" s="3">
        <v>324</v>
      </c>
      <c r="BD32" s="3">
        <v>0</v>
      </c>
      <c r="BE32" s="3">
        <v>15</v>
      </c>
      <c r="BF32" s="3">
        <v>3321</v>
      </c>
      <c r="BG32" s="3">
        <v>789</v>
      </c>
      <c r="BH32" s="5">
        <v>4.2091254752851714</v>
      </c>
      <c r="BI32" s="5">
        <v>8.4182509505703429</v>
      </c>
      <c r="BJ32" s="3">
        <v>666</v>
      </c>
      <c r="BK32" s="3">
        <v>74</v>
      </c>
      <c r="BL32" s="3">
        <v>90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</row>
    <row r="33" spans="1:85" x14ac:dyDescent="0.25">
      <c r="A33" s="4" t="s">
        <v>58</v>
      </c>
      <c r="B33" s="4" t="s">
        <v>59</v>
      </c>
      <c r="C33" s="3">
        <v>1050</v>
      </c>
      <c r="D33" s="3">
        <v>1268</v>
      </c>
      <c r="E33" s="3">
        <v>374</v>
      </c>
      <c r="F33" s="3">
        <v>53</v>
      </c>
      <c r="G33" s="3">
        <v>19</v>
      </c>
      <c r="H33" s="3">
        <v>44</v>
      </c>
      <c r="I33" s="3">
        <v>0</v>
      </c>
      <c r="J33" s="3">
        <v>2808</v>
      </c>
      <c r="K33" s="3">
        <v>5250</v>
      </c>
      <c r="L33" s="3">
        <v>5072</v>
      </c>
      <c r="M33" s="3">
        <v>1122</v>
      </c>
      <c r="N33" s="3">
        <v>106</v>
      </c>
      <c r="O33" s="3">
        <v>19</v>
      </c>
      <c r="P33" s="3">
        <v>11569</v>
      </c>
      <c r="Q33" s="3">
        <v>2764</v>
      </c>
      <c r="R33" s="5">
        <v>4.1856005788712007</v>
      </c>
      <c r="S33" s="5">
        <v>8.3712011577424015</v>
      </c>
      <c r="T33" s="3">
        <v>2318</v>
      </c>
      <c r="U33" s="3">
        <v>257</v>
      </c>
      <c r="V33" s="3">
        <v>312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S33" s="3">
        <v>627</v>
      </c>
      <c r="AT33" s="3">
        <v>798</v>
      </c>
      <c r="AU33" s="3">
        <v>234</v>
      </c>
      <c r="AV33" s="3">
        <v>32</v>
      </c>
      <c r="AW33" s="3">
        <v>16</v>
      </c>
      <c r="AX33" s="3">
        <v>30</v>
      </c>
      <c r="AY33" s="3">
        <v>0</v>
      </c>
      <c r="AZ33" s="3">
        <v>1737</v>
      </c>
      <c r="BA33" s="3">
        <v>3135</v>
      </c>
      <c r="BB33" s="3">
        <v>3192</v>
      </c>
      <c r="BC33" s="3">
        <v>702</v>
      </c>
      <c r="BD33" s="3">
        <v>64</v>
      </c>
      <c r="BE33" s="3">
        <v>16</v>
      </c>
      <c r="BF33" s="3">
        <v>7109</v>
      </c>
      <c r="BG33" s="3">
        <v>1707</v>
      </c>
      <c r="BH33" s="5">
        <v>4.1646162858816638</v>
      </c>
      <c r="BI33" s="5">
        <v>8.3292325717633275</v>
      </c>
      <c r="BJ33" s="3">
        <v>1425</v>
      </c>
      <c r="BK33" s="3">
        <v>158</v>
      </c>
      <c r="BL33" s="3">
        <v>193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</row>
    <row r="34" spans="1:85" x14ac:dyDescent="0.25">
      <c r="A34" s="4" t="s">
        <v>60</v>
      </c>
      <c r="B34" s="4" t="s">
        <v>61</v>
      </c>
      <c r="C34" s="3">
        <v>414</v>
      </c>
      <c r="D34" s="3">
        <v>222</v>
      </c>
      <c r="E34" s="3">
        <v>31</v>
      </c>
      <c r="F34" s="3">
        <v>6</v>
      </c>
      <c r="G34" s="3">
        <v>2</v>
      </c>
      <c r="H34" s="3">
        <v>0</v>
      </c>
      <c r="I34" s="3">
        <v>0</v>
      </c>
      <c r="J34" s="3">
        <v>675</v>
      </c>
      <c r="K34" s="3">
        <v>2070</v>
      </c>
      <c r="L34" s="3">
        <v>888</v>
      </c>
      <c r="M34" s="3">
        <v>93</v>
      </c>
      <c r="N34" s="3">
        <v>12</v>
      </c>
      <c r="O34" s="3">
        <v>2</v>
      </c>
      <c r="P34" s="3">
        <v>3065</v>
      </c>
      <c r="Q34" s="3">
        <v>675</v>
      </c>
      <c r="R34" s="5">
        <v>4.5407407407407403</v>
      </c>
      <c r="S34" s="5">
        <v>9.0814814814814806</v>
      </c>
      <c r="T34" s="3">
        <v>636</v>
      </c>
      <c r="U34" s="3">
        <v>70</v>
      </c>
      <c r="V34" s="3">
        <v>75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S34" s="3">
        <v>315</v>
      </c>
      <c r="AT34" s="3">
        <v>183</v>
      </c>
      <c r="AU34" s="3">
        <v>33</v>
      </c>
      <c r="AV34" s="3">
        <v>6</v>
      </c>
      <c r="AW34" s="3">
        <v>3</v>
      </c>
      <c r="AX34" s="3">
        <v>0</v>
      </c>
      <c r="AY34" s="3">
        <v>0</v>
      </c>
      <c r="AZ34" s="3">
        <v>540</v>
      </c>
      <c r="BA34" s="3">
        <v>1575</v>
      </c>
      <c r="BB34" s="3">
        <v>732</v>
      </c>
      <c r="BC34" s="3">
        <v>99</v>
      </c>
      <c r="BD34" s="3">
        <v>12</v>
      </c>
      <c r="BE34" s="3">
        <v>3</v>
      </c>
      <c r="BF34" s="3">
        <v>2421</v>
      </c>
      <c r="BG34" s="3">
        <v>540</v>
      </c>
      <c r="BH34" s="5">
        <v>4.4833333333333334</v>
      </c>
      <c r="BI34" s="5">
        <v>8.9666666666666668</v>
      </c>
      <c r="BJ34" s="3">
        <v>498</v>
      </c>
      <c r="BK34" s="3">
        <v>55</v>
      </c>
      <c r="BL34" s="3">
        <v>60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</row>
    <row r="35" spans="1:85" x14ac:dyDescent="0.25">
      <c r="A35" s="4" t="s">
        <v>62</v>
      </c>
      <c r="B35" s="4" t="s">
        <v>63</v>
      </c>
      <c r="C35" s="3">
        <v>309</v>
      </c>
      <c r="D35" s="3">
        <v>364</v>
      </c>
      <c r="E35" s="3">
        <v>106</v>
      </c>
      <c r="F35" s="3">
        <v>13</v>
      </c>
      <c r="G35" s="3">
        <v>9</v>
      </c>
      <c r="H35" s="3">
        <v>9</v>
      </c>
      <c r="I35" s="3">
        <v>0</v>
      </c>
      <c r="J35" s="3">
        <v>810</v>
      </c>
      <c r="K35" s="3">
        <v>1545</v>
      </c>
      <c r="L35" s="3">
        <v>1456</v>
      </c>
      <c r="M35" s="3">
        <v>318</v>
      </c>
      <c r="N35" s="3">
        <v>26</v>
      </c>
      <c r="O35" s="3">
        <v>9</v>
      </c>
      <c r="P35" s="3">
        <v>3354</v>
      </c>
      <c r="Q35" s="3">
        <v>801</v>
      </c>
      <c r="R35" s="5">
        <v>4.1872659176029963</v>
      </c>
      <c r="S35" s="5">
        <v>8.3745318352059925</v>
      </c>
      <c r="T35" s="3">
        <v>673</v>
      </c>
      <c r="U35" s="3">
        <v>74</v>
      </c>
      <c r="V35" s="3">
        <v>90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S35" s="3">
        <v>239</v>
      </c>
      <c r="AT35" s="3">
        <v>170</v>
      </c>
      <c r="AU35" s="3">
        <v>31</v>
      </c>
      <c r="AV35" s="3">
        <v>3</v>
      </c>
      <c r="AW35" s="3">
        <v>2</v>
      </c>
      <c r="AX35" s="3">
        <v>2</v>
      </c>
      <c r="AY35" s="3">
        <v>3</v>
      </c>
      <c r="AZ35" s="3">
        <v>450</v>
      </c>
      <c r="BA35" s="3">
        <v>1195</v>
      </c>
      <c r="BB35" s="3">
        <v>680</v>
      </c>
      <c r="BC35" s="3">
        <v>93</v>
      </c>
      <c r="BD35" s="3">
        <v>6</v>
      </c>
      <c r="BE35" s="3">
        <v>2</v>
      </c>
      <c r="BF35" s="3">
        <v>1976</v>
      </c>
      <c r="BG35" s="3">
        <v>445</v>
      </c>
      <c r="BH35" s="5">
        <v>4.440449438202247</v>
      </c>
      <c r="BI35" s="5">
        <v>8.880898876404494</v>
      </c>
      <c r="BJ35" s="3">
        <v>409</v>
      </c>
      <c r="BK35" s="3">
        <v>45</v>
      </c>
      <c r="BL35" s="3">
        <v>50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</row>
    <row r="36" spans="1:85" x14ac:dyDescent="0.25">
      <c r="A36" s="4" t="s">
        <v>64</v>
      </c>
      <c r="B36" s="4" t="s">
        <v>65</v>
      </c>
      <c r="C36" s="3">
        <v>2127</v>
      </c>
      <c r="D36" s="3">
        <v>2147</v>
      </c>
      <c r="E36" s="3">
        <v>260</v>
      </c>
      <c r="F36" s="3">
        <v>36</v>
      </c>
      <c r="G36" s="3">
        <v>28</v>
      </c>
      <c r="H36" s="3">
        <v>64</v>
      </c>
      <c r="I36" s="3">
        <v>0</v>
      </c>
      <c r="J36" s="3">
        <v>4662</v>
      </c>
      <c r="K36" s="3">
        <v>10635</v>
      </c>
      <c r="L36" s="3">
        <v>8588</v>
      </c>
      <c r="M36" s="3">
        <v>780</v>
      </c>
      <c r="N36" s="3">
        <v>72</v>
      </c>
      <c r="O36" s="3">
        <v>28</v>
      </c>
      <c r="P36" s="3">
        <v>20103</v>
      </c>
      <c r="Q36" s="3">
        <v>4598</v>
      </c>
      <c r="R36" s="5">
        <v>4.3721183123097003</v>
      </c>
      <c r="S36" s="5">
        <v>8.7442366246194005</v>
      </c>
      <c r="T36" s="3">
        <v>4274</v>
      </c>
      <c r="U36" s="3">
        <v>474</v>
      </c>
      <c r="V36" s="3">
        <v>518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S36" s="3">
        <v>1185</v>
      </c>
      <c r="AT36" s="3">
        <v>1408</v>
      </c>
      <c r="AU36" s="3">
        <v>231</v>
      </c>
      <c r="AV36" s="3">
        <v>26</v>
      </c>
      <c r="AW36" s="3">
        <v>12</v>
      </c>
      <c r="AX36" s="3">
        <v>13</v>
      </c>
      <c r="AY36" s="3">
        <v>5</v>
      </c>
      <c r="AZ36" s="3">
        <v>2880</v>
      </c>
      <c r="BA36" s="3">
        <v>5925</v>
      </c>
      <c r="BB36" s="3">
        <v>5632</v>
      </c>
      <c r="BC36" s="3">
        <v>693</v>
      </c>
      <c r="BD36" s="3">
        <v>52</v>
      </c>
      <c r="BE36" s="3">
        <v>12</v>
      </c>
      <c r="BF36" s="3">
        <v>12314</v>
      </c>
      <c r="BG36" s="3">
        <v>2862</v>
      </c>
      <c r="BH36" s="5">
        <v>4.3025856044723971</v>
      </c>
      <c r="BI36" s="5">
        <v>8.6051712089447943</v>
      </c>
      <c r="BJ36" s="3">
        <v>2593</v>
      </c>
      <c r="BK36" s="3">
        <v>288</v>
      </c>
      <c r="BL36" s="3">
        <v>320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</row>
    <row r="37" spans="1:85" x14ac:dyDescent="0.25">
      <c r="A37" s="4" t="s">
        <v>66</v>
      </c>
      <c r="B37" s="4" t="s">
        <v>67</v>
      </c>
      <c r="C37" s="3">
        <v>398</v>
      </c>
      <c r="D37" s="3">
        <v>602</v>
      </c>
      <c r="E37" s="3">
        <v>219</v>
      </c>
      <c r="F37" s="3">
        <v>14</v>
      </c>
      <c r="G37" s="3">
        <v>5</v>
      </c>
      <c r="H37" s="3">
        <v>49</v>
      </c>
      <c r="I37" s="3">
        <v>0</v>
      </c>
      <c r="J37" s="3">
        <v>1287</v>
      </c>
      <c r="K37" s="3">
        <v>1990</v>
      </c>
      <c r="L37" s="3">
        <v>2408</v>
      </c>
      <c r="M37" s="3">
        <v>657</v>
      </c>
      <c r="N37" s="3">
        <v>28</v>
      </c>
      <c r="O37" s="3">
        <v>5</v>
      </c>
      <c r="P37" s="3">
        <v>5088</v>
      </c>
      <c r="Q37" s="3">
        <v>1238</v>
      </c>
      <c r="R37" s="5">
        <v>4.109854604200323</v>
      </c>
      <c r="S37" s="5">
        <v>8.219709208400646</v>
      </c>
      <c r="T37" s="3">
        <v>1000</v>
      </c>
      <c r="U37" s="3">
        <v>111</v>
      </c>
      <c r="V37" s="3">
        <v>143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S37" s="3">
        <v>331</v>
      </c>
      <c r="AT37" s="3">
        <v>408</v>
      </c>
      <c r="AU37" s="3">
        <v>58</v>
      </c>
      <c r="AV37" s="3">
        <v>3</v>
      </c>
      <c r="AW37" s="3">
        <v>0</v>
      </c>
      <c r="AX37" s="3">
        <v>28</v>
      </c>
      <c r="AY37" s="3">
        <v>0</v>
      </c>
      <c r="AZ37" s="3">
        <v>828</v>
      </c>
      <c r="BA37" s="3">
        <v>1655</v>
      </c>
      <c r="BB37" s="3">
        <v>1632</v>
      </c>
      <c r="BC37" s="3">
        <v>174</v>
      </c>
      <c r="BD37" s="3">
        <v>6</v>
      </c>
      <c r="BE37" s="3">
        <v>0</v>
      </c>
      <c r="BF37" s="3">
        <v>3467</v>
      </c>
      <c r="BG37" s="3">
        <v>800</v>
      </c>
      <c r="BH37" s="5">
        <v>4.3337500000000002</v>
      </c>
      <c r="BI37" s="5">
        <v>8.6675000000000004</v>
      </c>
      <c r="BJ37" s="3">
        <v>739</v>
      </c>
      <c r="BK37" s="3">
        <v>82</v>
      </c>
      <c r="BL37" s="3">
        <v>92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</row>
    <row r="38" spans="1:85" x14ac:dyDescent="0.25">
      <c r="A38" s="4" t="s">
        <v>68</v>
      </c>
      <c r="B38" s="4" t="s">
        <v>69</v>
      </c>
      <c r="C38" s="3">
        <v>403</v>
      </c>
      <c r="D38" s="3">
        <v>371</v>
      </c>
      <c r="E38" s="3">
        <v>66</v>
      </c>
      <c r="F38" s="3">
        <v>9</v>
      </c>
      <c r="G38" s="3">
        <v>3</v>
      </c>
      <c r="H38" s="3">
        <v>3</v>
      </c>
      <c r="I38" s="3">
        <v>0</v>
      </c>
      <c r="J38" s="3">
        <v>855</v>
      </c>
      <c r="K38" s="3">
        <v>2015</v>
      </c>
      <c r="L38" s="3">
        <v>1484</v>
      </c>
      <c r="M38" s="3">
        <v>198</v>
      </c>
      <c r="N38" s="3">
        <v>18</v>
      </c>
      <c r="O38" s="3">
        <v>3</v>
      </c>
      <c r="P38" s="3">
        <v>3718</v>
      </c>
      <c r="Q38" s="3">
        <v>852</v>
      </c>
      <c r="R38" s="5">
        <v>4.363849765258216</v>
      </c>
      <c r="S38" s="5">
        <v>8.727699530516432</v>
      </c>
      <c r="T38" s="3">
        <v>774</v>
      </c>
      <c r="U38" s="3">
        <v>86</v>
      </c>
      <c r="V38" s="3">
        <v>95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S38" s="3">
        <v>320</v>
      </c>
      <c r="AT38" s="3">
        <v>305</v>
      </c>
      <c r="AU38" s="3">
        <v>54</v>
      </c>
      <c r="AV38" s="3">
        <v>3</v>
      </c>
      <c r="AW38" s="3">
        <v>1</v>
      </c>
      <c r="AX38" s="3">
        <v>1</v>
      </c>
      <c r="AY38" s="3">
        <v>0</v>
      </c>
      <c r="AZ38" s="3">
        <v>684</v>
      </c>
      <c r="BA38" s="3">
        <v>1600</v>
      </c>
      <c r="BB38" s="3">
        <v>1220</v>
      </c>
      <c r="BC38" s="3">
        <v>162</v>
      </c>
      <c r="BD38" s="3">
        <v>6</v>
      </c>
      <c r="BE38" s="3">
        <v>1</v>
      </c>
      <c r="BF38" s="3">
        <v>2989</v>
      </c>
      <c r="BG38" s="3">
        <v>683</v>
      </c>
      <c r="BH38" s="5">
        <v>4.3762811127379209</v>
      </c>
      <c r="BI38" s="5">
        <v>8.7525622254758417</v>
      </c>
      <c r="BJ38" s="3">
        <v>625</v>
      </c>
      <c r="BK38" s="3">
        <v>69</v>
      </c>
      <c r="BL38" s="3">
        <v>76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</row>
    <row r="39" spans="1:85" x14ac:dyDescent="0.25">
      <c r="A39" s="4" t="s">
        <v>70</v>
      </c>
      <c r="B39" s="4" t="s">
        <v>71</v>
      </c>
      <c r="C39" s="3">
        <v>698</v>
      </c>
      <c r="D39" s="3">
        <v>523</v>
      </c>
      <c r="E39" s="3">
        <v>100</v>
      </c>
      <c r="F39" s="3">
        <v>11</v>
      </c>
      <c r="G39" s="3">
        <v>6</v>
      </c>
      <c r="H39" s="3">
        <v>12</v>
      </c>
      <c r="I39" s="3">
        <v>0</v>
      </c>
      <c r="J39" s="3">
        <v>1350</v>
      </c>
      <c r="K39" s="3">
        <v>3490</v>
      </c>
      <c r="L39" s="3">
        <v>2092</v>
      </c>
      <c r="M39" s="3">
        <v>300</v>
      </c>
      <c r="N39" s="3">
        <v>22</v>
      </c>
      <c r="O39" s="3">
        <v>6</v>
      </c>
      <c r="P39" s="3">
        <v>5910</v>
      </c>
      <c r="Q39" s="3">
        <v>1338</v>
      </c>
      <c r="R39" s="5">
        <v>4.4170403587443943</v>
      </c>
      <c r="S39" s="5">
        <v>8.8340807174887885</v>
      </c>
      <c r="T39" s="3">
        <v>1221</v>
      </c>
      <c r="U39" s="3">
        <v>135</v>
      </c>
      <c r="V39" s="3">
        <v>150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S39" s="3">
        <v>374</v>
      </c>
      <c r="AT39" s="3">
        <v>334</v>
      </c>
      <c r="AU39" s="3">
        <v>93</v>
      </c>
      <c r="AV39" s="3">
        <v>9</v>
      </c>
      <c r="AW39" s="3">
        <v>0</v>
      </c>
      <c r="AX39" s="3">
        <v>0</v>
      </c>
      <c r="AY39" s="3">
        <v>0</v>
      </c>
      <c r="AZ39" s="3">
        <v>810</v>
      </c>
      <c r="BA39" s="3">
        <v>1870</v>
      </c>
      <c r="BB39" s="3">
        <v>1336</v>
      </c>
      <c r="BC39" s="3">
        <v>279</v>
      </c>
      <c r="BD39" s="3">
        <v>18</v>
      </c>
      <c r="BE39" s="3">
        <v>0</v>
      </c>
      <c r="BF39" s="3">
        <v>3503</v>
      </c>
      <c r="BG39" s="3">
        <v>810</v>
      </c>
      <c r="BH39" s="5">
        <v>4.3246913580246913</v>
      </c>
      <c r="BI39" s="5">
        <v>8.6493827160493826</v>
      </c>
      <c r="BJ39" s="3">
        <v>708</v>
      </c>
      <c r="BK39" s="3">
        <v>78</v>
      </c>
      <c r="BL39" s="3">
        <v>90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</row>
    <row r="40" spans="1:85" x14ac:dyDescent="0.25">
      <c r="A40" s="4" t="s">
        <v>72</v>
      </c>
      <c r="B40" s="4" t="s">
        <v>73</v>
      </c>
      <c r="C40" s="3">
        <v>643</v>
      </c>
      <c r="D40" s="3">
        <v>630</v>
      </c>
      <c r="E40" s="3">
        <v>121</v>
      </c>
      <c r="F40" s="3">
        <v>22</v>
      </c>
      <c r="G40" s="3">
        <v>3</v>
      </c>
      <c r="H40" s="3">
        <v>0</v>
      </c>
      <c r="I40" s="3">
        <v>3</v>
      </c>
      <c r="J40" s="3">
        <v>1422</v>
      </c>
      <c r="K40" s="3">
        <v>3215</v>
      </c>
      <c r="L40" s="3">
        <v>2520</v>
      </c>
      <c r="M40" s="3">
        <v>363</v>
      </c>
      <c r="N40" s="3">
        <v>44</v>
      </c>
      <c r="O40" s="3">
        <v>3</v>
      </c>
      <c r="P40" s="3">
        <v>6145</v>
      </c>
      <c r="Q40" s="3">
        <v>1419</v>
      </c>
      <c r="R40" s="5">
        <v>4.3305144467935168</v>
      </c>
      <c r="S40" s="5">
        <v>8.6610288935870337</v>
      </c>
      <c r="T40" s="3">
        <v>1273</v>
      </c>
      <c r="U40" s="3">
        <v>141</v>
      </c>
      <c r="V40" s="3">
        <v>158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S40" s="3">
        <v>653</v>
      </c>
      <c r="AT40" s="3">
        <v>218</v>
      </c>
      <c r="AU40" s="3">
        <v>21</v>
      </c>
      <c r="AV40" s="3">
        <v>1</v>
      </c>
      <c r="AW40" s="3">
        <v>0</v>
      </c>
      <c r="AX40" s="3">
        <v>0</v>
      </c>
      <c r="AY40" s="3">
        <v>7</v>
      </c>
      <c r="AZ40" s="3">
        <v>900</v>
      </c>
      <c r="BA40" s="3">
        <v>3265</v>
      </c>
      <c r="BB40" s="3">
        <v>872</v>
      </c>
      <c r="BC40" s="3">
        <v>63</v>
      </c>
      <c r="BD40" s="3">
        <v>2</v>
      </c>
      <c r="BE40" s="3">
        <v>0</v>
      </c>
      <c r="BF40" s="3">
        <v>4202</v>
      </c>
      <c r="BG40" s="3">
        <v>893</v>
      </c>
      <c r="BH40" s="5">
        <v>4.7054871220604699</v>
      </c>
      <c r="BI40" s="5">
        <v>9.4109742441209399</v>
      </c>
      <c r="BJ40" s="3">
        <v>871</v>
      </c>
      <c r="BK40" s="3">
        <v>96</v>
      </c>
      <c r="BL40" s="3">
        <v>100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</row>
    <row r="41" spans="1:85" x14ac:dyDescent="0.25">
      <c r="A41" s="4" t="s">
        <v>74</v>
      </c>
      <c r="B41" s="4" t="s">
        <v>75</v>
      </c>
      <c r="C41" s="3">
        <v>1059</v>
      </c>
      <c r="D41" s="3">
        <v>1092</v>
      </c>
      <c r="E41" s="3">
        <v>289</v>
      </c>
      <c r="F41" s="3">
        <v>47</v>
      </c>
      <c r="G41" s="3">
        <v>21</v>
      </c>
      <c r="H41" s="3">
        <v>12</v>
      </c>
      <c r="I41" s="3">
        <v>0</v>
      </c>
      <c r="J41" s="3">
        <v>2520</v>
      </c>
      <c r="K41" s="3">
        <v>5295</v>
      </c>
      <c r="L41" s="3">
        <v>4368</v>
      </c>
      <c r="M41" s="3">
        <v>867</v>
      </c>
      <c r="N41" s="3">
        <v>94</v>
      </c>
      <c r="O41" s="3">
        <v>21</v>
      </c>
      <c r="P41" s="3">
        <v>10645</v>
      </c>
      <c r="Q41" s="3">
        <v>2508</v>
      </c>
      <c r="R41" s="5">
        <v>4.2444178628389153</v>
      </c>
      <c r="S41" s="5">
        <v>8.4888357256778306</v>
      </c>
      <c r="T41" s="3">
        <v>2151</v>
      </c>
      <c r="U41" s="3">
        <v>239</v>
      </c>
      <c r="V41" s="3">
        <v>280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S41" s="3">
        <v>383</v>
      </c>
      <c r="AT41" s="3">
        <v>395</v>
      </c>
      <c r="AU41" s="3">
        <v>92</v>
      </c>
      <c r="AV41" s="3">
        <v>16</v>
      </c>
      <c r="AW41" s="3">
        <v>8</v>
      </c>
      <c r="AX41" s="3">
        <v>6</v>
      </c>
      <c r="AY41" s="3">
        <v>0</v>
      </c>
      <c r="AZ41" s="3">
        <v>900</v>
      </c>
      <c r="BA41" s="3">
        <v>1915</v>
      </c>
      <c r="BB41" s="3">
        <v>1580</v>
      </c>
      <c r="BC41" s="3">
        <v>276</v>
      </c>
      <c r="BD41" s="3">
        <v>32</v>
      </c>
      <c r="BE41" s="3">
        <v>8</v>
      </c>
      <c r="BF41" s="3">
        <v>3811</v>
      </c>
      <c r="BG41" s="3">
        <v>894</v>
      </c>
      <c r="BH41" s="5">
        <v>4.2628635346756152</v>
      </c>
      <c r="BI41" s="5">
        <v>8.5257270693512304</v>
      </c>
      <c r="BJ41" s="3">
        <v>778</v>
      </c>
      <c r="BK41" s="3">
        <v>86</v>
      </c>
      <c r="BL41" s="3">
        <v>100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</row>
    <row r="42" spans="1:85" x14ac:dyDescent="0.25">
      <c r="A42" s="4" t="s">
        <v>76</v>
      </c>
      <c r="B42" s="4" t="s">
        <v>77</v>
      </c>
      <c r="C42" s="3">
        <v>847</v>
      </c>
      <c r="D42" s="3">
        <v>413</v>
      </c>
      <c r="E42" s="3">
        <v>83</v>
      </c>
      <c r="F42" s="3">
        <v>6</v>
      </c>
      <c r="G42" s="3">
        <v>1</v>
      </c>
      <c r="H42" s="3">
        <v>0</v>
      </c>
      <c r="I42" s="3">
        <v>0</v>
      </c>
      <c r="J42" s="3">
        <v>1350</v>
      </c>
      <c r="K42" s="3">
        <v>4235</v>
      </c>
      <c r="L42" s="3">
        <v>1652</v>
      </c>
      <c r="M42" s="3">
        <v>249</v>
      </c>
      <c r="N42" s="3">
        <v>12</v>
      </c>
      <c r="O42" s="3">
        <v>1</v>
      </c>
      <c r="P42" s="3">
        <v>6149</v>
      </c>
      <c r="Q42" s="3">
        <v>1350</v>
      </c>
      <c r="R42" s="5">
        <v>4.5548148148148151</v>
      </c>
      <c r="S42" s="5">
        <v>9.1096296296296302</v>
      </c>
      <c r="T42" s="3">
        <v>1260</v>
      </c>
      <c r="U42" s="3">
        <v>140</v>
      </c>
      <c r="V42" s="3">
        <v>150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S42" s="3">
        <v>442</v>
      </c>
      <c r="AT42" s="3">
        <v>159</v>
      </c>
      <c r="AU42" s="3">
        <v>65</v>
      </c>
      <c r="AV42" s="3">
        <v>6</v>
      </c>
      <c r="AW42" s="3">
        <v>3</v>
      </c>
      <c r="AX42" s="3">
        <v>0</v>
      </c>
      <c r="AY42" s="3">
        <v>0</v>
      </c>
      <c r="AZ42" s="3">
        <v>675</v>
      </c>
      <c r="BA42" s="3">
        <v>2210</v>
      </c>
      <c r="BB42" s="3">
        <v>636</v>
      </c>
      <c r="BC42" s="3">
        <v>195</v>
      </c>
      <c r="BD42" s="3">
        <v>12</v>
      </c>
      <c r="BE42" s="3">
        <v>3</v>
      </c>
      <c r="BF42" s="3">
        <v>3056</v>
      </c>
      <c r="BG42" s="3">
        <v>675</v>
      </c>
      <c r="BH42" s="5">
        <v>4.5274074074074075</v>
      </c>
      <c r="BI42" s="5">
        <v>9.0548148148148151</v>
      </c>
      <c r="BJ42" s="3">
        <v>601</v>
      </c>
      <c r="BK42" s="3">
        <v>66</v>
      </c>
      <c r="BL42" s="3">
        <v>75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</row>
    <row r="43" spans="1:85" x14ac:dyDescent="0.25">
      <c r="A43" s="4" t="s">
        <v>78</v>
      </c>
      <c r="B43" s="4" t="s">
        <v>79</v>
      </c>
      <c r="C43" s="3">
        <v>1060</v>
      </c>
      <c r="D43" s="3">
        <v>254</v>
      </c>
      <c r="E43" s="3">
        <v>104</v>
      </c>
      <c r="F43" s="3">
        <v>6</v>
      </c>
      <c r="G43" s="3">
        <v>7</v>
      </c>
      <c r="H43" s="3">
        <v>0</v>
      </c>
      <c r="I43" s="3">
        <v>0</v>
      </c>
      <c r="J43" s="3">
        <v>1431</v>
      </c>
      <c r="K43" s="3">
        <v>5300</v>
      </c>
      <c r="L43" s="3">
        <v>1016</v>
      </c>
      <c r="M43" s="3">
        <v>312</v>
      </c>
      <c r="N43" s="3">
        <v>12</v>
      </c>
      <c r="O43" s="3">
        <v>7</v>
      </c>
      <c r="P43" s="3">
        <v>6647</v>
      </c>
      <c r="Q43" s="3">
        <v>1431</v>
      </c>
      <c r="R43" s="5">
        <v>4.6450034940600977</v>
      </c>
      <c r="S43" s="5">
        <v>9.2900069881201954</v>
      </c>
      <c r="T43" s="3">
        <v>1314</v>
      </c>
      <c r="U43" s="3">
        <v>146</v>
      </c>
      <c r="V43" s="3">
        <v>159</v>
      </c>
      <c r="X43" s="3">
        <v>27</v>
      </c>
      <c r="Y43" s="3">
        <v>25</v>
      </c>
      <c r="Z43" s="3">
        <v>2</v>
      </c>
      <c r="AA43" s="3">
        <v>0</v>
      </c>
      <c r="AB43" s="3">
        <v>0</v>
      </c>
      <c r="AC43" s="3">
        <v>0</v>
      </c>
      <c r="AD43" s="3">
        <v>0</v>
      </c>
      <c r="AE43" s="3">
        <v>54</v>
      </c>
      <c r="AF43" s="3">
        <v>135</v>
      </c>
      <c r="AG43" s="3">
        <v>100</v>
      </c>
      <c r="AH43" s="3">
        <v>6</v>
      </c>
      <c r="AI43" s="3">
        <v>0</v>
      </c>
      <c r="AJ43" s="3">
        <v>0</v>
      </c>
      <c r="AK43" s="3">
        <v>241</v>
      </c>
      <c r="AL43" s="3">
        <v>54</v>
      </c>
      <c r="AM43" s="5">
        <v>4.4629629629629628</v>
      </c>
      <c r="AN43" s="5">
        <v>8.9259259259259256</v>
      </c>
      <c r="AO43" s="3">
        <v>52</v>
      </c>
      <c r="AP43" s="3">
        <v>5</v>
      </c>
      <c r="AQ43" s="3">
        <v>6</v>
      </c>
      <c r="AS43" s="3">
        <v>554</v>
      </c>
      <c r="AT43" s="3">
        <v>153</v>
      </c>
      <c r="AU43" s="3">
        <v>74</v>
      </c>
      <c r="AV43" s="3">
        <v>13</v>
      </c>
      <c r="AW43" s="3">
        <v>7</v>
      </c>
      <c r="AX43" s="3">
        <v>0</v>
      </c>
      <c r="AY43" s="3">
        <v>0</v>
      </c>
      <c r="AZ43" s="3">
        <v>801</v>
      </c>
      <c r="BA43" s="3">
        <v>2770</v>
      </c>
      <c r="BB43" s="3">
        <v>612</v>
      </c>
      <c r="BC43" s="3">
        <v>222</v>
      </c>
      <c r="BD43" s="3">
        <v>26</v>
      </c>
      <c r="BE43" s="3">
        <v>7</v>
      </c>
      <c r="BF43" s="3">
        <v>3637</v>
      </c>
      <c r="BG43" s="3">
        <v>801</v>
      </c>
      <c r="BH43" s="5">
        <v>4.5405742821473156</v>
      </c>
      <c r="BI43" s="5">
        <v>9.0811485642946312</v>
      </c>
      <c r="BJ43" s="3">
        <v>707</v>
      </c>
      <c r="BK43" s="3">
        <v>78</v>
      </c>
      <c r="BL43" s="3">
        <v>89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</row>
    <row r="44" spans="1:85" x14ac:dyDescent="0.25">
      <c r="A44" s="4" t="s">
        <v>80</v>
      </c>
      <c r="B44" s="4" t="s">
        <v>81</v>
      </c>
      <c r="C44" s="3">
        <v>368</v>
      </c>
      <c r="D44" s="3">
        <v>399</v>
      </c>
      <c r="E44" s="3">
        <v>74</v>
      </c>
      <c r="F44" s="3">
        <v>2</v>
      </c>
      <c r="G44" s="3">
        <v>5</v>
      </c>
      <c r="H44" s="3">
        <v>52</v>
      </c>
      <c r="I44" s="3">
        <v>0</v>
      </c>
      <c r="J44" s="3">
        <v>900</v>
      </c>
      <c r="K44" s="3">
        <v>1840</v>
      </c>
      <c r="L44" s="3">
        <v>1596</v>
      </c>
      <c r="M44" s="3">
        <v>222</v>
      </c>
      <c r="N44" s="3">
        <v>4</v>
      </c>
      <c r="O44" s="3">
        <v>5</v>
      </c>
      <c r="P44" s="3">
        <v>3667</v>
      </c>
      <c r="Q44" s="3">
        <v>848</v>
      </c>
      <c r="R44" s="5">
        <v>4.3242924528301883</v>
      </c>
      <c r="S44" s="5">
        <v>8.6485849056603765</v>
      </c>
      <c r="T44" s="3">
        <v>767</v>
      </c>
      <c r="U44" s="3">
        <v>85</v>
      </c>
      <c r="V44" s="3">
        <v>100</v>
      </c>
      <c r="X44" s="3">
        <v>0</v>
      </c>
      <c r="Y44" s="3">
        <v>28</v>
      </c>
      <c r="Z44" s="3">
        <v>8</v>
      </c>
      <c r="AA44" s="3">
        <v>0</v>
      </c>
      <c r="AB44" s="3">
        <v>0</v>
      </c>
      <c r="AC44" s="3">
        <v>0</v>
      </c>
      <c r="AD44" s="3">
        <v>0</v>
      </c>
      <c r="AE44" s="3">
        <v>36</v>
      </c>
      <c r="AF44" s="3">
        <v>0</v>
      </c>
      <c r="AG44" s="3">
        <v>112</v>
      </c>
      <c r="AH44" s="3">
        <v>24</v>
      </c>
      <c r="AI44" s="3">
        <v>0</v>
      </c>
      <c r="AJ44" s="3">
        <v>0</v>
      </c>
      <c r="AK44" s="3">
        <v>136</v>
      </c>
      <c r="AL44" s="3">
        <v>36</v>
      </c>
      <c r="AM44" s="5">
        <v>3.7777777777777777</v>
      </c>
      <c r="AN44" s="5">
        <v>7.5555555555555554</v>
      </c>
      <c r="AO44" s="3">
        <v>28</v>
      </c>
      <c r="AP44" s="3">
        <v>3</v>
      </c>
      <c r="AQ44" s="3">
        <v>4</v>
      </c>
      <c r="AS44" s="3">
        <v>314</v>
      </c>
      <c r="AT44" s="3">
        <v>247</v>
      </c>
      <c r="AU44" s="3">
        <v>86</v>
      </c>
      <c r="AV44" s="3">
        <v>2</v>
      </c>
      <c r="AW44" s="3">
        <v>6</v>
      </c>
      <c r="AX44" s="3">
        <v>20</v>
      </c>
      <c r="AY44" s="3">
        <v>0</v>
      </c>
      <c r="AZ44" s="3">
        <v>675</v>
      </c>
      <c r="BA44" s="3">
        <v>1570</v>
      </c>
      <c r="BB44" s="3">
        <v>988</v>
      </c>
      <c r="BC44" s="3">
        <v>258</v>
      </c>
      <c r="BD44" s="3">
        <v>4</v>
      </c>
      <c r="BE44" s="3">
        <v>6</v>
      </c>
      <c r="BF44" s="3">
        <v>2826</v>
      </c>
      <c r="BG44" s="3">
        <v>655</v>
      </c>
      <c r="BH44" s="5">
        <v>4.3145038167938932</v>
      </c>
      <c r="BI44" s="5">
        <v>8.6290076335877863</v>
      </c>
      <c r="BJ44" s="3">
        <v>561</v>
      </c>
      <c r="BK44" s="3">
        <v>62</v>
      </c>
      <c r="BL44" s="3">
        <v>75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</row>
    <row r="45" spans="1:85" x14ac:dyDescent="0.25">
      <c r="A45" s="4" t="s">
        <v>82</v>
      </c>
      <c r="B45" s="4" t="s">
        <v>83</v>
      </c>
      <c r="C45" s="3">
        <v>625</v>
      </c>
      <c r="D45" s="3">
        <v>826</v>
      </c>
      <c r="E45" s="3">
        <v>469</v>
      </c>
      <c r="F45" s="3">
        <v>128</v>
      </c>
      <c r="G45" s="3">
        <v>36</v>
      </c>
      <c r="H45" s="3">
        <v>19</v>
      </c>
      <c r="I45" s="3">
        <v>12</v>
      </c>
      <c r="J45" s="3">
        <v>2115</v>
      </c>
      <c r="K45" s="3">
        <v>3125</v>
      </c>
      <c r="L45" s="3">
        <v>3304</v>
      </c>
      <c r="M45" s="3">
        <v>1407</v>
      </c>
      <c r="N45" s="3">
        <v>256</v>
      </c>
      <c r="O45" s="3">
        <v>36</v>
      </c>
      <c r="P45" s="3">
        <v>8128</v>
      </c>
      <c r="Q45" s="3">
        <v>2084</v>
      </c>
      <c r="R45" s="5">
        <v>3.9001919385796544</v>
      </c>
      <c r="S45" s="5">
        <v>7.8003838771593088</v>
      </c>
      <c r="T45" s="3">
        <v>1451</v>
      </c>
      <c r="U45" s="3">
        <v>161</v>
      </c>
      <c r="V45" s="3">
        <v>235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S45" s="3">
        <v>436</v>
      </c>
      <c r="AT45" s="3">
        <v>299</v>
      </c>
      <c r="AU45" s="3">
        <v>138</v>
      </c>
      <c r="AV45" s="3">
        <v>31</v>
      </c>
      <c r="AW45" s="3">
        <v>32</v>
      </c>
      <c r="AX45" s="3">
        <v>63</v>
      </c>
      <c r="AY45" s="3">
        <v>36</v>
      </c>
      <c r="AZ45" s="3">
        <v>1035</v>
      </c>
      <c r="BA45" s="3">
        <v>2180</v>
      </c>
      <c r="BB45" s="3">
        <v>1196</v>
      </c>
      <c r="BC45" s="3">
        <v>414</v>
      </c>
      <c r="BD45" s="3">
        <v>62</v>
      </c>
      <c r="BE45" s="3">
        <v>32</v>
      </c>
      <c r="BF45" s="3">
        <v>3884</v>
      </c>
      <c r="BG45" s="3">
        <v>936</v>
      </c>
      <c r="BH45" s="5">
        <v>4.1495726495726499</v>
      </c>
      <c r="BI45" s="5">
        <v>8.2991452991452999</v>
      </c>
      <c r="BJ45" s="3">
        <v>735</v>
      </c>
      <c r="BK45" s="3">
        <v>81</v>
      </c>
      <c r="BL45" s="3">
        <v>115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</row>
    <row r="46" spans="1:85" x14ac:dyDescent="0.25">
      <c r="A46" s="4" t="s">
        <v>84</v>
      </c>
      <c r="B46" s="4" t="s">
        <v>85</v>
      </c>
      <c r="C46" s="3">
        <v>471</v>
      </c>
      <c r="D46" s="3">
        <v>381</v>
      </c>
      <c r="E46" s="3">
        <v>18</v>
      </c>
      <c r="F46" s="3">
        <v>1</v>
      </c>
      <c r="G46" s="3">
        <v>28</v>
      </c>
      <c r="H46" s="3">
        <v>1</v>
      </c>
      <c r="I46" s="3">
        <v>0</v>
      </c>
      <c r="J46" s="3">
        <v>900</v>
      </c>
      <c r="K46" s="3">
        <v>2355</v>
      </c>
      <c r="L46" s="3">
        <v>1524</v>
      </c>
      <c r="M46" s="3">
        <v>54</v>
      </c>
      <c r="N46" s="3">
        <v>2</v>
      </c>
      <c r="O46" s="3">
        <v>28</v>
      </c>
      <c r="P46" s="3">
        <v>3963</v>
      </c>
      <c r="Q46" s="3">
        <v>899</v>
      </c>
      <c r="R46" s="5">
        <v>4.4082313681868746</v>
      </c>
      <c r="S46" s="5">
        <v>8.8164627363737491</v>
      </c>
      <c r="T46" s="3">
        <v>852</v>
      </c>
      <c r="U46" s="3">
        <v>94</v>
      </c>
      <c r="V46" s="3">
        <v>100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S46" s="3">
        <v>209</v>
      </c>
      <c r="AT46" s="3">
        <v>348</v>
      </c>
      <c r="AU46" s="3">
        <v>86</v>
      </c>
      <c r="AV46" s="3">
        <v>13</v>
      </c>
      <c r="AW46" s="3">
        <v>2</v>
      </c>
      <c r="AX46" s="3">
        <v>7</v>
      </c>
      <c r="AY46" s="3">
        <v>10</v>
      </c>
      <c r="AZ46" s="3">
        <v>675</v>
      </c>
      <c r="BA46" s="3">
        <v>1045</v>
      </c>
      <c r="BB46" s="3">
        <v>1392</v>
      </c>
      <c r="BC46" s="3">
        <v>258</v>
      </c>
      <c r="BD46" s="3">
        <v>26</v>
      </c>
      <c r="BE46" s="3">
        <v>2</v>
      </c>
      <c r="BF46" s="3">
        <v>2723</v>
      </c>
      <c r="BG46" s="3">
        <v>658</v>
      </c>
      <c r="BH46" s="5">
        <v>4.1382978723404253</v>
      </c>
      <c r="BI46" s="5">
        <v>8.2765957446808507</v>
      </c>
      <c r="BJ46" s="3">
        <v>557</v>
      </c>
      <c r="BK46" s="3">
        <v>61</v>
      </c>
      <c r="BL46" s="3">
        <v>75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</row>
    <row r="47" spans="1:85" x14ac:dyDescent="0.25">
      <c r="A47" s="4" t="s">
        <v>86</v>
      </c>
      <c r="B47" s="4" t="s">
        <v>87</v>
      </c>
      <c r="C47" s="3">
        <v>110</v>
      </c>
      <c r="D47" s="3">
        <v>536</v>
      </c>
      <c r="E47" s="3">
        <v>20</v>
      </c>
      <c r="F47" s="3">
        <v>0</v>
      </c>
      <c r="G47" s="3">
        <v>0</v>
      </c>
      <c r="H47" s="3">
        <v>9</v>
      </c>
      <c r="I47" s="3">
        <v>0</v>
      </c>
      <c r="J47" s="3">
        <v>675</v>
      </c>
      <c r="K47" s="3">
        <v>550</v>
      </c>
      <c r="L47" s="3">
        <v>2144</v>
      </c>
      <c r="M47" s="3">
        <v>60</v>
      </c>
      <c r="N47" s="3">
        <v>0</v>
      </c>
      <c r="O47" s="3">
        <v>0</v>
      </c>
      <c r="P47" s="3">
        <v>2754</v>
      </c>
      <c r="Q47" s="3">
        <v>666</v>
      </c>
      <c r="R47" s="5">
        <v>4.1351351351351351</v>
      </c>
      <c r="S47" s="5">
        <v>8.2702702702702702</v>
      </c>
      <c r="T47" s="3">
        <v>646</v>
      </c>
      <c r="U47" s="3">
        <v>71</v>
      </c>
      <c r="V47" s="3">
        <v>75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5">
        <v>0</v>
      </c>
      <c r="AN47" s="5">
        <v>0</v>
      </c>
      <c r="AO47" s="3">
        <v>0</v>
      </c>
      <c r="AP47" s="3">
        <v>0</v>
      </c>
      <c r="AQ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</row>
    <row r="48" spans="1:85" x14ac:dyDescent="0.25">
      <c r="A48" s="4" t="s">
        <v>88</v>
      </c>
      <c r="B48" s="4" t="s">
        <v>89</v>
      </c>
      <c r="C48" s="3">
        <v>231</v>
      </c>
      <c r="D48" s="3">
        <v>337</v>
      </c>
      <c r="E48" s="3">
        <v>91</v>
      </c>
      <c r="F48" s="3">
        <v>10</v>
      </c>
      <c r="G48" s="3">
        <v>3</v>
      </c>
      <c r="H48" s="3">
        <v>3</v>
      </c>
      <c r="I48" s="3">
        <v>0</v>
      </c>
      <c r="J48" s="3">
        <v>675</v>
      </c>
      <c r="K48" s="3">
        <v>1155</v>
      </c>
      <c r="L48" s="3">
        <v>1348</v>
      </c>
      <c r="M48" s="3">
        <v>273</v>
      </c>
      <c r="N48" s="3">
        <v>20</v>
      </c>
      <c r="O48" s="3">
        <v>3</v>
      </c>
      <c r="P48" s="3">
        <v>2799</v>
      </c>
      <c r="Q48" s="3">
        <v>672</v>
      </c>
      <c r="R48" s="5">
        <v>4.1651785714285712</v>
      </c>
      <c r="S48" s="5">
        <v>8.3303571428571423</v>
      </c>
      <c r="T48" s="3">
        <v>568</v>
      </c>
      <c r="U48" s="3">
        <v>63</v>
      </c>
      <c r="V48" s="3">
        <v>75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S48" s="3">
        <v>229</v>
      </c>
      <c r="AT48" s="3">
        <v>335</v>
      </c>
      <c r="AU48" s="3">
        <v>93</v>
      </c>
      <c r="AV48" s="3">
        <v>14</v>
      </c>
      <c r="AW48" s="3">
        <v>4</v>
      </c>
      <c r="AX48" s="3">
        <v>0</v>
      </c>
      <c r="AY48" s="3">
        <v>0</v>
      </c>
      <c r="AZ48" s="3">
        <v>675</v>
      </c>
      <c r="BA48" s="3">
        <v>1145</v>
      </c>
      <c r="BB48" s="3">
        <v>1340</v>
      </c>
      <c r="BC48" s="3">
        <v>279</v>
      </c>
      <c r="BD48" s="3">
        <v>28</v>
      </c>
      <c r="BE48" s="3">
        <v>4</v>
      </c>
      <c r="BF48" s="3">
        <v>2796</v>
      </c>
      <c r="BG48" s="3">
        <v>675</v>
      </c>
      <c r="BH48" s="5">
        <v>4.1422222222222222</v>
      </c>
      <c r="BI48" s="5">
        <v>8.2844444444444445</v>
      </c>
      <c r="BJ48" s="3">
        <v>564</v>
      </c>
      <c r="BK48" s="3">
        <v>62</v>
      </c>
      <c r="BL48" s="3">
        <v>75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</row>
    <row r="49" spans="1:85" x14ac:dyDescent="0.25">
      <c r="A49" s="4" t="s">
        <v>90</v>
      </c>
      <c r="B49" s="4" t="s">
        <v>91</v>
      </c>
      <c r="C49" s="3">
        <v>636</v>
      </c>
      <c r="D49" s="3">
        <v>128</v>
      </c>
      <c r="E49" s="3">
        <v>46</v>
      </c>
      <c r="F49" s="3">
        <v>0</v>
      </c>
      <c r="G49" s="3">
        <v>0</v>
      </c>
      <c r="H49" s="3">
        <v>0</v>
      </c>
      <c r="I49" s="3">
        <v>0</v>
      </c>
      <c r="J49" s="3">
        <v>810</v>
      </c>
      <c r="K49" s="3">
        <v>3180</v>
      </c>
      <c r="L49" s="3">
        <v>512</v>
      </c>
      <c r="M49" s="3">
        <v>138</v>
      </c>
      <c r="N49" s="3">
        <v>0</v>
      </c>
      <c r="O49" s="3">
        <v>0</v>
      </c>
      <c r="P49" s="3">
        <v>3830</v>
      </c>
      <c r="Q49" s="3">
        <v>810</v>
      </c>
      <c r="R49" s="5">
        <v>4.7283950617283947</v>
      </c>
      <c r="S49" s="5">
        <v>9.4567901234567895</v>
      </c>
      <c r="T49" s="3">
        <v>764</v>
      </c>
      <c r="U49" s="3">
        <v>84</v>
      </c>
      <c r="V49" s="3">
        <v>90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S49" s="3">
        <v>491</v>
      </c>
      <c r="AT49" s="3">
        <v>139</v>
      </c>
      <c r="AU49" s="3">
        <v>45</v>
      </c>
      <c r="AV49" s="3">
        <v>0</v>
      </c>
      <c r="AW49" s="3">
        <v>0</v>
      </c>
      <c r="AX49" s="3">
        <v>0</v>
      </c>
      <c r="AY49" s="3">
        <v>0</v>
      </c>
      <c r="AZ49" s="3">
        <v>675</v>
      </c>
      <c r="BA49" s="3">
        <v>2455</v>
      </c>
      <c r="BB49" s="3">
        <v>556</v>
      </c>
      <c r="BC49" s="3">
        <v>135</v>
      </c>
      <c r="BD49" s="3">
        <v>0</v>
      </c>
      <c r="BE49" s="3">
        <v>0</v>
      </c>
      <c r="BF49" s="3">
        <v>3146</v>
      </c>
      <c r="BG49" s="3">
        <v>675</v>
      </c>
      <c r="BH49" s="5">
        <v>4.6607407407407404</v>
      </c>
      <c r="BI49" s="5">
        <v>9.3214814814814808</v>
      </c>
      <c r="BJ49" s="3">
        <v>630</v>
      </c>
      <c r="BK49" s="3">
        <v>70</v>
      </c>
      <c r="BL49" s="3">
        <v>75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</row>
    <row r="50" spans="1:85" x14ac:dyDescent="0.25">
      <c r="A50" s="4" t="s">
        <v>92</v>
      </c>
      <c r="B50" s="4" t="s">
        <v>93</v>
      </c>
      <c r="C50" s="3">
        <v>953</v>
      </c>
      <c r="D50" s="3">
        <v>738</v>
      </c>
      <c r="E50" s="3">
        <v>83</v>
      </c>
      <c r="F50" s="3">
        <v>7</v>
      </c>
      <c r="G50" s="3">
        <v>12</v>
      </c>
      <c r="H50" s="3">
        <v>7</v>
      </c>
      <c r="I50" s="3">
        <v>0</v>
      </c>
      <c r="J50" s="3">
        <v>1800</v>
      </c>
      <c r="K50" s="3">
        <v>4765</v>
      </c>
      <c r="L50" s="3">
        <v>2952</v>
      </c>
      <c r="M50" s="3">
        <v>249</v>
      </c>
      <c r="N50" s="3">
        <v>14</v>
      </c>
      <c r="O50" s="3">
        <v>12</v>
      </c>
      <c r="P50" s="3">
        <v>7992</v>
      </c>
      <c r="Q50" s="3">
        <v>1793</v>
      </c>
      <c r="R50" s="5">
        <v>4.4573340769659788</v>
      </c>
      <c r="S50" s="5">
        <v>8.9146681539319577</v>
      </c>
      <c r="T50" s="3">
        <v>1691</v>
      </c>
      <c r="U50" s="3">
        <v>187</v>
      </c>
      <c r="V50" s="3">
        <v>200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S50" s="3">
        <v>591</v>
      </c>
      <c r="AT50" s="3">
        <v>665</v>
      </c>
      <c r="AU50" s="3">
        <v>81</v>
      </c>
      <c r="AV50" s="3">
        <v>9</v>
      </c>
      <c r="AW50" s="3">
        <v>4</v>
      </c>
      <c r="AX50" s="3">
        <v>0</v>
      </c>
      <c r="AY50" s="3">
        <v>0</v>
      </c>
      <c r="AZ50" s="3">
        <v>1350</v>
      </c>
      <c r="BA50" s="3">
        <v>2955</v>
      </c>
      <c r="BB50" s="3">
        <v>2660</v>
      </c>
      <c r="BC50" s="3">
        <v>243</v>
      </c>
      <c r="BD50" s="3">
        <v>18</v>
      </c>
      <c r="BE50" s="3">
        <v>4</v>
      </c>
      <c r="BF50" s="3">
        <v>5880</v>
      </c>
      <c r="BG50" s="3">
        <v>1350</v>
      </c>
      <c r="BH50" s="5">
        <v>4.3555555555555552</v>
      </c>
      <c r="BI50" s="5">
        <v>8.7111111111111104</v>
      </c>
      <c r="BJ50" s="3">
        <v>1256</v>
      </c>
      <c r="BK50" s="3">
        <v>139</v>
      </c>
      <c r="BL50" s="3">
        <v>150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</row>
    <row r="51" spans="1:85" x14ac:dyDescent="0.25">
      <c r="A51" s="4" t="s">
        <v>94</v>
      </c>
      <c r="B51" s="4" t="s">
        <v>95</v>
      </c>
      <c r="C51" s="3">
        <v>1898</v>
      </c>
      <c r="D51" s="3">
        <v>766</v>
      </c>
      <c r="E51" s="3">
        <v>306</v>
      </c>
      <c r="F51" s="3">
        <v>0</v>
      </c>
      <c r="G51" s="3">
        <v>0</v>
      </c>
      <c r="H51" s="3">
        <v>0</v>
      </c>
      <c r="I51" s="3">
        <v>0</v>
      </c>
      <c r="J51" s="3">
        <v>2970</v>
      </c>
      <c r="K51" s="3">
        <v>9490</v>
      </c>
      <c r="L51" s="3">
        <v>3064</v>
      </c>
      <c r="M51" s="3">
        <v>918</v>
      </c>
      <c r="N51" s="3">
        <v>0</v>
      </c>
      <c r="O51" s="3">
        <v>0</v>
      </c>
      <c r="P51" s="3">
        <v>13472</v>
      </c>
      <c r="Q51" s="3">
        <v>2970</v>
      </c>
      <c r="R51" s="5">
        <v>4.5360269360269356</v>
      </c>
      <c r="S51" s="5">
        <v>9.0720538720538713</v>
      </c>
      <c r="T51" s="3">
        <v>2664</v>
      </c>
      <c r="U51" s="3">
        <v>296</v>
      </c>
      <c r="V51" s="3">
        <v>330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S51" s="3">
        <v>1074</v>
      </c>
      <c r="AT51" s="3">
        <v>181</v>
      </c>
      <c r="AU51" s="3">
        <v>95</v>
      </c>
      <c r="AV51" s="3">
        <v>0</v>
      </c>
      <c r="AW51" s="3">
        <v>0</v>
      </c>
      <c r="AX51" s="3">
        <v>0</v>
      </c>
      <c r="AY51" s="3">
        <v>0</v>
      </c>
      <c r="AZ51" s="3">
        <v>1350</v>
      </c>
      <c r="BA51" s="3">
        <v>5370</v>
      </c>
      <c r="BB51" s="3">
        <v>724</v>
      </c>
      <c r="BC51" s="3">
        <v>285</v>
      </c>
      <c r="BD51" s="3">
        <v>0</v>
      </c>
      <c r="BE51" s="3">
        <v>0</v>
      </c>
      <c r="BF51" s="3">
        <v>6379</v>
      </c>
      <c r="BG51" s="3">
        <v>1350</v>
      </c>
      <c r="BH51" s="5">
        <v>4.7251851851851852</v>
      </c>
      <c r="BI51" s="5">
        <v>9.4503703703703703</v>
      </c>
      <c r="BJ51" s="3">
        <v>1255</v>
      </c>
      <c r="BK51" s="3">
        <v>139</v>
      </c>
      <c r="BL51" s="3">
        <v>150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</row>
    <row r="52" spans="1:85" x14ac:dyDescent="0.25">
      <c r="A52" s="4" t="s">
        <v>96</v>
      </c>
      <c r="B52" s="4" t="s">
        <v>97</v>
      </c>
      <c r="C52" s="3">
        <v>1774</v>
      </c>
      <c r="D52" s="3">
        <v>3395</v>
      </c>
      <c r="E52" s="3">
        <v>976</v>
      </c>
      <c r="F52" s="3">
        <v>152</v>
      </c>
      <c r="G52" s="3">
        <v>21</v>
      </c>
      <c r="H52" s="3">
        <v>0</v>
      </c>
      <c r="I52" s="3">
        <v>0</v>
      </c>
      <c r="J52" s="3">
        <v>6318</v>
      </c>
      <c r="K52" s="3">
        <v>8870</v>
      </c>
      <c r="L52" s="3">
        <v>13580</v>
      </c>
      <c r="M52" s="3">
        <v>2928</v>
      </c>
      <c r="N52" s="3">
        <v>304</v>
      </c>
      <c r="O52" s="3">
        <v>21</v>
      </c>
      <c r="P52" s="3">
        <v>25703</v>
      </c>
      <c r="Q52" s="3">
        <v>6318</v>
      </c>
      <c r="R52" s="5">
        <v>4.0682177904400127</v>
      </c>
      <c r="S52" s="5">
        <v>8.1364355808800255</v>
      </c>
      <c r="T52" s="3">
        <v>5169</v>
      </c>
      <c r="U52" s="3">
        <v>574</v>
      </c>
      <c r="V52" s="3">
        <v>702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S52" s="3">
        <v>908</v>
      </c>
      <c r="AT52" s="3">
        <v>2452</v>
      </c>
      <c r="AU52" s="3">
        <v>733</v>
      </c>
      <c r="AV52" s="3">
        <v>145</v>
      </c>
      <c r="AW52" s="3">
        <v>55</v>
      </c>
      <c r="AX52" s="3">
        <v>0</v>
      </c>
      <c r="AY52" s="3">
        <v>0</v>
      </c>
      <c r="AZ52" s="3">
        <v>4293</v>
      </c>
      <c r="BA52" s="3">
        <v>4540</v>
      </c>
      <c r="BB52" s="3">
        <v>9808</v>
      </c>
      <c r="BC52" s="3">
        <v>2199</v>
      </c>
      <c r="BD52" s="3">
        <v>290</v>
      </c>
      <c r="BE52" s="3">
        <v>55</v>
      </c>
      <c r="BF52" s="3">
        <v>16892</v>
      </c>
      <c r="BG52" s="3">
        <v>4293</v>
      </c>
      <c r="BH52" s="5">
        <v>3.9347775448404381</v>
      </c>
      <c r="BI52" s="5">
        <v>7.8695550896808761</v>
      </c>
      <c r="BJ52" s="3">
        <v>3360</v>
      </c>
      <c r="BK52" s="3">
        <v>373</v>
      </c>
      <c r="BL52" s="3">
        <v>477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</row>
    <row r="53" spans="1:85" x14ac:dyDescent="0.25">
      <c r="A53" s="4" t="s">
        <v>98</v>
      </c>
      <c r="B53" s="4" t="s">
        <v>99</v>
      </c>
      <c r="C53" s="3">
        <v>384</v>
      </c>
      <c r="D53" s="3">
        <v>329</v>
      </c>
      <c r="E53" s="3">
        <v>84</v>
      </c>
      <c r="F53" s="3">
        <v>6</v>
      </c>
      <c r="G53" s="3">
        <v>1</v>
      </c>
      <c r="H53" s="3">
        <v>1</v>
      </c>
      <c r="I53" s="3">
        <v>5</v>
      </c>
      <c r="J53" s="3">
        <v>810</v>
      </c>
      <c r="K53" s="3">
        <v>1920</v>
      </c>
      <c r="L53" s="3">
        <v>1316</v>
      </c>
      <c r="M53" s="3">
        <v>252</v>
      </c>
      <c r="N53" s="3">
        <v>12</v>
      </c>
      <c r="O53" s="3">
        <v>1</v>
      </c>
      <c r="P53" s="3">
        <v>3501</v>
      </c>
      <c r="Q53" s="3">
        <v>804</v>
      </c>
      <c r="R53" s="5">
        <v>4.3544776119402986</v>
      </c>
      <c r="S53" s="5">
        <v>8.7089552238805972</v>
      </c>
      <c r="T53" s="3">
        <v>713</v>
      </c>
      <c r="U53" s="3">
        <v>79</v>
      </c>
      <c r="V53" s="3">
        <v>90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S53" s="3">
        <v>273</v>
      </c>
      <c r="AT53" s="3">
        <v>348</v>
      </c>
      <c r="AU53" s="3">
        <v>93</v>
      </c>
      <c r="AV53" s="3">
        <v>8</v>
      </c>
      <c r="AW53" s="3">
        <v>1</v>
      </c>
      <c r="AX53" s="3">
        <v>6</v>
      </c>
      <c r="AY53" s="3">
        <v>0</v>
      </c>
      <c r="AZ53" s="3">
        <v>729</v>
      </c>
      <c r="BA53" s="3">
        <v>1365</v>
      </c>
      <c r="BB53" s="3">
        <v>1392</v>
      </c>
      <c r="BC53" s="3">
        <v>279</v>
      </c>
      <c r="BD53" s="3">
        <v>16</v>
      </c>
      <c r="BE53" s="3">
        <v>1</v>
      </c>
      <c r="BF53" s="3">
        <v>3053</v>
      </c>
      <c r="BG53" s="3">
        <v>723</v>
      </c>
      <c r="BH53" s="5">
        <v>4.2226832641770402</v>
      </c>
      <c r="BI53" s="5">
        <v>8.4453665283540804</v>
      </c>
      <c r="BJ53" s="3">
        <v>621</v>
      </c>
      <c r="BK53" s="3">
        <v>69</v>
      </c>
      <c r="BL53" s="3">
        <v>81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</row>
    <row r="54" spans="1:85" x14ac:dyDescent="0.25">
      <c r="A54" s="4" t="s">
        <v>100</v>
      </c>
      <c r="B54" s="4" t="s">
        <v>101</v>
      </c>
      <c r="C54" s="3">
        <v>219</v>
      </c>
      <c r="D54" s="3">
        <v>292</v>
      </c>
      <c r="E54" s="3">
        <v>117</v>
      </c>
      <c r="F54" s="3">
        <v>16</v>
      </c>
      <c r="G54" s="3">
        <v>3</v>
      </c>
      <c r="H54" s="3">
        <v>28</v>
      </c>
      <c r="I54" s="3">
        <v>0</v>
      </c>
      <c r="J54" s="3">
        <v>675</v>
      </c>
      <c r="K54" s="3">
        <v>1095</v>
      </c>
      <c r="L54" s="3">
        <v>1168</v>
      </c>
      <c r="M54" s="3">
        <v>351</v>
      </c>
      <c r="N54" s="3">
        <v>32</v>
      </c>
      <c r="O54" s="3">
        <v>3</v>
      </c>
      <c r="P54" s="3">
        <v>2649</v>
      </c>
      <c r="Q54" s="3">
        <v>647</v>
      </c>
      <c r="R54" s="5">
        <v>4.0942812982998458</v>
      </c>
      <c r="S54" s="5">
        <v>8.1885625965996915</v>
      </c>
      <c r="T54" s="3">
        <v>511</v>
      </c>
      <c r="U54" s="3">
        <v>56</v>
      </c>
      <c r="V54" s="3">
        <v>75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S54" s="3">
        <v>224</v>
      </c>
      <c r="AT54" s="3">
        <v>176</v>
      </c>
      <c r="AU54" s="3">
        <v>38</v>
      </c>
      <c r="AV54" s="3">
        <v>1</v>
      </c>
      <c r="AW54" s="3">
        <v>1</v>
      </c>
      <c r="AX54" s="3">
        <v>10</v>
      </c>
      <c r="AY54" s="3">
        <v>0</v>
      </c>
      <c r="AZ54" s="3">
        <v>450</v>
      </c>
      <c r="BA54" s="3">
        <v>1120</v>
      </c>
      <c r="BB54" s="3">
        <v>704</v>
      </c>
      <c r="BC54" s="3">
        <v>114</v>
      </c>
      <c r="BD54" s="3">
        <v>2</v>
      </c>
      <c r="BE54" s="3">
        <v>1</v>
      </c>
      <c r="BF54" s="3">
        <v>1941</v>
      </c>
      <c r="BG54" s="3">
        <v>440</v>
      </c>
      <c r="BH54" s="5">
        <v>4.4113636363636362</v>
      </c>
      <c r="BI54" s="5">
        <v>8.8227272727272723</v>
      </c>
      <c r="BJ54" s="3">
        <v>400</v>
      </c>
      <c r="BK54" s="3">
        <v>44</v>
      </c>
      <c r="BL54" s="3">
        <v>50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</row>
    <row r="55" spans="1:85" x14ac:dyDescent="0.25">
      <c r="A55" s="4" t="s">
        <v>102</v>
      </c>
      <c r="B55" s="4" t="s">
        <v>103</v>
      </c>
      <c r="C55" s="3">
        <v>571</v>
      </c>
      <c r="D55" s="3">
        <v>565</v>
      </c>
      <c r="E55" s="3">
        <v>179</v>
      </c>
      <c r="F55" s="3">
        <v>18</v>
      </c>
      <c r="G55" s="3">
        <v>4</v>
      </c>
      <c r="H55" s="3">
        <v>13</v>
      </c>
      <c r="I55" s="3">
        <v>0</v>
      </c>
      <c r="J55" s="3">
        <v>1350</v>
      </c>
      <c r="K55" s="3">
        <v>2855</v>
      </c>
      <c r="L55" s="3">
        <v>2260</v>
      </c>
      <c r="M55" s="3">
        <v>537</v>
      </c>
      <c r="N55" s="3">
        <v>36</v>
      </c>
      <c r="O55" s="3">
        <v>4</v>
      </c>
      <c r="P55" s="3">
        <v>5692</v>
      </c>
      <c r="Q55" s="3">
        <v>1337</v>
      </c>
      <c r="R55" s="5">
        <v>4.2572924457741212</v>
      </c>
      <c r="S55" s="5">
        <v>8.5145848915482425</v>
      </c>
      <c r="T55" s="3">
        <v>1136</v>
      </c>
      <c r="U55" s="3">
        <v>126</v>
      </c>
      <c r="V55" s="3">
        <v>150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S55" s="3">
        <v>283</v>
      </c>
      <c r="AT55" s="3">
        <v>277</v>
      </c>
      <c r="AU55" s="3">
        <v>71</v>
      </c>
      <c r="AV55" s="3">
        <v>3</v>
      </c>
      <c r="AW55" s="3">
        <v>0</v>
      </c>
      <c r="AX55" s="3">
        <v>41</v>
      </c>
      <c r="AY55" s="3">
        <v>0</v>
      </c>
      <c r="AZ55" s="3">
        <v>675</v>
      </c>
      <c r="BA55" s="3">
        <v>1415</v>
      </c>
      <c r="BB55" s="3">
        <v>1108</v>
      </c>
      <c r="BC55" s="3">
        <v>213</v>
      </c>
      <c r="BD55" s="3">
        <v>6</v>
      </c>
      <c r="BE55" s="3">
        <v>0</v>
      </c>
      <c r="BF55" s="3">
        <v>2742</v>
      </c>
      <c r="BG55" s="3">
        <v>634</v>
      </c>
      <c r="BH55" s="5">
        <v>4.3249211356466875</v>
      </c>
      <c r="BI55" s="5">
        <v>8.6498422712933749</v>
      </c>
      <c r="BJ55" s="3">
        <v>560</v>
      </c>
      <c r="BK55" s="3">
        <v>62</v>
      </c>
      <c r="BL55" s="3">
        <v>75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</row>
    <row r="56" spans="1:85" x14ac:dyDescent="0.25">
      <c r="A56" s="4" t="s">
        <v>104</v>
      </c>
      <c r="B56" s="4" t="s">
        <v>105</v>
      </c>
      <c r="C56" s="3">
        <v>427</v>
      </c>
      <c r="D56" s="3">
        <v>386</v>
      </c>
      <c r="E56" s="3">
        <v>99</v>
      </c>
      <c r="F56" s="3">
        <v>9</v>
      </c>
      <c r="G56" s="3">
        <v>6</v>
      </c>
      <c r="H56" s="3">
        <v>0</v>
      </c>
      <c r="I56" s="3">
        <v>0</v>
      </c>
      <c r="J56" s="3">
        <v>927</v>
      </c>
      <c r="K56" s="3">
        <v>2135</v>
      </c>
      <c r="L56" s="3">
        <v>1544</v>
      </c>
      <c r="M56" s="3">
        <v>297</v>
      </c>
      <c r="N56" s="3">
        <v>18</v>
      </c>
      <c r="O56" s="3">
        <v>6</v>
      </c>
      <c r="P56" s="3">
        <v>4000</v>
      </c>
      <c r="Q56" s="3">
        <v>927</v>
      </c>
      <c r="R56" s="5">
        <v>4.3149946062567421</v>
      </c>
      <c r="S56" s="5">
        <v>8.6299892125134843</v>
      </c>
      <c r="T56" s="3">
        <v>813</v>
      </c>
      <c r="U56" s="3">
        <v>90</v>
      </c>
      <c r="V56" s="3">
        <v>103</v>
      </c>
      <c r="X56" s="3">
        <v>25</v>
      </c>
      <c r="Y56" s="3">
        <v>20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45</v>
      </c>
      <c r="AF56" s="3">
        <v>125</v>
      </c>
      <c r="AG56" s="3">
        <v>80</v>
      </c>
      <c r="AH56" s="3">
        <v>0</v>
      </c>
      <c r="AI56" s="3">
        <v>0</v>
      </c>
      <c r="AJ56" s="3">
        <v>0</v>
      </c>
      <c r="AK56" s="3">
        <v>205</v>
      </c>
      <c r="AL56" s="3">
        <v>45</v>
      </c>
      <c r="AM56" s="5">
        <v>4.5555555555555554</v>
      </c>
      <c r="AN56" s="5">
        <v>9.1111111111111107</v>
      </c>
      <c r="AO56" s="3">
        <v>45</v>
      </c>
      <c r="AP56" s="3">
        <v>5</v>
      </c>
      <c r="AQ56" s="3">
        <v>5</v>
      </c>
      <c r="AS56" s="3">
        <v>228</v>
      </c>
      <c r="AT56" s="3">
        <v>165</v>
      </c>
      <c r="AU56" s="3">
        <v>47</v>
      </c>
      <c r="AV56" s="3">
        <v>7</v>
      </c>
      <c r="AW56" s="3">
        <v>3</v>
      </c>
      <c r="AX56" s="3">
        <v>0</v>
      </c>
      <c r="AY56" s="3">
        <v>0</v>
      </c>
      <c r="AZ56" s="3">
        <v>450</v>
      </c>
      <c r="BA56" s="3">
        <v>1140</v>
      </c>
      <c r="BB56" s="3">
        <v>660</v>
      </c>
      <c r="BC56" s="3">
        <v>141</v>
      </c>
      <c r="BD56" s="3">
        <v>14</v>
      </c>
      <c r="BE56" s="3">
        <v>3</v>
      </c>
      <c r="BF56" s="3">
        <v>1958</v>
      </c>
      <c r="BG56" s="3">
        <v>450</v>
      </c>
      <c r="BH56" s="5">
        <v>4.3511111111111109</v>
      </c>
      <c r="BI56" s="5">
        <v>8.7022222222222219</v>
      </c>
      <c r="BJ56" s="3">
        <v>393</v>
      </c>
      <c r="BK56" s="3">
        <v>43</v>
      </c>
      <c r="BL56" s="3">
        <v>50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</row>
    <row r="57" spans="1:85" x14ac:dyDescent="0.25">
      <c r="A57" s="4" t="s">
        <v>106</v>
      </c>
      <c r="B57" s="4" t="s">
        <v>107</v>
      </c>
      <c r="C57" s="3">
        <v>418</v>
      </c>
      <c r="D57" s="3">
        <v>700</v>
      </c>
      <c r="E57" s="3">
        <v>199</v>
      </c>
      <c r="F57" s="3">
        <v>25</v>
      </c>
      <c r="G57" s="3">
        <v>8</v>
      </c>
      <c r="H57" s="3">
        <v>0</v>
      </c>
      <c r="I57" s="3">
        <v>0</v>
      </c>
      <c r="J57" s="3">
        <v>1350</v>
      </c>
      <c r="K57" s="3">
        <v>2090</v>
      </c>
      <c r="L57" s="3">
        <v>2800</v>
      </c>
      <c r="M57" s="3">
        <v>597</v>
      </c>
      <c r="N57" s="3">
        <v>50</v>
      </c>
      <c r="O57" s="3">
        <v>8</v>
      </c>
      <c r="P57" s="3">
        <v>5545</v>
      </c>
      <c r="Q57" s="3">
        <v>1350</v>
      </c>
      <c r="R57" s="5">
        <v>4.1074074074074076</v>
      </c>
      <c r="S57" s="5">
        <v>8.2148148148148152</v>
      </c>
      <c r="T57" s="3">
        <v>1118</v>
      </c>
      <c r="U57" s="3">
        <v>124</v>
      </c>
      <c r="V57" s="3">
        <v>150</v>
      </c>
      <c r="X57" s="3">
        <v>10</v>
      </c>
      <c r="Y57" s="3">
        <v>49</v>
      </c>
      <c r="Z57" s="3">
        <v>4</v>
      </c>
      <c r="AA57" s="3">
        <v>0</v>
      </c>
      <c r="AB57" s="3">
        <v>0</v>
      </c>
      <c r="AC57" s="3">
        <v>0</v>
      </c>
      <c r="AD57" s="3">
        <v>0</v>
      </c>
      <c r="AE57" s="3">
        <v>63</v>
      </c>
      <c r="AF57" s="3">
        <v>50</v>
      </c>
      <c r="AG57" s="3">
        <v>196</v>
      </c>
      <c r="AH57" s="3">
        <v>12</v>
      </c>
      <c r="AI57" s="3">
        <v>0</v>
      </c>
      <c r="AJ57" s="3">
        <v>0</v>
      </c>
      <c r="AK57" s="3">
        <v>258</v>
      </c>
      <c r="AL57" s="3">
        <v>63</v>
      </c>
      <c r="AM57" s="5">
        <v>4.0952380952380949</v>
      </c>
      <c r="AN57" s="5">
        <v>8.1904761904761898</v>
      </c>
      <c r="AO57" s="3">
        <v>59</v>
      </c>
      <c r="AP57" s="3">
        <v>6</v>
      </c>
      <c r="AQ57" s="3">
        <v>7</v>
      </c>
      <c r="AS57" s="3">
        <v>119</v>
      </c>
      <c r="AT57" s="3">
        <v>377</v>
      </c>
      <c r="AU57" s="3">
        <v>156</v>
      </c>
      <c r="AV57" s="3">
        <v>20</v>
      </c>
      <c r="AW57" s="3">
        <v>3</v>
      </c>
      <c r="AX57" s="3">
        <v>0</v>
      </c>
      <c r="AY57" s="3">
        <v>0</v>
      </c>
      <c r="AZ57" s="3">
        <v>675</v>
      </c>
      <c r="BA57" s="3">
        <v>595</v>
      </c>
      <c r="BB57" s="3">
        <v>1508</v>
      </c>
      <c r="BC57" s="3">
        <v>468</v>
      </c>
      <c r="BD57" s="3">
        <v>40</v>
      </c>
      <c r="BE57" s="3">
        <v>3</v>
      </c>
      <c r="BF57" s="3">
        <v>2614</v>
      </c>
      <c r="BG57" s="3">
        <v>675</v>
      </c>
      <c r="BH57" s="5">
        <v>3.8725925925925928</v>
      </c>
      <c r="BI57" s="5">
        <v>7.7451851851851856</v>
      </c>
      <c r="BJ57" s="3">
        <v>496</v>
      </c>
      <c r="BK57" s="3">
        <v>55</v>
      </c>
      <c r="BL57" s="3">
        <v>75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</row>
    <row r="58" spans="1:85" x14ac:dyDescent="0.25">
      <c r="A58" s="4" t="s">
        <v>108</v>
      </c>
      <c r="B58" s="4" t="s">
        <v>109</v>
      </c>
      <c r="C58" s="3">
        <v>156</v>
      </c>
      <c r="D58" s="3">
        <v>256</v>
      </c>
      <c r="E58" s="3">
        <v>87</v>
      </c>
      <c r="F58" s="3">
        <v>10</v>
      </c>
      <c r="G58" s="3">
        <v>10</v>
      </c>
      <c r="H58" s="3">
        <v>21</v>
      </c>
      <c r="I58" s="3">
        <v>0</v>
      </c>
      <c r="J58" s="3">
        <v>540</v>
      </c>
      <c r="K58" s="3">
        <v>780</v>
      </c>
      <c r="L58" s="3">
        <v>1024</v>
      </c>
      <c r="M58" s="3">
        <v>261</v>
      </c>
      <c r="N58" s="3">
        <v>20</v>
      </c>
      <c r="O58" s="3">
        <v>10</v>
      </c>
      <c r="P58" s="3">
        <v>2095</v>
      </c>
      <c r="Q58" s="3">
        <v>519</v>
      </c>
      <c r="R58" s="5">
        <v>4.0366088631984587</v>
      </c>
      <c r="S58" s="5">
        <v>8.0732177263969174</v>
      </c>
      <c r="T58" s="3">
        <v>412</v>
      </c>
      <c r="U58" s="3">
        <v>45</v>
      </c>
      <c r="V58" s="3">
        <v>60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S58" s="3">
        <v>133</v>
      </c>
      <c r="AT58" s="3">
        <v>242</v>
      </c>
      <c r="AU58" s="3">
        <v>61</v>
      </c>
      <c r="AV58" s="3">
        <v>1</v>
      </c>
      <c r="AW58" s="3">
        <v>1</v>
      </c>
      <c r="AX58" s="3">
        <v>12</v>
      </c>
      <c r="AY58" s="3">
        <v>0</v>
      </c>
      <c r="AZ58" s="3">
        <v>450</v>
      </c>
      <c r="BA58" s="3">
        <v>665</v>
      </c>
      <c r="BB58" s="3">
        <v>968</v>
      </c>
      <c r="BC58" s="3">
        <v>183</v>
      </c>
      <c r="BD58" s="3">
        <v>2</v>
      </c>
      <c r="BE58" s="3">
        <v>1</v>
      </c>
      <c r="BF58" s="3">
        <v>1819</v>
      </c>
      <c r="BG58" s="3">
        <v>438</v>
      </c>
      <c r="BH58" s="5">
        <v>4.1529680365296802</v>
      </c>
      <c r="BI58" s="5">
        <v>8.3059360730593603</v>
      </c>
      <c r="BJ58" s="3">
        <v>375</v>
      </c>
      <c r="BK58" s="3">
        <v>41</v>
      </c>
      <c r="BL58" s="3">
        <v>50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</row>
    <row r="59" spans="1:85" x14ac:dyDescent="0.25">
      <c r="A59" s="4" t="s">
        <v>110</v>
      </c>
      <c r="B59" s="4" t="s">
        <v>111</v>
      </c>
      <c r="C59" s="3">
        <v>315</v>
      </c>
      <c r="D59" s="3">
        <v>581</v>
      </c>
      <c r="E59" s="3">
        <v>176</v>
      </c>
      <c r="F59" s="3">
        <v>29</v>
      </c>
      <c r="G59" s="3">
        <v>8</v>
      </c>
      <c r="H59" s="3">
        <v>7</v>
      </c>
      <c r="I59" s="3">
        <v>0</v>
      </c>
      <c r="J59" s="3">
        <v>1116</v>
      </c>
      <c r="K59" s="3">
        <v>1575</v>
      </c>
      <c r="L59" s="3">
        <v>2324</v>
      </c>
      <c r="M59" s="3">
        <v>528</v>
      </c>
      <c r="N59" s="3">
        <v>58</v>
      </c>
      <c r="O59" s="3">
        <v>8</v>
      </c>
      <c r="P59" s="3">
        <v>4493</v>
      </c>
      <c r="Q59" s="3">
        <v>1109</v>
      </c>
      <c r="R59" s="5">
        <v>4.0513976555455367</v>
      </c>
      <c r="S59" s="5">
        <v>8.1027953110910733</v>
      </c>
      <c r="T59" s="3">
        <v>896</v>
      </c>
      <c r="U59" s="3">
        <v>99</v>
      </c>
      <c r="V59" s="3">
        <v>124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S59" s="3">
        <v>176</v>
      </c>
      <c r="AT59" s="3">
        <v>206</v>
      </c>
      <c r="AU59" s="3">
        <v>78</v>
      </c>
      <c r="AV59" s="3">
        <v>14</v>
      </c>
      <c r="AW59" s="3">
        <v>1</v>
      </c>
      <c r="AX59" s="3">
        <v>2</v>
      </c>
      <c r="AY59" s="3">
        <v>477</v>
      </c>
      <c r="AZ59" s="3">
        <v>954</v>
      </c>
      <c r="BA59" s="3">
        <v>880</v>
      </c>
      <c r="BB59" s="3">
        <v>824</v>
      </c>
      <c r="BC59" s="3">
        <v>234</v>
      </c>
      <c r="BD59" s="3">
        <v>28</v>
      </c>
      <c r="BE59" s="3">
        <v>1</v>
      </c>
      <c r="BF59" s="3">
        <v>1967</v>
      </c>
      <c r="BG59" s="3">
        <v>475</v>
      </c>
      <c r="BH59" s="5">
        <v>4.1410526315789475</v>
      </c>
      <c r="BI59" s="5">
        <v>8.2821052631578951</v>
      </c>
      <c r="BJ59" s="3">
        <v>382</v>
      </c>
      <c r="BK59" s="3">
        <v>42</v>
      </c>
      <c r="BL59" s="3">
        <v>106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</row>
    <row r="60" spans="1:85" x14ac:dyDescent="0.25">
      <c r="A60" s="4" t="s">
        <v>112</v>
      </c>
      <c r="B60" s="4" t="s">
        <v>113</v>
      </c>
      <c r="C60" s="3">
        <v>422</v>
      </c>
      <c r="D60" s="3">
        <v>312</v>
      </c>
      <c r="E60" s="3">
        <v>55</v>
      </c>
      <c r="F60" s="3">
        <v>16</v>
      </c>
      <c r="G60" s="3">
        <v>5</v>
      </c>
      <c r="H60" s="3">
        <v>0</v>
      </c>
      <c r="I60" s="3">
        <v>0</v>
      </c>
      <c r="J60" s="3">
        <v>810</v>
      </c>
      <c r="K60" s="3">
        <v>2110</v>
      </c>
      <c r="L60" s="3">
        <v>1248</v>
      </c>
      <c r="M60" s="3">
        <v>165</v>
      </c>
      <c r="N60" s="3">
        <v>32</v>
      </c>
      <c r="O60" s="3">
        <v>5</v>
      </c>
      <c r="P60" s="3">
        <v>3560</v>
      </c>
      <c r="Q60" s="3">
        <v>810</v>
      </c>
      <c r="R60" s="5">
        <v>4.3950617283950617</v>
      </c>
      <c r="S60" s="5">
        <v>8.7901234567901234</v>
      </c>
      <c r="T60" s="3">
        <v>734</v>
      </c>
      <c r="U60" s="3">
        <v>81</v>
      </c>
      <c r="V60" s="3">
        <v>90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S60" s="3">
        <v>394</v>
      </c>
      <c r="AT60" s="3">
        <v>234</v>
      </c>
      <c r="AU60" s="3">
        <v>28</v>
      </c>
      <c r="AV60" s="3">
        <v>10</v>
      </c>
      <c r="AW60" s="3">
        <v>3</v>
      </c>
      <c r="AX60" s="3">
        <v>0</v>
      </c>
      <c r="AY60" s="3">
        <v>6</v>
      </c>
      <c r="AZ60" s="3">
        <v>675</v>
      </c>
      <c r="BA60" s="3">
        <v>1970</v>
      </c>
      <c r="BB60" s="3">
        <v>936</v>
      </c>
      <c r="BC60" s="3">
        <v>84</v>
      </c>
      <c r="BD60" s="3">
        <v>20</v>
      </c>
      <c r="BE60" s="3">
        <v>3</v>
      </c>
      <c r="BF60" s="3">
        <v>3013</v>
      </c>
      <c r="BG60" s="3">
        <v>669</v>
      </c>
      <c r="BH60" s="5">
        <v>4.5037369207772793</v>
      </c>
      <c r="BI60" s="5">
        <v>9.0074738415545585</v>
      </c>
      <c r="BJ60" s="3">
        <v>628</v>
      </c>
      <c r="BK60" s="3">
        <v>69</v>
      </c>
      <c r="BL60" s="3">
        <v>75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</row>
    <row r="61" spans="1:85" x14ac:dyDescent="0.25">
      <c r="A61" s="4" t="s">
        <v>114</v>
      </c>
      <c r="B61" s="4" t="s">
        <v>115</v>
      </c>
      <c r="C61" s="3">
        <v>193</v>
      </c>
      <c r="D61" s="3">
        <v>249</v>
      </c>
      <c r="E61" s="3">
        <v>64</v>
      </c>
      <c r="F61" s="3">
        <v>29</v>
      </c>
      <c r="G61" s="3">
        <v>2</v>
      </c>
      <c r="H61" s="3">
        <v>0</v>
      </c>
      <c r="I61" s="3">
        <v>3</v>
      </c>
      <c r="J61" s="3">
        <v>540</v>
      </c>
      <c r="K61" s="3">
        <v>965</v>
      </c>
      <c r="L61" s="3">
        <v>996</v>
      </c>
      <c r="M61" s="3">
        <v>192</v>
      </c>
      <c r="N61" s="3">
        <v>58</v>
      </c>
      <c r="O61" s="3">
        <v>2</v>
      </c>
      <c r="P61" s="3">
        <v>2213</v>
      </c>
      <c r="Q61" s="3">
        <v>537</v>
      </c>
      <c r="R61" s="5">
        <v>4.1210428305400368</v>
      </c>
      <c r="S61" s="5">
        <v>8.2420856610800737</v>
      </c>
      <c r="T61" s="3">
        <v>442</v>
      </c>
      <c r="U61" s="3">
        <v>49</v>
      </c>
      <c r="V61" s="3">
        <v>60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S61" s="3">
        <v>222</v>
      </c>
      <c r="AT61" s="3">
        <v>206</v>
      </c>
      <c r="AU61" s="3">
        <v>16</v>
      </c>
      <c r="AV61" s="3">
        <v>1</v>
      </c>
      <c r="AW61" s="3">
        <v>0</v>
      </c>
      <c r="AX61" s="3">
        <v>5</v>
      </c>
      <c r="AY61" s="3">
        <v>0</v>
      </c>
      <c r="AZ61" s="3">
        <v>450</v>
      </c>
      <c r="BA61" s="3">
        <v>1110</v>
      </c>
      <c r="BB61" s="3">
        <v>824</v>
      </c>
      <c r="BC61" s="3">
        <v>48</v>
      </c>
      <c r="BD61" s="3">
        <v>2</v>
      </c>
      <c r="BE61" s="3">
        <v>0</v>
      </c>
      <c r="BF61" s="3">
        <v>1984</v>
      </c>
      <c r="BG61" s="3">
        <v>445</v>
      </c>
      <c r="BH61" s="5">
        <v>4.4584269662921345</v>
      </c>
      <c r="BI61" s="5">
        <v>8.9168539325842691</v>
      </c>
      <c r="BJ61" s="3">
        <v>428</v>
      </c>
      <c r="BK61" s="3">
        <v>47</v>
      </c>
      <c r="BL61" s="3">
        <v>50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</row>
    <row r="62" spans="1:85" x14ac:dyDescent="0.25">
      <c r="A62" s="4" t="s">
        <v>116</v>
      </c>
      <c r="B62" s="4" t="s">
        <v>117</v>
      </c>
      <c r="C62" s="3">
        <v>605</v>
      </c>
      <c r="D62" s="3">
        <v>633</v>
      </c>
      <c r="E62" s="3">
        <v>87</v>
      </c>
      <c r="F62" s="3">
        <v>25</v>
      </c>
      <c r="G62" s="3">
        <v>0</v>
      </c>
      <c r="H62" s="3">
        <v>0</v>
      </c>
      <c r="I62" s="3">
        <v>0</v>
      </c>
      <c r="J62" s="3">
        <v>1350</v>
      </c>
      <c r="K62" s="3">
        <v>3025</v>
      </c>
      <c r="L62" s="3">
        <v>2532</v>
      </c>
      <c r="M62" s="3">
        <v>261</v>
      </c>
      <c r="N62" s="3">
        <v>50</v>
      </c>
      <c r="O62" s="3">
        <v>0</v>
      </c>
      <c r="P62" s="3">
        <v>5868</v>
      </c>
      <c r="Q62" s="3">
        <v>1350</v>
      </c>
      <c r="R62" s="5">
        <v>4.3466666666666667</v>
      </c>
      <c r="S62" s="5">
        <v>8.6933333333333334</v>
      </c>
      <c r="T62" s="3">
        <v>1238</v>
      </c>
      <c r="U62" s="3">
        <v>137</v>
      </c>
      <c r="V62" s="3">
        <v>150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S62" s="3">
        <v>495</v>
      </c>
      <c r="AT62" s="3">
        <v>393</v>
      </c>
      <c r="AU62" s="3">
        <v>12</v>
      </c>
      <c r="AV62" s="3">
        <v>0</v>
      </c>
      <c r="AW62" s="3">
        <v>0</v>
      </c>
      <c r="AX62" s="3">
        <v>0</v>
      </c>
      <c r="AY62" s="3">
        <v>0</v>
      </c>
      <c r="AZ62" s="3">
        <v>900</v>
      </c>
      <c r="BA62" s="3">
        <v>2475</v>
      </c>
      <c r="BB62" s="3">
        <v>1572</v>
      </c>
      <c r="BC62" s="3">
        <v>36</v>
      </c>
      <c r="BD62" s="3">
        <v>0</v>
      </c>
      <c r="BE62" s="3">
        <v>0</v>
      </c>
      <c r="BF62" s="3">
        <v>4083</v>
      </c>
      <c r="BG62" s="3">
        <v>900</v>
      </c>
      <c r="BH62" s="5">
        <v>4.5366666666666671</v>
      </c>
      <c r="BI62" s="5">
        <v>9.0733333333333341</v>
      </c>
      <c r="BJ62" s="3">
        <v>888</v>
      </c>
      <c r="BK62" s="3">
        <v>98</v>
      </c>
      <c r="BL62" s="3">
        <v>100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</row>
    <row r="63" spans="1:85" x14ac:dyDescent="0.25">
      <c r="A63" s="4" t="s">
        <v>118</v>
      </c>
      <c r="B63" s="4" t="s">
        <v>119</v>
      </c>
      <c r="C63" s="3">
        <v>508</v>
      </c>
      <c r="D63" s="3">
        <v>363</v>
      </c>
      <c r="E63" s="3">
        <v>27</v>
      </c>
      <c r="F63" s="3">
        <v>2</v>
      </c>
      <c r="G63" s="3">
        <v>0</v>
      </c>
      <c r="H63" s="3">
        <v>0</v>
      </c>
      <c r="I63" s="3">
        <v>0</v>
      </c>
      <c r="J63" s="3">
        <v>900</v>
      </c>
      <c r="K63" s="3">
        <v>2540</v>
      </c>
      <c r="L63" s="3">
        <v>1452</v>
      </c>
      <c r="M63" s="3">
        <v>81</v>
      </c>
      <c r="N63" s="3">
        <v>4</v>
      </c>
      <c r="O63" s="3">
        <v>0</v>
      </c>
      <c r="P63" s="3">
        <v>4077</v>
      </c>
      <c r="Q63" s="3">
        <v>900</v>
      </c>
      <c r="R63" s="5">
        <v>4.53</v>
      </c>
      <c r="S63" s="5">
        <v>9.06</v>
      </c>
      <c r="T63" s="3">
        <v>871</v>
      </c>
      <c r="U63" s="3">
        <v>96</v>
      </c>
      <c r="V63" s="3">
        <v>100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S63" s="3">
        <v>467</v>
      </c>
      <c r="AT63" s="3">
        <v>302</v>
      </c>
      <c r="AU63" s="3">
        <v>34</v>
      </c>
      <c r="AV63" s="3">
        <v>6</v>
      </c>
      <c r="AW63" s="3">
        <v>1</v>
      </c>
      <c r="AX63" s="3">
        <v>0</v>
      </c>
      <c r="AY63" s="3">
        <v>0</v>
      </c>
      <c r="AZ63" s="3">
        <v>810</v>
      </c>
      <c r="BA63" s="3">
        <v>2335</v>
      </c>
      <c r="BB63" s="3">
        <v>1208</v>
      </c>
      <c r="BC63" s="3">
        <v>102</v>
      </c>
      <c r="BD63" s="3">
        <v>12</v>
      </c>
      <c r="BE63" s="3">
        <v>1</v>
      </c>
      <c r="BF63" s="3">
        <v>3658</v>
      </c>
      <c r="BG63" s="3">
        <v>810</v>
      </c>
      <c r="BH63" s="5">
        <v>4.5160493827160497</v>
      </c>
      <c r="BI63" s="5">
        <v>9.0320987654320994</v>
      </c>
      <c r="BJ63" s="3">
        <v>769</v>
      </c>
      <c r="BK63" s="3">
        <v>85</v>
      </c>
      <c r="BL63" s="3">
        <v>90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</row>
    <row r="64" spans="1:85" x14ac:dyDescent="0.25">
      <c r="A64" s="4" t="s">
        <v>120</v>
      </c>
      <c r="B64" s="4" t="s">
        <v>121</v>
      </c>
      <c r="C64" s="3">
        <v>393</v>
      </c>
      <c r="D64" s="3">
        <v>543</v>
      </c>
      <c r="E64" s="3">
        <v>158</v>
      </c>
      <c r="F64" s="3">
        <v>21</v>
      </c>
      <c r="G64" s="3">
        <v>7</v>
      </c>
      <c r="H64" s="3">
        <v>21</v>
      </c>
      <c r="I64" s="3">
        <v>0</v>
      </c>
      <c r="J64" s="3">
        <v>1143</v>
      </c>
      <c r="K64" s="3">
        <v>1965</v>
      </c>
      <c r="L64" s="3">
        <v>2172</v>
      </c>
      <c r="M64" s="3">
        <v>474</v>
      </c>
      <c r="N64" s="3">
        <v>42</v>
      </c>
      <c r="O64" s="3">
        <v>7</v>
      </c>
      <c r="P64" s="3">
        <v>4660</v>
      </c>
      <c r="Q64" s="3">
        <v>1122</v>
      </c>
      <c r="R64" s="5">
        <v>4.1532976827094474</v>
      </c>
      <c r="S64" s="5">
        <v>8.3065953654188949</v>
      </c>
      <c r="T64" s="3">
        <v>936</v>
      </c>
      <c r="U64" s="3">
        <v>104</v>
      </c>
      <c r="V64" s="3">
        <v>127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S64" s="3">
        <v>239</v>
      </c>
      <c r="AT64" s="3">
        <v>265</v>
      </c>
      <c r="AU64" s="3">
        <v>40</v>
      </c>
      <c r="AV64" s="3">
        <v>3</v>
      </c>
      <c r="AW64" s="3">
        <v>2</v>
      </c>
      <c r="AX64" s="3">
        <v>18</v>
      </c>
      <c r="AY64" s="3">
        <v>0</v>
      </c>
      <c r="AZ64" s="3">
        <v>567</v>
      </c>
      <c r="BA64" s="3">
        <v>1195</v>
      </c>
      <c r="BB64" s="3">
        <v>1060</v>
      </c>
      <c r="BC64" s="3">
        <v>120</v>
      </c>
      <c r="BD64" s="3">
        <v>6</v>
      </c>
      <c r="BE64" s="3">
        <v>2</v>
      </c>
      <c r="BF64" s="3">
        <v>2383</v>
      </c>
      <c r="BG64" s="3">
        <v>549</v>
      </c>
      <c r="BH64" s="5">
        <v>4.3406193078324229</v>
      </c>
      <c r="BI64" s="5">
        <v>8.6812386156648458</v>
      </c>
      <c r="BJ64" s="3">
        <v>504</v>
      </c>
      <c r="BK64" s="3">
        <v>56</v>
      </c>
      <c r="BL64" s="3">
        <v>63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</row>
    <row r="65" spans="1:85" x14ac:dyDescent="0.25">
      <c r="A65" s="4" t="s">
        <v>122</v>
      </c>
      <c r="B65" s="4" t="s">
        <v>123</v>
      </c>
      <c r="C65" s="3">
        <v>605</v>
      </c>
      <c r="D65" s="3">
        <v>44</v>
      </c>
      <c r="E65" s="3">
        <v>26</v>
      </c>
      <c r="F65" s="3">
        <v>0</v>
      </c>
      <c r="G65" s="3">
        <v>0</v>
      </c>
      <c r="H65" s="3">
        <v>0</v>
      </c>
      <c r="I65" s="3">
        <v>0</v>
      </c>
      <c r="J65" s="3">
        <v>675</v>
      </c>
      <c r="K65" s="3">
        <v>3025</v>
      </c>
      <c r="L65" s="3">
        <v>176</v>
      </c>
      <c r="M65" s="3">
        <v>78</v>
      </c>
      <c r="N65" s="3">
        <v>0</v>
      </c>
      <c r="O65" s="3">
        <v>0</v>
      </c>
      <c r="P65" s="3">
        <v>3279</v>
      </c>
      <c r="Q65" s="3">
        <v>675</v>
      </c>
      <c r="R65" s="5">
        <v>4.8577777777777778</v>
      </c>
      <c r="S65" s="5">
        <v>9.7155555555555555</v>
      </c>
      <c r="T65" s="3">
        <v>649</v>
      </c>
      <c r="U65" s="3">
        <v>72</v>
      </c>
      <c r="V65" s="3">
        <v>75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S65" s="3">
        <v>304</v>
      </c>
      <c r="AT65" s="3">
        <v>53</v>
      </c>
      <c r="AU65" s="3">
        <v>3</v>
      </c>
      <c r="AV65" s="3">
        <v>0</v>
      </c>
      <c r="AW65" s="3">
        <v>0</v>
      </c>
      <c r="AX65" s="3">
        <v>0</v>
      </c>
      <c r="AY65" s="3">
        <v>0</v>
      </c>
      <c r="AZ65" s="3">
        <v>360</v>
      </c>
      <c r="BA65" s="3">
        <v>1520</v>
      </c>
      <c r="BB65" s="3">
        <v>212</v>
      </c>
      <c r="BC65" s="3">
        <v>9</v>
      </c>
      <c r="BD65" s="3">
        <v>0</v>
      </c>
      <c r="BE65" s="3">
        <v>0</v>
      </c>
      <c r="BF65" s="3">
        <v>1741</v>
      </c>
      <c r="BG65" s="3">
        <v>360</v>
      </c>
      <c r="BH65" s="5">
        <v>4.8361111111111112</v>
      </c>
      <c r="BI65" s="5">
        <v>9.6722222222222225</v>
      </c>
      <c r="BJ65" s="3">
        <v>357</v>
      </c>
      <c r="BK65" s="3">
        <v>39</v>
      </c>
      <c r="BL65" s="3">
        <v>40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</row>
    <row r="66" spans="1:85" x14ac:dyDescent="0.25">
      <c r="A66" s="4" t="s">
        <v>124</v>
      </c>
      <c r="B66" s="4" t="s">
        <v>125</v>
      </c>
      <c r="C66" s="3">
        <v>270</v>
      </c>
      <c r="D66" s="3">
        <v>382</v>
      </c>
      <c r="E66" s="3">
        <v>100</v>
      </c>
      <c r="F66" s="3">
        <v>7</v>
      </c>
      <c r="G66" s="3">
        <v>1</v>
      </c>
      <c r="H66" s="3">
        <v>5</v>
      </c>
      <c r="I66" s="3">
        <v>18</v>
      </c>
      <c r="J66" s="3">
        <v>783</v>
      </c>
      <c r="K66" s="3">
        <v>1350</v>
      </c>
      <c r="L66" s="3">
        <v>1528</v>
      </c>
      <c r="M66" s="3">
        <v>300</v>
      </c>
      <c r="N66" s="3">
        <v>14</v>
      </c>
      <c r="O66" s="3">
        <v>1</v>
      </c>
      <c r="P66" s="3">
        <v>3193</v>
      </c>
      <c r="Q66" s="3">
        <v>760</v>
      </c>
      <c r="R66" s="5">
        <v>4.2013157894736839</v>
      </c>
      <c r="S66" s="5">
        <v>8.4026315789473678</v>
      </c>
      <c r="T66" s="3">
        <v>652</v>
      </c>
      <c r="U66" s="3">
        <v>72</v>
      </c>
      <c r="V66" s="3">
        <v>87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5">
        <v>0</v>
      </c>
      <c r="BI66" s="5">
        <v>0</v>
      </c>
      <c r="BJ66" s="3">
        <v>0</v>
      </c>
      <c r="BK66" s="3">
        <v>0</v>
      </c>
      <c r="BL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</row>
    <row r="67" spans="1:85" x14ac:dyDescent="0.25">
      <c r="A67" s="4" t="s">
        <v>126</v>
      </c>
      <c r="B67" s="4" t="s">
        <v>127</v>
      </c>
      <c r="C67" s="3">
        <v>208</v>
      </c>
      <c r="D67" s="3">
        <v>108</v>
      </c>
      <c r="E67" s="3">
        <v>32</v>
      </c>
      <c r="F67" s="3">
        <v>3</v>
      </c>
      <c r="G67" s="3">
        <v>2</v>
      </c>
      <c r="H67" s="3">
        <v>7</v>
      </c>
      <c r="I67" s="3">
        <v>0</v>
      </c>
      <c r="J67" s="3">
        <v>360</v>
      </c>
      <c r="K67" s="3">
        <v>1040</v>
      </c>
      <c r="L67" s="3">
        <v>432</v>
      </c>
      <c r="M67" s="3">
        <v>96</v>
      </c>
      <c r="N67" s="3">
        <v>6</v>
      </c>
      <c r="O67" s="3">
        <v>2</v>
      </c>
      <c r="P67" s="3">
        <v>1576</v>
      </c>
      <c r="Q67" s="3">
        <v>353</v>
      </c>
      <c r="R67" s="5">
        <v>4.4645892351274785</v>
      </c>
      <c r="S67" s="5">
        <v>8.929178470254957</v>
      </c>
      <c r="T67" s="3">
        <v>316</v>
      </c>
      <c r="U67" s="3">
        <v>35</v>
      </c>
      <c r="V67" s="3">
        <v>40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5">
        <v>0</v>
      </c>
      <c r="BI67" s="5">
        <v>0</v>
      </c>
      <c r="BJ67" s="3">
        <v>0</v>
      </c>
      <c r="BK67" s="3">
        <v>0</v>
      </c>
      <c r="BL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</row>
    <row r="68" spans="1:85" x14ac:dyDescent="0.25">
      <c r="A68" s="4" t="s">
        <v>128</v>
      </c>
      <c r="B68" s="4" t="s">
        <v>129</v>
      </c>
      <c r="C68" s="3">
        <v>552</v>
      </c>
      <c r="D68" s="3">
        <v>266</v>
      </c>
      <c r="E68" s="3">
        <v>55</v>
      </c>
      <c r="F68" s="3">
        <v>14</v>
      </c>
      <c r="G68" s="3">
        <v>4</v>
      </c>
      <c r="H68" s="3">
        <v>0</v>
      </c>
      <c r="I68" s="3">
        <v>0</v>
      </c>
      <c r="J68" s="3">
        <v>891</v>
      </c>
      <c r="K68" s="3">
        <v>2760</v>
      </c>
      <c r="L68" s="3">
        <v>1064</v>
      </c>
      <c r="M68" s="3">
        <v>165</v>
      </c>
      <c r="N68" s="3">
        <v>28</v>
      </c>
      <c r="O68" s="3">
        <v>4</v>
      </c>
      <c r="P68" s="3">
        <v>4021</v>
      </c>
      <c r="Q68" s="3">
        <v>891</v>
      </c>
      <c r="R68" s="5">
        <v>4.5129068462401793</v>
      </c>
      <c r="S68" s="5">
        <v>9.0258136924803587</v>
      </c>
      <c r="T68" s="3">
        <v>818</v>
      </c>
      <c r="U68" s="3">
        <v>90</v>
      </c>
      <c r="V68" s="3">
        <v>99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</row>
    <row r="69" spans="1:85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5">
        <v>0</v>
      </c>
      <c r="S69" s="5">
        <v>0</v>
      </c>
      <c r="T69" s="3">
        <v>0</v>
      </c>
      <c r="U69" s="3">
        <v>0</v>
      </c>
      <c r="V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5">
        <v>0</v>
      </c>
      <c r="BI69" s="5">
        <v>0</v>
      </c>
      <c r="BJ69" s="3">
        <v>0</v>
      </c>
      <c r="BK69" s="3">
        <v>0</v>
      </c>
      <c r="BL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</row>
    <row r="70" spans="1:85" x14ac:dyDescent="0.25">
      <c r="A70" s="4" t="s">
        <v>132</v>
      </c>
      <c r="B70" s="4" t="s">
        <v>133</v>
      </c>
      <c r="C70" s="3">
        <v>103</v>
      </c>
      <c r="D70" s="3">
        <v>255</v>
      </c>
      <c r="E70" s="3">
        <v>133</v>
      </c>
      <c r="F70" s="3">
        <v>26</v>
      </c>
      <c r="G70" s="3">
        <v>21</v>
      </c>
      <c r="H70" s="3">
        <v>11</v>
      </c>
      <c r="I70" s="3">
        <v>0</v>
      </c>
      <c r="J70" s="3">
        <v>549</v>
      </c>
      <c r="K70" s="3">
        <v>515</v>
      </c>
      <c r="L70" s="3">
        <v>1020</v>
      </c>
      <c r="M70" s="3">
        <v>399</v>
      </c>
      <c r="N70" s="3">
        <v>52</v>
      </c>
      <c r="O70" s="3">
        <v>21</v>
      </c>
      <c r="P70" s="3">
        <v>2007</v>
      </c>
      <c r="Q70" s="3">
        <v>538</v>
      </c>
      <c r="R70" s="5">
        <v>3.7304832713754648</v>
      </c>
      <c r="S70" s="5">
        <v>7.4609665427509295</v>
      </c>
      <c r="T70" s="3">
        <v>358</v>
      </c>
      <c r="U70" s="3">
        <v>39</v>
      </c>
      <c r="V70" s="3">
        <v>61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S70" s="3">
        <v>178</v>
      </c>
      <c r="AT70" s="3">
        <v>195</v>
      </c>
      <c r="AU70" s="3">
        <v>67</v>
      </c>
      <c r="AV70" s="3">
        <v>6</v>
      </c>
      <c r="AW70" s="3">
        <v>3</v>
      </c>
      <c r="AX70" s="3">
        <v>1</v>
      </c>
      <c r="AY70" s="3">
        <v>0</v>
      </c>
      <c r="AZ70" s="3">
        <v>450</v>
      </c>
      <c r="BA70" s="3">
        <v>890</v>
      </c>
      <c r="BB70" s="3">
        <v>780</v>
      </c>
      <c r="BC70" s="3">
        <v>201</v>
      </c>
      <c r="BD70" s="3">
        <v>12</v>
      </c>
      <c r="BE70" s="3">
        <v>3</v>
      </c>
      <c r="BF70" s="3">
        <v>1886</v>
      </c>
      <c r="BG70" s="3">
        <v>449</v>
      </c>
      <c r="BH70" s="5">
        <v>4.200445434298441</v>
      </c>
      <c r="BI70" s="5">
        <v>8.4008908685968819</v>
      </c>
      <c r="BJ70" s="3">
        <v>373</v>
      </c>
      <c r="BK70" s="3">
        <v>41</v>
      </c>
      <c r="BL70" s="3">
        <v>50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</row>
    <row r="71" spans="1:85" x14ac:dyDescent="0.25">
      <c r="A71" s="4" t="s">
        <v>134</v>
      </c>
      <c r="B71" s="4" t="s">
        <v>135</v>
      </c>
      <c r="C71" s="3">
        <v>155</v>
      </c>
      <c r="D71" s="3">
        <v>204</v>
      </c>
      <c r="E71" s="3">
        <v>55</v>
      </c>
      <c r="F71" s="3">
        <v>21</v>
      </c>
      <c r="G71" s="3">
        <v>11</v>
      </c>
      <c r="H71" s="3">
        <v>4</v>
      </c>
      <c r="I71" s="3">
        <v>0</v>
      </c>
      <c r="J71" s="3">
        <v>450</v>
      </c>
      <c r="K71" s="3">
        <v>775</v>
      </c>
      <c r="L71" s="3">
        <v>816</v>
      </c>
      <c r="M71" s="3">
        <v>165</v>
      </c>
      <c r="N71" s="3">
        <v>42</v>
      </c>
      <c r="O71" s="3">
        <v>11</v>
      </c>
      <c r="P71" s="3">
        <v>1809</v>
      </c>
      <c r="Q71" s="3">
        <v>446</v>
      </c>
      <c r="R71" s="5">
        <v>4.0560538116591927</v>
      </c>
      <c r="S71" s="5">
        <v>8.1121076233183853</v>
      </c>
      <c r="T71" s="3">
        <v>359</v>
      </c>
      <c r="U71" s="3">
        <v>39</v>
      </c>
      <c r="V71" s="3">
        <v>50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S71" s="3">
        <v>15</v>
      </c>
      <c r="AT71" s="3">
        <v>50</v>
      </c>
      <c r="AU71" s="3">
        <v>16</v>
      </c>
      <c r="AV71" s="3">
        <v>3</v>
      </c>
      <c r="AW71" s="3">
        <v>2</v>
      </c>
      <c r="AX71" s="3">
        <v>3</v>
      </c>
      <c r="AY71" s="3">
        <v>1</v>
      </c>
      <c r="AZ71" s="3">
        <v>90</v>
      </c>
      <c r="BA71" s="3">
        <v>75</v>
      </c>
      <c r="BB71" s="3">
        <v>200</v>
      </c>
      <c r="BC71" s="3">
        <v>48</v>
      </c>
      <c r="BD71" s="3">
        <v>6</v>
      </c>
      <c r="BE71" s="3">
        <v>2</v>
      </c>
      <c r="BF71" s="3">
        <v>331</v>
      </c>
      <c r="BG71" s="3">
        <v>86</v>
      </c>
      <c r="BH71" s="5">
        <v>3.8488372093023258</v>
      </c>
      <c r="BI71" s="5">
        <v>7.6976744186046515</v>
      </c>
      <c r="BJ71" s="3">
        <v>65</v>
      </c>
      <c r="BK71" s="3">
        <v>7</v>
      </c>
      <c r="BL71" s="3">
        <v>10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</row>
    <row r="72" spans="1:85" x14ac:dyDescent="0.25">
      <c r="A72" s="4" t="s">
        <v>136</v>
      </c>
      <c r="B72" s="4" t="s">
        <v>137</v>
      </c>
      <c r="C72" s="3">
        <v>232</v>
      </c>
      <c r="D72" s="3">
        <v>151</v>
      </c>
      <c r="E72" s="3">
        <v>113</v>
      </c>
      <c r="F72" s="3">
        <v>22</v>
      </c>
      <c r="G72" s="3">
        <v>18</v>
      </c>
      <c r="H72" s="3">
        <v>2</v>
      </c>
      <c r="I72" s="3">
        <v>2</v>
      </c>
      <c r="J72" s="3">
        <v>540</v>
      </c>
      <c r="K72" s="3">
        <v>1160</v>
      </c>
      <c r="L72" s="3">
        <v>604</v>
      </c>
      <c r="M72" s="3">
        <v>339</v>
      </c>
      <c r="N72" s="3">
        <v>44</v>
      </c>
      <c r="O72" s="3">
        <v>18</v>
      </c>
      <c r="P72" s="3">
        <v>2165</v>
      </c>
      <c r="Q72" s="3">
        <v>536</v>
      </c>
      <c r="R72" s="5">
        <v>4.0391791044776122</v>
      </c>
      <c r="S72" s="5">
        <v>8.0783582089552244</v>
      </c>
      <c r="T72" s="3">
        <v>383</v>
      </c>
      <c r="U72" s="3">
        <v>42</v>
      </c>
      <c r="V72" s="3">
        <v>60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S72" s="3">
        <v>201</v>
      </c>
      <c r="AT72" s="3">
        <v>116</v>
      </c>
      <c r="AU72" s="3">
        <v>40</v>
      </c>
      <c r="AV72" s="3">
        <v>3</v>
      </c>
      <c r="AW72" s="3">
        <v>0</v>
      </c>
      <c r="AX72" s="3">
        <v>0</v>
      </c>
      <c r="AY72" s="3">
        <v>0</v>
      </c>
      <c r="AZ72" s="3">
        <v>360</v>
      </c>
      <c r="BA72" s="3">
        <v>1005</v>
      </c>
      <c r="BB72" s="3">
        <v>464</v>
      </c>
      <c r="BC72" s="3">
        <v>120</v>
      </c>
      <c r="BD72" s="3">
        <v>6</v>
      </c>
      <c r="BE72" s="3">
        <v>0</v>
      </c>
      <c r="BF72" s="3">
        <v>1595</v>
      </c>
      <c r="BG72" s="3">
        <v>360</v>
      </c>
      <c r="BH72" s="5">
        <v>4.4305555555555554</v>
      </c>
      <c r="BI72" s="5">
        <v>8.8611111111111107</v>
      </c>
      <c r="BJ72" s="3">
        <v>317</v>
      </c>
      <c r="BK72" s="3">
        <v>35</v>
      </c>
      <c r="BL72" s="3">
        <v>40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</row>
    <row r="73" spans="1:85" x14ac:dyDescent="0.25">
      <c r="A73" s="4" t="s">
        <v>138</v>
      </c>
      <c r="B73" s="4" t="s">
        <v>139</v>
      </c>
      <c r="C73" s="3">
        <v>134</v>
      </c>
      <c r="D73" s="3">
        <v>201</v>
      </c>
      <c r="E73" s="3">
        <v>107</v>
      </c>
      <c r="F73" s="3">
        <v>8</v>
      </c>
      <c r="G73" s="3">
        <v>0</v>
      </c>
      <c r="H73" s="3">
        <v>0</v>
      </c>
      <c r="I73" s="3">
        <v>0</v>
      </c>
      <c r="J73" s="3">
        <v>450</v>
      </c>
      <c r="K73" s="3">
        <v>670</v>
      </c>
      <c r="L73" s="3">
        <v>804</v>
      </c>
      <c r="M73" s="3">
        <v>321</v>
      </c>
      <c r="N73" s="3">
        <v>16</v>
      </c>
      <c r="O73" s="3">
        <v>0</v>
      </c>
      <c r="P73" s="3">
        <v>1811</v>
      </c>
      <c r="Q73" s="3">
        <v>450</v>
      </c>
      <c r="R73" s="5">
        <v>4.0244444444444447</v>
      </c>
      <c r="S73" s="5">
        <v>8.0488888888888894</v>
      </c>
      <c r="T73" s="3">
        <v>335</v>
      </c>
      <c r="U73" s="3">
        <v>37</v>
      </c>
      <c r="V73" s="3">
        <v>50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S73" s="3">
        <v>96</v>
      </c>
      <c r="AT73" s="3">
        <v>157</v>
      </c>
      <c r="AU73" s="3">
        <v>61</v>
      </c>
      <c r="AV73" s="3">
        <v>6</v>
      </c>
      <c r="AW73" s="3">
        <v>0</v>
      </c>
      <c r="AX73" s="3">
        <v>40</v>
      </c>
      <c r="AY73" s="3">
        <v>0</v>
      </c>
      <c r="AZ73" s="3">
        <v>360</v>
      </c>
      <c r="BA73" s="3">
        <v>480</v>
      </c>
      <c r="BB73" s="3">
        <v>628</v>
      </c>
      <c r="BC73" s="3">
        <v>183</v>
      </c>
      <c r="BD73" s="3">
        <v>12</v>
      </c>
      <c r="BE73" s="3">
        <v>0</v>
      </c>
      <c r="BF73" s="3">
        <v>1303</v>
      </c>
      <c r="BG73" s="3">
        <v>320</v>
      </c>
      <c r="BH73" s="5">
        <v>4.0718750000000004</v>
      </c>
      <c r="BI73" s="5">
        <v>8.1437500000000007</v>
      </c>
      <c r="BJ73" s="3">
        <v>253</v>
      </c>
      <c r="BK73" s="3">
        <v>28</v>
      </c>
      <c r="BL73" s="3">
        <v>40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</row>
    <row r="74" spans="1:85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5">
        <v>0</v>
      </c>
      <c r="S74" s="5">
        <v>0</v>
      </c>
      <c r="T74" s="3">
        <v>0</v>
      </c>
      <c r="U74" s="3">
        <v>0</v>
      </c>
      <c r="V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</row>
    <row r="75" spans="1:85" x14ac:dyDescent="0.25">
      <c r="A75" s="4" t="s">
        <v>142</v>
      </c>
      <c r="B75" s="4" t="s">
        <v>143</v>
      </c>
      <c r="C75" s="3">
        <v>225</v>
      </c>
      <c r="D75" s="3">
        <v>209</v>
      </c>
      <c r="E75" s="3">
        <v>53</v>
      </c>
      <c r="F75" s="3">
        <v>24</v>
      </c>
      <c r="G75" s="3">
        <v>29</v>
      </c>
      <c r="H75" s="3">
        <v>0</v>
      </c>
      <c r="I75" s="3">
        <v>0</v>
      </c>
      <c r="J75" s="3">
        <v>540</v>
      </c>
      <c r="K75" s="3">
        <v>1125</v>
      </c>
      <c r="L75" s="3">
        <v>836</v>
      </c>
      <c r="M75" s="3">
        <v>159</v>
      </c>
      <c r="N75" s="3">
        <v>48</v>
      </c>
      <c r="O75" s="3">
        <v>29</v>
      </c>
      <c r="P75" s="3">
        <v>2197</v>
      </c>
      <c r="Q75" s="3">
        <v>540</v>
      </c>
      <c r="R75" s="5">
        <v>4.0685185185185189</v>
      </c>
      <c r="S75" s="5">
        <v>8.1370370370370377</v>
      </c>
      <c r="T75" s="3">
        <v>434</v>
      </c>
      <c r="U75" s="3">
        <v>48</v>
      </c>
      <c r="V75" s="3">
        <v>60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S75" s="3">
        <v>133</v>
      </c>
      <c r="AT75" s="3">
        <v>145</v>
      </c>
      <c r="AU75" s="3">
        <v>48</v>
      </c>
      <c r="AV75" s="3">
        <v>16</v>
      </c>
      <c r="AW75" s="3">
        <v>18</v>
      </c>
      <c r="AX75" s="3">
        <v>0</v>
      </c>
      <c r="AY75" s="3">
        <v>0</v>
      </c>
      <c r="AZ75" s="3">
        <v>360</v>
      </c>
      <c r="BA75" s="3">
        <v>665</v>
      </c>
      <c r="BB75" s="3">
        <v>580</v>
      </c>
      <c r="BC75" s="3">
        <v>144</v>
      </c>
      <c r="BD75" s="3">
        <v>32</v>
      </c>
      <c r="BE75" s="3">
        <v>18</v>
      </c>
      <c r="BF75" s="3">
        <v>1439</v>
      </c>
      <c r="BG75" s="3">
        <v>360</v>
      </c>
      <c r="BH75" s="5">
        <v>3.9972222222222222</v>
      </c>
      <c r="BI75" s="5">
        <v>7.9944444444444445</v>
      </c>
      <c r="BJ75" s="3">
        <v>278</v>
      </c>
      <c r="BK75" s="3">
        <v>30</v>
      </c>
      <c r="BL75" s="3">
        <v>40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</row>
    <row r="76" spans="1:85" x14ac:dyDescent="0.25">
      <c r="A76" s="4" t="s">
        <v>144</v>
      </c>
      <c r="B76" s="4" t="s">
        <v>145</v>
      </c>
      <c r="C76" s="3">
        <v>173</v>
      </c>
      <c r="D76" s="3">
        <v>113</v>
      </c>
      <c r="E76" s="3">
        <v>58</v>
      </c>
      <c r="F76" s="3">
        <v>14</v>
      </c>
      <c r="G76" s="3">
        <v>2</v>
      </c>
      <c r="H76" s="3">
        <v>0</v>
      </c>
      <c r="I76" s="3">
        <v>0</v>
      </c>
      <c r="J76" s="3">
        <v>360</v>
      </c>
      <c r="K76" s="3">
        <v>865</v>
      </c>
      <c r="L76" s="3">
        <v>452</v>
      </c>
      <c r="M76" s="3">
        <v>174</v>
      </c>
      <c r="N76" s="3">
        <v>28</v>
      </c>
      <c r="O76" s="3">
        <v>2</v>
      </c>
      <c r="P76" s="3">
        <v>1521</v>
      </c>
      <c r="Q76" s="3">
        <v>360</v>
      </c>
      <c r="R76" s="5">
        <v>4.2249999999999996</v>
      </c>
      <c r="S76" s="5">
        <v>8.4499999999999993</v>
      </c>
      <c r="T76" s="3">
        <v>286</v>
      </c>
      <c r="U76" s="3">
        <v>31</v>
      </c>
      <c r="V76" s="3">
        <v>40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S76" s="3">
        <v>159</v>
      </c>
      <c r="AT76" s="3">
        <v>137</v>
      </c>
      <c r="AU76" s="3">
        <v>47</v>
      </c>
      <c r="AV76" s="3">
        <v>3</v>
      </c>
      <c r="AW76" s="3">
        <v>1</v>
      </c>
      <c r="AX76" s="3">
        <v>13</v>
      </c>
      <c r="AY76" s="3">
        <v>0</v>
      </c>
      <c r="AZ76" s="3">
        <v>360</v>
      </c>
      <c r="BA76" s="3">
        <v>795</v>
      </c>
      <c r="BB76" s="3">
        <v>548</v>
      </c>
      <c r="BC76" s="3">
        <v>141</v>
      </c>
      <c r="BD76" s="3">
        <v>6</v>
      </c>
      <c r="BE76" s="3">
        <v>1</v>
      </c>
      <c r="BF76" s="3">
        <v>1491</v>
      </c>
      <c r="BG76" s="3">
        <v>347</v>
      </c>
      <c r="BH76" s="5">
        <v>4.2968299711815563</v>
      </c>
      <c r="BI76" s="5">
        <v>8.5936599423631126</v>
      </c>
      <c r="BJ76" s="3">
        <v>296</v>
      </c>
      <c r="BK76" s="3">
        <v>32</v>
      </c>
      <c r="BL76" s="3">
        <v>40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</row>
    <row r="77" spans="1:85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5">
        <v>0</v>
      </c>
      <c r="S77" s="5">
        <v>0</v>
      </c>
      <c r="T77" s="3">
        <v>0</v>
      </c>
      <c r="U77" s="3">
        <v>0</v>
      </c>
      <c r="V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5">
        <v>0</v>
      </c>
      <c r="BI77" s="5">
        <v>0</v>
      </c>
      <c r="BJ77" s="3">
        <v>0</v>
      </c>
      <c r="BK77" s="3">
        <v>0</v>
      </c>
      <c r="BL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</row>
    <row r="78" spans="1:85" x14ac:dyDescent="0.25">
      <c r="A78" s="4" t="s">
        <v>148</v>
      </c>
      <c r="B78" s="4" t="s">
        <v>149</v>
      </c>
      <c r="C78" s="3">
        <v>272</v>
      </c>
      <c r="D78" s="3">
        <v>176</v>
      </c>
      <c r="E78" s="3">
        <v>147</v>
      </c>
      <c r="F78" s="3">
        <v>36</v>
      </c>
      <c r="G78" s="3">
        <v>24</v>
      </c>
      <c r="H78" s="3">
        <v>20</v>
      </c>
      <c r="I78" s="3">
        <v>0</v>
      </c>
      <c r="J78" s="3">
        <v>675</v>
      </c>
      <c r="K78" s="3">
        <v>1360</v>
      </c>
      <c r="L78" s="3">
        <v>704</v>
      </c>
      <c r="M78" s="3">
        <v>441</v>
      </c>
      <c r="N78" s="3">
        <v>72</v>
      </c>
      <c r="O78" s="3">
        <v>24</v>
      </c>
      <c r="P78" s="3">
        <v>2601</v>
      </c>
      <c r="Q78" s="3">
        <v>655</v>
      </c>
      <c r="R78" s="5">
        <v>3.9709923664122138</v>
      </c>
      <c r="S78" s="5">
        <v>7.9419847328244275</v>
      </c>
      <c r="T78" s="3">
        <v>448</v>
      </c>
      <c r="U78" s="3">
        <v>49</v>
      </c>
      <c r="V78" s="3">
        <v>75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S78" s="3">
        <v>262</v>
      </c>
      <c r="AT78" s="3">
        <v>166</v>
      </c>
      <c r="AU78" s="3">
        <v>95</v>
      </c>
      <c r="AV78" s="3">
        <v>11</v>
      </c>
      <c r="AW78" s="3">
        <v>0</v>
      </c>
      <c r="AX78" s="3">
        <v>6</v>
      </c>
      <c r="AY78" s="3">
        <v>0</v>
      </c>
      <c r="AZ78" s="3">
        <v>540</v>
      </c>
      <c r="BA78" s="3">
        <v>1310</v>
      </c>
      <c r="BB78" s="3">
        <v>664</v>
      </c>
      <c r="BC78" s="3">
        <v>285</v>
      </c>
      <c r="BD78" s="3">
        <v>22</v>
      </c>
      <c r="BE78" s="3">
        <v>0</v>
      </c>
      <c r="BF78" s="3">
        <v>2281</v>
      </c>
      <c r="BG78" s="3">
        <v>534</v>
      </c>
      <c r="BH78" s="5">
        <v>4.2715355805243442</v>
      </c>
      <c r="BI78" s="5">
        <v>8.5430711610486885</v>
      </c>
      <c r="BJ78" s="3">
        <v>428</v>
      </c>
      <c r="BK78" s="3">
        <v>47</v>
      </c>
      <c r="BL78" s="3">
        <v>60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</row>
    <row r="79" spans="1:85" x14ac:dyDescent="0.25">
      <c r="A79" s="4" t="s">
        <v>150</v>
      </c>
      <c r="B79" s="4" t="s">
        <v>151</v>
      </c>
      <c r="C79" s="3">
        <v>220</v>
      </c>
      <c r="D79" s="3">
        <v>113</v>
      </c>
      <c r="E79" s="3">
        <v>11</v>
      </c>
      <c r="F79" s="3">
        <v>2</v>
      </c>
      <c r="G79" s="3">
        <v>8</v>
      </c>
      <c r="H79" s="3">
        <v>6</v>
      </c>
      <c r="I79" s="3">
        <v>0</v>
      </c>
      <c r="J79" s="3">
        <v>360</v>
      </c>
      <c r="K79" s="3">
        <v>1100</v>
      </c>
      <c r="L79" s="3">
        <v>452</v>
      </c>
      <c r="M79" s="3">
        <v>33</v>
      </c>
      <c r="N79" s="3">
        <v>4</v>
      </c>
      <c r="O79" s="3">
        <v>8</v>
      </c>
      <c r="P79" s="3">
        <v>1597</v>
      </c>
      <c r="Q79" s="3">
        <v>354</v>
      </c>
      <c r="R79" s="5">
        <v>4.5112994350282483</v>
      </c>
      <c r="S79" s="5">
        <v>9.0225988700564965</v>
      </c>
      <c r="T79" s="3">
        <v>333</v>
      </c>
      <c r="U79" s="3">
        <v>37</v>
      </c>
      <c r="V79" s="3">
        <v>40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</row>
    <row r="80" spans="1:85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5">
        <v>0</v>
      </c>
      <c r="S80" s="5">
        <v>0</v>
      </c>
      <c r="T80" s="3">
        <v>0</v>
      </c>
      <c r="U80" s="3">
        <v>0</v>
      </c>
      <c r="V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5">
        <v>0</v>
      </c>
      <c r="BI80" s="5">
        <v>0</v>
      </c>
      <c r="BJ80" s="3">
        <v>0</v>
      </c>
      <c r="BK80" s="3">
        <v>0</v>
      </c>
      <c r="BL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</row>
    <row r="81" spans="1:85" x14ac:dyDescent="0.25">
      <c r="A81" s="4" t="s">
        <v>154</v>
      </c>
      <c r="B81" s="4" t="s">
        <v>155</v>
      </c>
      <c r="C81" s="3">
        <v>61</v>
      </c>
      <c r="D81" s="3">
        <v>155</v>
      </c>
      <c r="E81" s="3">
        <v>86</v>
      </c>
      <c r="F81" s="3">
        <v>16</v>
      </c>
      <c r="G81" s="3">
        <v>9</v>
      </c>
      <c r="H81" s="3">
        <v>6</v>
      </c>
      <c r="I81" s="3">
        <v>0</v>
      </c>
      <c r="J81" s="3">
        <v>333</v>
      </c>
      <c r="K81" s="3">
        <v>305</v>
      </c>
      <c r="L81" s="3">
        <v>620</v>
      </c>
      <c r="M81" s="3">
        <v>258</v>
      </c>
      <c r="N81" s="3">
        <v>32</v>
      </c>
      <c r="O81" s="3">
        <v>9</v>
      </c>
      <c r="P81" s="3">
        <v>1224</v>
      </c>
      <c r="Q81" s="3">
        <v>327</v>
      </c>
      <c r="R81" s="5">
        <v>3.7431192660550461</v>
      </c>
      <c r="S81" s="5">
        <v>7.4862385321100922</v>
      </c>
      <c r="T81" s="3">
        <v>216</v>
      </c>
      <c r="U81" s="3">
        <v>24</v>
      </c>
      <c r="V81" s="3">
        <v>37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</row>
    <row r="82" spans="1:85" x14ac:dyDescent="0.25">
      <c r="A82" s="4" t="s">
        <v>156</v>
      </c>
      <c r="B82" s="4" t="s">
        <v>157</v>
      </c>
      <c r="C82" s="3">
        <v>62</v>
      </c>
      <c r="D82" s="3">
        <v>123</v>
      </c>
      <c r="E82" s="3">
        <v>50</v>
      </c>
      <c r="F82" s="3">
        <v>16</v>
      </c>
      <c r="G82" s="3">
        <v>12</v>
      </c>
      <c r="H82" s="3">
        <v>7</v>
      </c>
      <c r="I82" s="3">
        <v>0</v>
      </c>
      <c r="J82" s="3">
        <v>270</v>
      </c>
      <c r="K82" s="3">
        <v>310</v>
      </c>
      <c r="L82" s="3">
        <v>492</v>
      </c>
      <c r="M82" s="3">
        <v>150</v>
      </c>
      <c r="N82" s="3">
        <v>32</v>
      </c>
      <c r="O82" s="3">
        <v>12</v>
      </c>
      <c r="P82" s="3">
        <v>996</v>
      </c>
      <c r="Q82" s="3">
        <v>263</v>
      </c>
      <c r="R82" s="5">
        <v>3.7870722433460076</v>
      </c>
      <c r="S82" s="5">
        <v>7.5741444866920151</v>
      </c>
      <c r="T82" s="3">
        <v>185</v>
      </c>
      <c r="U82" s="3">
        <v>20</v>
      </c>
      <c r="V82" s="3">
        <v>30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5">
        <v>0</v>
      </c>
      <c r="BI82" s="5">
        <v>0</v>
      </c>
      <c r="BJ82" s="3">
        <v>0</v>
      </c>
      <c r="BK82" s="3">
        <v>0</v>
      </c>
      <c r="BL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</row>
    <row r="83" spans="1:85" x14ac:dyDescent="0.25">
      <c r="A83" s="4" t="s">
        <v>158</v>
      </c>
      <c r="B83" s="4" t="s">
        <v>159</v>
      </c>
      <c r="C83" s="3">
        <v>187</v>
      </c>
      <c r="D83" s="3">
        <v>189</v>
      </c>
      <c r="E83" s="3">
        <v>49</v>
      </c>
      <c r="F83" s="3">
        <v>2</v>
      </c>
      <c r="G83" s="3">
        <v>1</v>
      </c>
      <c r="H83" s="3">
        <v>58</v>
      </c>
      <c r="I83" s="3">
        <v>0</v>
      </c>
      <c r="J83" s="3">
        <v>486</v>
      </c>
      <c r="K83" s="3">
        <v>935</v>
      </c>
      <c r="L83" s="3">
        <v>756</v>
      </c>
      <c r="M83" s="3">
        <v>147</v>
      </c>
      <c r="N83" s="3">
        <v>4</v>
      </c>
      <c r="O83" s="3">
        <v>1</v>
      </c>
      <c r="P83" s="3">
        <v>1843</v>
      </c>
      <c r="Q83" s="3">
        <v>428</v>
      </c>
      <c r="R83" s="5">
        <v>4.30607476635514</v>
      </c>
      <c r="S83" s="5">
        <v>8.6121495327102799</v>
      </c>
      <c r="T83" s="3">
        <v>376</v>
      </c>
      <c r="U83" s="3">
        <v>41</v>
      </c>
      <c r="V83" s="3">
        <v>54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</row>
    <row r="84" spans="1:85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5">
        <v>0</v>
      </c>
      <c r="S84" s="5">
        <v>0</v>
      </c>
      <c r="T84" s="3">
        <v>0</v>
      </c>
      <c r="U84" s="3">
        <v>0</v>
      </c>
      <c r="V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</row>
    <row r="85" spans="1:85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5">
        <v>0</v>
      </c>
      <c r="S85" s="5">
        <v>0</v>
      </c>
      <c r="T85" s="3">
        <v>0</v>
      </c>
      <c r="U85" s="3">
        <v>0</v>
      </c>
      <c r="V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</row>
    <row r="86" spans="1:85" x14ac:dyDescent="0.25">
      <c r="A86" s="4" t="s">
        <v>164</v>
      </c>
      <c r="B86" s="4" t="s">
        <v>165</v>
      </c>
      <c r="C86" s="3">
        <v>32</v>
      </c>
      <c r="D86" s="3">
        <v>109</v>
      </c>
      <c r="E86" s="3">
        <v>83</v>
      </c>
      <c r="F86" s="3">
        <v>24</v>
      </c>
      <c r="G86" s="3">
        <v>14</v>
      </c>
      <c r="H86" s="3">
        <v>4</v>
      </c>
      <c r="I86" s="3">
        <v>4</v>
      </c>
      <c r="J86" s="3">
        <v>270</v>
      </c>
      <c r="K86" s="3">
        <v>160</v>
      </c>
      <c r="L86" s="3">
        <v>436</v>
      </c>
      <c r="M86" s="3">
        <v>249</v>
      </c>
      <c r="N86" s="3">
        <v>48</v>
      </c>
      <c r="O86" s="3">
        <v>14</v>
      </c>
      <c r="P86" s="3">
        <v>907</v>
      </c>
      <c r="Q86" s="3">
        <v>262</v>
      </c>
      <c r="R86" s="5">
        <v>3.4618320610687023</v>
      </c>
      <c r="S86" s="5">
        <v>6.9236641221374047</v>
      </c>
      <c r="T86" s="3">
        <v>141</v>
      </c>
      <c r="U86" s="3">
        <v>15</v>
      </c>
      <c r="V86" s="3">
        <v>30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5">
        <v>0</v>
      </c>
      <c r="BI86" s="5">
        <v>0</v>
      </c>
      <c r="BJ86" s="3">
        <v>0</v>
      </c>
      <c r="BK86" s="3">
        <v>0</v>
      </c>
      <c r="BL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</row>
    <row r="87" spans="1:85" x14ac:dyDescent="0.25">
      <c r="A87" s="4" t="s">
        <v>166</v>
      </c>
      <c r="B87" s="4" t="s">
        <v>167</v>
      </c>
      <c r="C87" s="3">
        <v>183</v>
      </c>
      <c r="D87" s="3">
        <v>170</v>
      </c>
      <c r="E87" s="3">
        <v>57</v>
      </c>
      <c r="F87" s="3">
        <v>7</v>
      </c>
      <c r="G87" s="3">
        <v>0</v>
      </c>
      <c r="H87" s="3">
        <v>15</v>
      </c>
      <c r="I87" s="3">
        <v>0</v>
      </c>
      <c r="J87" s="3">
        <v>432</v>
      </c>
      <c r="K87" s="3">
        <v>915</v>
      </c>
      <c r="L87" s="3">
        <v>680</v>
      </c>
      <c r="M87" s="3">
        <v>171</v>
      </c>
      <c r="N87" s="3">
        <v>14</v>
      </c>
      <c r="O87" s="3">
        <v>0</v>
      </c>
      <c r="P87" s="3">
        <v>1780</v>
      </c>
      <c r="Q87" s="3">
        <v>417</v>
      </c>
      <c r="R87" s="5">
        <v>4.2685851318944845</v>
      </c>
      <c r="S87" s="5">
        <v>8.537170263788969</v>
      </c>
      <c r="T87" s="3">
        <v>353</v>
      </c>
      <c r="U87" s="3">
        <v>39</v>
      </c>
      <c r="V87" s="3">
        <v>48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</row>
    <row r="88" spans="1:85" x14ac:dyDescent="0.25">
      <c r="A88" s="4" t="s">
        <v>168</v>
      </c>
      <c r="B88" s="4" t="s">
        <v>169</v>
      </c>
      <c r="C88" s="3">
        <v>423</v>
      </c>
      <c r="D88" s="3">
        <v>570</v>
      </c>
      <c r="E88" s="3">
        <v>66</v>
      </c>
      <c r="F88" s="3">
        <v>3</v>
      </c>
      <c r="G88" s="3">
        <v>0</v>
      </c>
      <c r="H88" s="3">
        <v>0</v>
      </c>
      <c r="I88" s="3">
        <v>0</v>
      </c>
      <c r="J88" s="3">
        <v>1062</v>
      </c>
      <c r="K88" s="3">
        <v>2115</v>
      </c>
      <c r="L88" s="3">
        <v>2280</v>
      </c>
      <c r="M88" s="3">
        <v>198</v>
      </c>
      <c r="N88" s="3">
        <v>6</v>
      </c>
      <c r="O88" s="3">
        <v>0</v>
      </c>
      <c r="P88" s="3">
        <v>4599</v>
      </c>
      <c r="Q88" s="3">
        <v>1062</v>
      </c>
      <c r="R88" s="5">
        <v>4.3305084745762707</v>
      </c>
      <c r="S88" s="5">
        <v>8.6610169491525415</v>
      </c>
      <c r="T88" s="3">
        <v>993</v>
      </c>
      <c r="U88" s="3">
        <v>110</v>
      </c>
      <c r="V88" s="3">
        <v>118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5">
        <v>0</v>
      </c>
      <c r="BI88" s="5">
        <v>0</v>
      </c>
      <c r="BJ88" s="3">
        <v>0</v>
      </c>
      <c r="BK88" s="3">
        <v>0</v>
      </c>
      <c r="BL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</row>
    <row r="89" spans="1:85" x14ac:dyDescent="0.25">
      <c r="A89" s="4" t="s">
        <v>170</v>
      </c>
      <c r="B89" s="4" t="s">
        <v>171</v>
      </c>
      <c r="C89" s="3">
        <v>262</v>
      </c>
      <c r="D89" s="3">
        <v>92</v>
      </c>
      <c r="E89" s="3">
        <v>26</v>
      </c>
      <c r="F89" s="3">
        <v>20</v>
      </c>
      <c r="G89" s="3">
        <v>0</v>
      </c>
      <c r="H89" s="3">
        <v>0</v>
      </c>
      <c r="I89" s="3">
        <v>50</v>
      </c>
      <c r="J89" s="3">
        <v>450</v>
      </c>
      <c r="K89" s="3">
        <v>1310</v>
      </c>
      <c r="L89" s="3">
        <v>368</v>
      </c>
      <c r="M89" s="3">
        <v>78</v>
      </c>
      <c r="N89" s="3">
        <v>40</v>
      </c>
      <c r="O89" s="3">
        <v>0</v>
      </c>
      <c r="P89" s="3">
        <v>1796</v>
      </c>
      <c r="Q89" s="3">
        <v>400</v>
      </c>
      <c r="R89" s="5">
        <v>4.49</v>
      </c>
      <c r="S89" s="5">
        <v>8.98</v>
      </c>
      <c r="T89" s="3">
        <v>354</v>
      </c>
      <c r="U89" s="3">
        <v>39</v>
      </c>
      <c r="V89" s="3">
        <v>50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5">
        <v>0</v>
      </c>
      <c r="BI89" s="5">
        <v>0</v>
      </c>
      <c r="BJ89" s="3">
        <v>0</v>
      </c>
      <c r="BK89" s="3">
        <v>0</v>
      </c>
      <c r="BL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</row>
    <row r="90" spans="1:85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5">
        <v>0</v>
      </c>
      <c r="S90" s="5">
        <v>0</v>
      </c>
      <c r="T90" s="3">
        <v>0</v>
      </c>
      <c r="U90" s="3">
        <v>0</v>
      </c>
      <c r="V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</row>
    <row r="91" spans="1:85" x14ac:dyDescent="0.25">
      <c r="A91" s="4" t="s">
        <v>174</v>
      </c>
      <c r="B91" s="4" t="s">
        <v>175</v>
      </c>
      <c r="C91" s="3">
        <v>52</v>
      </c>
      <c r="D91" s="3">
        <v>274</v>
      </c>
      <c r="E91" s="3">
        <v>249</v>
      </c>
      <c r="F91" s="3">
        <v>58</v>
      </c>
      <c r="G91" s="3">
        <v>33</v>
      </c>
      <c r="H91" s="3">
        <v>0</v>
      </c>
      <c r="I91" s="3">
        <v>0</v>
      </c>
      <c r="J91" s="3">
        <v>666</v>
      </c>
      <c r="K91" s="3">
        <v>260</v>
      </c>
      <c r="L91" s="3">
        <v>1096</v>
      </c>
      <c r="M91" s="3">
        <v>747</v>
      </c>
      <c r="N91" s="3">
        <v>116</v>
      </c>
      <c r="O91" s="3">
        <v>33</v>
      </c>
      <c r="P91" s="3">
        <v>2252</v>
      </c>
      <c r="Q91" s="3">
        <v>666</v>
      </c>
      <c r="R91" s="5">
        <v>3.3813813813813813</v>
      </c>
      <c r="S91" s="5">
        <v>6.7627627627627627</v>
      </c>
      <c r="T91" s="3">
        <v>326</v>
      </c>
      <c r="U91" s="3">
        <v>36</v>
      </c>
      <c r="V91" s="3">
        <v>74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</row>
    <row r="92" spans="1:85" x14ac:dyDescent="0.25">
      <c r="A92" s="4" t="s">
        <v>176</v>
      </c>
      <c r="B92" s="4" t="s">
        <v>177</v>
      </c>
      <c r="C92" s="3">
        <v>174</v>
      </c>
      <c r="D92" s="3">
        <v>158</v>
      </c>
      <c r="E92" s="3">
        <v>28</v>
      </c>
      <c r="F92" s="3">
        <v>0</v>
      </c>
      <c r="G92" s="3">
        <v>0</v>
      </c>
      <c r="H92" s="3">
        <v>0</v>
      </c>
      <c r="I92" s="3">
        <v>0</v>
      </c>
      <c r="J92" s="3">
        <v>360</v>
      </c>
      <c r="K92" s="3">
        <v>870</v>
      </c>
      <c r="L92" s="3">
        <v>632</v>
      </c>
      <c r="M92" s="3">
        <v>84</v>
      </c>
      <c r="N92" s="3">
        <v>0</v>
      </c>
      <c r="O92" s="3">
        <v>0</v>
      </c>
      <c r="P92" s="3">
        <v>1586</v>
      </c>
      <c r="Q92" s="3">
        <v>360</v>
      </c>
      <c r="R92" s="5">
        <v>4.4055555555555559</v>
      </c>
      <c r="S92" s="5">
        <v>8.8111111111111118</v>
      </c>
      <c r="T92" s="3">
        <v>332</v>
      </c>
      <c r="U92" s="3">
        <v>36</v>
      </c>
      <c r="V92" s="3">
        <v>40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</row>
    <row r="93" spans="1:85" x14ac:dyDescent="0.25">
      <c r="A93" s="4" t="s">
        <v>178</v>
      </c>
      <c r="B93" s="4" t="s">
        <v>179</v>
      </c>
      <c r="C93" s="3">
        <v>197</v>
      </c>
      <c r="D93" s="3">
        <v>189</v>
      </c>
      <c r="E93" s="3">
        <v>1</v>
      </c>
      <c r="F93" s="3">
        <v>0</v>
      </c>
      <c r="G93" s="3">
        <v>2</v>
      </c>
      <c r="H93" s="3">
        <v>61</v>
      </c>
      <c r="I93" s="3">
        <v>0</v>
      </c>
      <c r="J93" s="3">
        <v>450</v>
      </c>
      <c r="K93" s="3">
        <v>985</v>
      </c>
      <c r="L93" s="3">
        <v>756</v>
      </c>
      <c r="M93" s="3">
        <v>3</v>
      </c>
      <c r="N93" s="3">
        <v>0</v>
      </c>
      <c r="O93" s="3">
        <v>2</v>
      </c>
      <c r="P93" s="3">
        <v>1746</v>
      </c>
      <c r="Q93" s="3">
        <v>389</v>
      </c>
      <c r="R93" s="5">
        <v>4.4884318766066835</v>
      </c>
      <c r="S93" s="5">
        <v>8.976863753213367</v>
      </c>
      <c r="T93" s="3">
        <v>386</v>
      </c>
      <c r="U93" s="3">
        <v>42</v>
      </c>
      <c r="V93" s="3">
        <v>50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</row>
    <row r="94" spans="1:85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5">
        <v>0</v>
      </c>
      <c r="S94" s="5">
        <v>0</v>
      </c>
      <c r="T94" s="3">
        <v>0</v>
      </c>
      <c r="U94" s="3">
        <v>0</v>
      </c>
      <c r="V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S94" s="3">
        <v>71</v>
      </c>
      <c r="AT94" s="3">
        <v>97</v>
      </c>
      <c r="AU94" s="3">
        <v>18</v>
      </c>
      <c r="AV94" s="3">
        <v>4</v>
      </c>
      <c r="AW94" s="3">
        <v>2</v>
      </c>
      <c r="AX94" s="3">
        <v>24</v>
      </c>
      <c r="AY94" s="3">
        <v>0</v>
      </c>
      <c r="AZ94" s="3">
        <v>216</v>
      </c>
      <c r="BA94" s="3">
        <v>355</v>
      </c>
      <c r="BB94" s="3">
        <v>388</v>
      </c>
      <c r="BC94" s="3">
        <v>54</v>
      </c>
      <c r="BD94" s="3">
        <v>8</v>
      </c>
      <c r="BE94" s="3">
        <v>2</v>
      </c>
      <c r="BF94" s="3">
        <v>807</v>
      </c>
      <c r="BG94" s="3">
        <v>192</v>
      </c>
      <c r="BH94" s="5">
        <v>4.203125</v>
      </c>
      <c r="BI94" s="5">
        <v>8.40625</v>
      </c>
      <c r="BJ94" s="3">
        <v>168</v>
      </c>
      <c r="BK94" s="3">
        <v>18</v>
      </c>
      <c r="BL94" s="3">
        <v>24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</row>
    <row r="95" spans="1:85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5">
        <v>0</v>
      </c>
      <c r="S95" s="5">
        <v>0</v>
      </c>
      <c r="T95" s="3">
        <v>0</v>
      </c>
      <c r="U95" s="3">
        <v>0</v>
      </c>
      <c r="V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</row>
    <row r="96" spans="1:85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5">
        <v>0</v>
      </c>
      <c r="S96" s="5">
        <v>0</v>
      </c>
      <c r="T96" s="3">
        <v>0</v>
      </c>
      <c r="U96" s="3">
        <v>0</v>
      </c>
      <c r="V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</row>
    <row r="97" spans="1:85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5">
        <v>0</v>
      </c>
      <c r="S97" s="5">
        <v>0</v>
      </c>
      <c r="T97" s="3">
        <v>0</v>
      </c>
      <c r="U97" s="3">
        <v>0</v>
      </c>
      <c r="V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</row>
    <row r="98" spans="1:85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5">
        <v>0</v>
      </c>
      <c r="S98" s="5">
        <v>0</v>
      </c>
      <c r="T98" s="3">
        <v>0</v>
      </c>
      <c r="U98" s="3">
        <v>0</v>
      </c>
      <c r="V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</row>
    <row r="99" spans="1:85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5">
        <v>0</v>
      </c>
      <c r="S99" s="5">
        <v>0</v>
      </c>
      <c r="T99" s="3">
        <v>0</v>
      </c>
      <c r="U99" s="3">
        <v>0</v>
      </c>
      <c r="V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</row>
    <row r="100" spans="1:85" x14ac:dyDescent="0.25">
      <c r="A100" s="4" t="s">
        <v>192</v>
      </c>
      <c r="B100" s="4" t="s">
        <v>193</v>
      </c>
      <c r="C100" s="3">
        <v>22</v>
      </c>
      <c r="D100" s="3">
        <v>44</v>
      </c>
      <c r="E100" s="3">
        <v>36</v>
      </c>
      <c r="F100" s="3">
        <v>24</v>
      </c>
      <c r="G100" s="3">
        <v>26</v>
      </c>
      <c r="H100" s="3">
        <v>1</v>
      </c>
      <c r="I100" s="3">
        <v>0</v>
      </c>
      <c r="J100" s="3">
        <v>153</v>
      </c>
      <c r="K100" s="3">
        <v>110</v>
      </c>
      <c r="L100" s="3">
        <v>176</v>
      </c>
      <c r="M100" s="3">
        <v>108</v>
      </c>
      <c r="N100" s="3">
        <v>48</v>
      </c>
      <c r="O100" s="3">
        <v>26</v>
      </c>
      <c r="P100" s="3">
        <v>468</v>
      </c>
      <c r="Q100" s="3">
        <v>152</v>
      </c>
      <c r="R100" s="5">
        <v>3.0789473684210527</v>
      </c>
      <c r="S100" s="5">
        <v>6.1578947368421053</v>
      </c>
      <c r="T100" s="3">
        <v>66</v>
      </c>
      <c r="U100" s="3">
        <v>7</v>
      </c>
      <c r="V100" s="3">
        <v>17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5">
        <v>0</v>
      </c>
      <c r="BI100" s="5">
        <v>0</v>
      </c>
      <c r="BJ100" s="3">
        <v>0</v>
      </c>
      <c r="BK100" s="3">
        <v>0</v>
      </c>
      <c r="BL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</row>
    <row r="101" spans="1:85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5">
        <v>0</v>
      </c>
      <c r="S101" s="5">
        <v>0</v>
      </c>
      <c r="T101" s="3">
        <v>0</v>
      </c>
      <c r="U101" s="3">
        <v>0</v>
      </c>
      <c r="V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</row>
    <row r="102" spans="1:85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5">
        <v>0</v>
      </c>
      <c r="S102" s="5">
        <v>0</v>
      </c>
      <c r="T102" s="3">
        <v>0</v>
      </c>
      <c r="U102" s="3">
        <v>0</v>
      </c>
      <c r="V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</row>
    <row r="103" spans="1:85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5">
        <v>0</v>
      </c>
      <c r="S103" s="5">
        <v>0</v>
      </c>
      <c r="T103" s="3">
        <v>0</v>
      </c>
      <c r="U103" s="3">
        <v>0</v>
      </c>
      <c r="V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</row>
    <row r="104" spans="1:85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5">
        <v>0</v>
      </c>
      <c r="S104" s="5">
        <v>0</v>
      </c>
      <c r="T104" s="3">
        <v>0</v>
      </c>
      <c r="U104" s="3">
        <v>0</v>
      </c>
      <c r="V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</row>
    <row r="105" spans="1:85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5">
        <v>0</v>
      </c>
      <c r="S105" s="5">
        <v>0</v>
      </c>
      <c r="T105" s="3">
        <v>0</v>
      </c>
      <c r="U105" s="3">
        <v>0</v>
      </c>
      <c r="V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</row>
    <row r="106" spans="1:85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5">
        <v>0</v>
      </c>
      <c r="S106" s="5">
        <v>0</v>
      </c>
      <c r="T106" s="3">
        <v>0</v>
      </c>
      <c r="U106" s="3">
        <v>0</v>
      </c>
      <c r="V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5">
        <v>0</v>
      </c>
      <c r="BI106" s="5">
        <v>0</v>
      </c>
      <c r="BJ106" s="3">
        <v>0</v>
      </c>
      <c r="BK106" s="3">
        <v>0</v>
      </c>
      <c r="BL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</row>
    <row r="107" spans="1:85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5">
        <v>0</v>
      </c>
      <c r="S107" s="5">
        <v>0</v>
      </c>
      <c r="T107" s="3">
        <v>0</v>
      </c>
      <c r="U107" s="3">
        <v>0</v>
      </c>
      <c r="V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</row>
    <row r="108" spans="1:85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5">
        <v>0</v>
      </c>
      <c r="S108" s="5">
        <v>0</v>
      </c>
      <c r="T108" s="3">
        <v>0</v>
      </c>
      <c r="U108" s="3">
        <v>0</v>
      </c>
      <c r="V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</row>
    <row r="109" spans="1:85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5">
        <v>0</v>
      </c>
      <c r="S109" s="5">
        <v>0</v>
      </c>
      <c r="T109" s="3">
        <v>0</v>
      </c>
      <c r="U109" s="3">
        <v>0</v>
      </c>
      <c r="V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</row>
    <row r="110" spans="1:85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</row>
    <row r="111" spans="1:85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</row>
    <row r="112" spans="1:85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</row>
    <row r="113" spans="1:85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</row>
    <row r="114" spans="1:85" x14ac:dyDescent="0.25">
      <c r="A114" s="14"/>
      <c r="B114" s="9" t="s">
        <v>473</v>
      </c>
      <c r="C114" s="24">
        <f>SUM(C5:C113)</f>
        <v>49540</v>
      </c>
      <c r="D114" s="24">
        <f t="shared" ref="D114:Q114" si="0">SUM(D5:D113)</f>
        <v>51706</v>
      </c>
      <c r="E114" s="24">
        <f t="shared" si="0"/>
        <v>13125</v>
      </c>
      <c r="F114" s="24">
        <f t="shared" si="0"/>
        <v>1841</v>
      </c>
      <c r="G114" s="24">
        <f t="shared" si="0"/>
        <v>832</v>
      </c>
      <c r="H114" s="24">
        <f t="shared" si="0"/>
        <v>1261</v>
      </c>
      <c r="I114" s="24">
        <f t="shared" si="0"/>
        <v>162</v>
      </c>
      <c r="J114" s="24">
        <f t="shared" si="0"/>
        <v>118467</v>
      </c>
      <c r="K114" s="24">
        <f t="shared" si="0"/>
        <v>247700</v>
      </c>
      <c r="L114" s="24">
        <f t="shared" si="0"/>
        <v>206824</v>
      </c>
      <c r="M114" s="24">
        <f t="shared" si="0"/>
        <v>39375</v>
      </c>
      <c r="N114" s="24">
        <f t="shared" si="0"/>
        <v>3682</v>
      </c>
      <c r="O114" s="24">
        <f t="shared" si="0"/>
        <v>832</v>
      </c>
      <c r="P114" s="24">
        <f t="shared" si="0"/>
        <v>498413</v>
      </c>
      <c r="Q114" s="24">
        <f t="shared" si="0"/>
        <v>117044</v>
      </c>
      <c r="R114" s="28">
        <f>AVERAGEIF(R5:R113,"&gt;0")</f>
        <v>4.2347891819355121</v>
      </c>
      <c r="S114" s="28">
        <f>AVERAGEIF(S5:S113,"&gt;0")</f>
        <v>8.4695783638710243</v>
      </c>
      <c r="T114" s="24">
        <f>SUM(T5:T113)</f>
        <v>101246</v>
      </c>
      <c r="U114" s="24">
        <f>SUM(U5:U113)</f>
        <v>11212</v>
      </c>
      <c r="V114" s="24">
        <f>SUM(V5:V113)</f>
        <v>13163</v>
      </c>
      <c r="X114" s="24">
        <f>SUM(X5:X113)</f>
        <v>455</v>
      </c>
      <c r="Y114" s="24">
        <f t="shared" ref="Y114:AQ114" si="1">SUM(Y5:Y113)</f>
        <v>534</v>
      </c>
      <c r="Z114" s="24">
        <f t="shared" si="1"/>
        <v>123</v>
      </c>
      <c r="AA114" s="24">
        <f t="shared" si="1"/>
        <v>4</v>
      </c>
      <c r="AB114" s="24">
        <f t="shared" si="1"/>
        <v>0</v>
      </c>
      <c r="AC114" s="24">
        <f t="shared" si="1"/>
        <v>0</v>
      </c>
      <c r="AD114" s="24">
        <f t="shared" si="1"/>
        <v>0</v>
      </c>
      <c r="AE114" s="24">
        <f t="shared" si="1"/>
        <v>1116</v>
      </c>
      <c r="AF114" s="24">
        <f t="shared" si="1"/>
        <v>2275</v>
      </c>
      <c r="AG114" s="24">
        <f t="shared" si="1"/>
        <v>2136</v>
      </c>
      <c r="AH114" s="24">
        <f t="shared" si="1"/>
        <v>369</v>
      </c>
      <c r="AI114" s="24">
        <f t="shared" si="1"/>
        <v>8</v>
      </c>
      <c r="AJ114" s="24">
        <f t="shared" si="1"/>
        <v>0</v>
      </c>
      <c r="AK114" s="24">
        <f t="shared" si="1"/>
        <v>4788</v>
      </c>
      <c r="AL114" s="24">
        <f t="shared" si="1"/>
        <v>1116</v>
      </c>
      <c r="AM114" s="28">
        <f>AVERAGEIF(AM5:AM113,"&gt;0")</f>
        <v>4.2748189919242554</v>
      </c>
      <c r="AN114" s="28">
        <f>AVERAGEIF(AN5:AN113,"&gt;0")</f>
        <v>8.5496379838485108</v>
      </c>
      <c r="AO114" s="24">
        <f t="shared" si="1"/>
        <v>989</v>
      </c>
      <c r="AP114" s="24">
        <f t="shared" si="1"/>
        <v>107</v>
      </c>
      <c r="AQ114" s="24">
        <f t="shared" si="1"/>
        <v>124</v>
      </c>
      <c r="AS114" s="24">
        <f>SUM(AS5:AS113)</f>
        <v>30760</v>
      </c>
      <c r="AT114" s="24">
        <f t="shared" ref="AT114:BL114" si="2">SUM(AT5:AT113)</f>
        <v>32977</v>
      </c>
      <c r="AU114" s="24">
        <f t="shared" si="2"/>
        <v>7815</v>
      </c>
      <c r="AV114" s="24">
        <f t="shared" si="2"/>
        <v>973</v>
      </c>
      <c r="AW114" s="24">
        <f t="shared" si="2"/>
        <v>383</v>
      </c>
      <c r="AX114" s="24">
        <f t="shared" si="2"/>
        <v>684</v>
      </c>
      <c r="AY114" s="24">
        <f t="shared" si="2"/>
        <v>595</v>
      </c>
      <c r="AZ114" s="24">
        <f t="shared" si="2"/>
        <v>74187</v>
      </c>
      <c r="BA114" s="24">
        <f t="shared" si="2"/>
        <v>153800</v>
      </c>
      <c r="BB114" s="24">
        <f t="shared" si="2"/>
        <v>131908</v>
      </c>
      <c r="BC114" s="24">
        <f t="shared" si="2"/>
        <v>23445</v>
      </c>
      <c r="BD114" s="24">
        <f t="shared" si="2"/>
        <v>1946</v>
      </c>
      <c r="BE114" s="24">
        <f t="shared" si="2"/>
        <v>383</v>
      </c>
      <c r="BF114" s="24">
        <f t="shared" si="2"/>
        <v>311482</v>
      </c>
      <c r="BG114" s="24">
        <f t="shared" si="2"/>
        <v>72908</v>
      </c>
      <c r="BH114" s="28">
        <f>AVERAGEIF(BH5:BH113,"&gt;0")</f>
        <v>4.3073635214529373</v>
      </c>
      <c r="BI114" s="28">
        <f>AVERAGEIF(BI5:BI113,"&gt;0")</f>
        <v>8.6147270429058747</v>
      </c>
      <c r="BJ114" s="24">
        <f t="shared" si="2"/>
        <v>63737</v>
      </c>
      <c r="BK114" s="24">
        <f t="shared" si="2"/>
        <v>7052</v>
      </c>
      <c r="BL114" s="24">
        <f t="shared" si="2"/>
        <v>8243</v>
      </c>
      <c r="BN114" s="7"/>
    </row>
  </sheetData>
  <mergeCells count="34">
    <mergeCell ref="BN2:CG2"/>
    <mergeCell ref="BN3:BU3"/>
    <mergeCell ref="BV3:CB3"/>
    <mergeCell ref="CC3:CC4"/>
    <mergeCell ref="CD3:CD4"/>
    <mergeCell ref="CE3:CE4"/>
    <mergeCell ref="CF3:CF4"/>
    <mergeCell ref="CG3:CG4"/>
    <mergeCell ref="AS2:BL2"/>
    <mergeCell ref="AS3:AZ3"/>
    <mergeCell ref="BA3:BG3"/>
    <mergeCell ref="BH3:BH4"/>
    <mergeCell ref="BI3:BI4"/>
    <mergeCell ref="BJ3:BJ4"/>
    <mergeCell ref="BK3:BK4"/>
    <mergeCell ref="BL3:BL4"/>
    <mergeCell ref="X2:AQ2"/>
    <mergeCell ref="X3:AE3"/>
    <mergeCell ref="AF3:AL3"/>
    <mergeCell ref="AM3:AM4"/>
    <mergeCell ref="AN3:AN4"/>
    <mergeCell ref="AO3:AO4"/>
    <mergeCell ref="AP3:AP4"/>
    <mergeCell ref="AQ3:AQ4"/>
    <mergeCell ref="A2:A4"/>
    <mergeCell ref="B2:B4"/>
    <mergeCell ref="C2:V2"/>
    <mergeCell ref="C3:J3"/>
    <mergeCell ref="K3:Q3"/>
    <mergeCell ref="R3:R4"/>
    <mergeCell ref="S3:S4"/>
    <mergeCell ref="T3:T4"/>
    <mergeCell ref="U3:U4"/>
    <mergeCell ref="V3:V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4"/>
  <sheetViews>
    <sheetView topLeftCell="A82" workbookViewId="0">
      <selection activeCell="AJ12" sqref="AJ12"/>
    </sheetView>
  </sheetViews>
  <sheetFormatPr baseColWidth="10" defaultColWidth="9.140625" defaultRowHeight="15" x14ac:dyDescent="0.25"/>
  <cols>
    <col min="2" max="2" width="68.42578125" customWidth="1"/>
    <col min="3" max="22" width="16.5703125" customWidth="1"/>
    <col min="23" max="23" width="8.42578125" customWidth="1"/>
    <col min="24" max="35" width="16.5703125" customWidth="1"/>
  </cols>
  <sheetData>
    <row r="1" spans="1:33" ht="15.75" thickBot="1" x14ac:dyDescent="0.3"/>
    <row r="2" spans="1:33" ht="30" customHeight="1" thickTop="1" thickBot="1" x14ac:dyDescent="0.3">
      <c r="A2" s="318" t="s">
        <v>0</v>
      </c>
      <c r="B2" s="318" t="s">
        <v>1</v>
      </c>
      <c r="C2" s="318" t="s">
        <v>489</v>
      </c>
      <c r="D2" s="318" t="s">
        <v>489</v>
      </c>
      <c r="E2" s="318" t="s">
        <v>489</v>
      </c>
      <c r="F2" s="318" t="s">
        <v>489</v>
      </c>
      <c r="G2" s="318" t="s">
        <v>489</v>
      </c>
      <c r="H2" s="318" t="s">
        <v>489</v>
      </c>
      <c r="I2" s="318" t="s">
        <v>489</v>
      </c>
      <c r="J2" s="318" t="s">
        <v>489</v>
      </c>
      <c r="K2" s="318" t="s">
        <v>489</v>
      </c>
      <c r="L2" s="225"/>
      <c r="N2" s="318" t="s">
        <v>500</v>
      </c>
      <c r="O2" s="318" t="s">
        <v>500</v>
      </c>
      <c r="P2" s="318" t="s">
        <v>500</v>
      </c>
      <c r="Q2" s="318" t="s">
        <v>500</v>
      </c>
      <c r="R2" s="318" t="s">
        <v>500</v>
      </c>
      <c r="S2" s="318" t="s">
        <v>500</v>
      </c>
      <c r="T2" s="318" t="s">
        <v>500</v>
      </c>
      <c r="U2" s="318" t="s">
        <v>500</v>
      </c>
      <c r="V2" s="318" t="s">
        <v>500</v>
      </c>
      <c r="X2" s="318" t="s">
        <v>502</v>
      </c>
      <c r="Y2" s="318"/>
      <c r="Z2" s="318"/>
      <c r="AA2" s="318"/>
      <c r="AB2" s="318"/>
      <c r="AC2" s="318"/>
      <c r="AD2" s="318"/>
      <c r="AE2" s="318"/>
      <c r="AF2" s="318"/>
      <c r="AG2" s="318"/>
    </row>
    <row r="3" spans="1:33" ht="39.950000000000003" customHeight="1" thickTop="1" thickBot="1" x14ac:dyDescent="0.3">
      <c r="A3" s="318" t="s">
        <v>0</v>
      </c>
      <c r="B3" s="318" t="s">
        <v>1</v>
      </c>
      <c r="C3" s="2" t="s">
        <v>490</v>
      </c>
      <c r="D3" s="2" t="s">
        <v>492</v>
      </c>
      <c r="E3" s="2" t="s">
        <v>493</v>
      </c>
      <c r="F3" s="2" t="s">
        <v>494</v>
      </c>
      <c r="G3" s="2" t="s">
        <v>495</v>
      </c>
      <c r="H3" s="2" t="s">
        <v>496</v>
      </c>
      <c r="I3" s="2" t="s">
        <v>497</v>
      </c>
      <c r="J3" s="2" t="s">
        <v>498</v>
      </c>
      <c r="K3" s="2" t="s">
        <v>499</v>
      </c>
      <c r="L3" s="226"/>
      <c r="N3" s="2" t="s">
        <v>490</v>
      </c>
      <c r="O3" s="2" t="s">
        <v>492</v>
      </c>
      <c r="P3" s="2" t="s">
        <v>493</v>
      </c>
      <c r="Q3" s="2" t="s">
        <v>494</v>
      </c>
      <c r="R3" s="2" t="s">
        <v>495</v>
      </c>
      <c r="S3" s="2" t="s">
        <v>496</v>
      </c>
      <c r="T3" s="2" t="s">
        <v>497</v>
      </c>
      <c r="U3" s="2" t="s">
        <v>498</v>
      </c>
      <c r="V3" s="2" t="s">
        <v>501</v>
      </c>
      <c r="X3" s="223" t="s">
        <v>490</v>
      </c>
      <c r="Y3" s="223" t="s">
        <v>492</v>
      </c>
      <c r="Z3" s="223" t="s">
        <v>493</v>
      </c>
      <c r="AA3" s="223" t="s">
        <v>494</v>
      </c>
      <c r="AB3" s="223" t="s">
        <v>495</v>
      </c>
      <c r="AC3" s="223" t="s">
        <v>496</v>
      </c>
      <c r="AD3" s="223" t="s">
        <v>497</v>
      </c>
      <c r="AE3" s="223" t="s">
        <v>498</v>
      </c>
      <c r="AF3" s="223" t="s">
        <v>503</v>
      </c>
      <c r="AG3" s="224" t="s">
        <v>834</v>
      </c>
    </row>
    <row r="4" spans="1:33" ht="15.75" thickTop="1" x14ac:dyDescent="0.25">
      <c r="A4" s="4" t="s">
        <v>2</v>
      </c>
      <c r="B4" s="4" t="s">
        <v>3</v>
      </c>
      <c r="C4" s="5">
        <v>8.6999999999999993</v>
      </c>
      <c r="D4" s="5">
        <v>7.98</v>
      </c>
      <c r="E4" s="5">
        <v>7.62</v>
      </c>
      <c r="F4" s="5">
        <v>8.7799999999999994</v>
      </c>
      <c r="G4" s="5">
        <v>8.8800000000000008</v>
      </c>
      <c r="H4" s="5">
        <v>8.8800000000000008</v>
      </c>
      <c r="I4" s="5">
        <v>8.8000000000000007</v>
      </c>
      <c r="J4" s="5">
        <v>9.02</v>
      </c>
      <c r="K4" s="5">
        <v>9.36</v>
      </c>
      <c r="L4" s="227">
        <f>AVERAGEIF(C4:K4,"&gt;0")</f>
        <v>8.6688888888888886</v>
      </c>
      <c r="M4" s="27"/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X4" s="209">
        <v>8.5111111111111111</v>
      </c>
      <c r="Y4" s="209">
        <v>7.5111111111111111</v>
      </c>
      <c r="Z4" s="209">
        <v>7.177777777777778</v>
      </c>
      <c r="AA4" s="209">
        <v>8.5777777777777775</v>
      </c>
      <c r="AB4" s="209">
        <v>8.3555555555555561</v>
      </c>
      <c r="AC4" s="209">
        <v>8.7333333333333325</v>
      </c>
      <c r="AD4" s="209">
        <v>8.8222222222222229</v>
      </c>
      <c r="AE4" s="209">
        <v>9.2222222222222214</v>
      </c>
      <c r="AF4" s="210">
        <v>9.0666666666666664</v>
      </c>
      <c r="AG4" s="229">
        <f>AVERAGEIF(X4:AF4,"&gt;0")</f>
        <v>8.4419753086419753</v>
      </c>
    </row>
    <row r="5" spans="1:33" x14ac:dyDescent="0.25">
      <c r="A5" s="4" t="s">
        <v>4</v>
      </c>
      <c r="B5" s="4" t="s">
        <v>5</v>
      </c>
      <c r="C5" s="5">
        <v>7.8894472361809047</v>
      </c>
      <c r="D5" s="5">
        <v>7.0808080808080804</v>
      </c>
      <c r="E5" s="5">
        <v>7.870967741935484</v>
      </c>
      <c r="F5" s="5">
        <v>8.2814070351758797</v>
      </c>
      <c r="G5" s="5">
        <v>8.4343434343434343</v>
      </c>
      <c r="H5" s="5">
        <v>8.0408163265306118</v>
      </c>
      <c r="I5" s="5">
        <v>8.1401273885350314</v>
      </c>
      <c r="J5" s="5">
        <v>8.5729166666666661</v>
      </c>
      <c r="K5" s="5">
        <v>8.4848484848484844</v>
      </c>
      <c r="L5" s="227">
        <f t="shared" ref="L5:L68" si="0">AVERAGEIF(C5:K5,"&gt;0")</f>
        <v>8.0884091550027311</v>
      </c>
      <c r="N5" s="6" t="s">
        <v>491</v>
      </c>
      <c r="O5" s="6" t="s">
        <v>491</v>
      </c>
      <c r="P5" s="6" t="s">
        <v>491</v>
      </c>
      <c r="Q5" s="6" t="s">
        <v>491</v>
      </c>
      <c r="R5" s="6" t="s">
        <v>491</v>
      </c>
      <c r="S5" s="6" t="s">
        <v>491</v>
      </c>
      <c r="T5" s="6" t="s">
        <v>491</v>
      </c>
      <c r="U5" s="6" t="s">
        <v>491</v>
      </c>
      <c r="V5" s="6" t="s">
        <v>491</v>
      </c>
      <c r="X5" s="5">
        <v>8.3488372093023262</v>
      </c>
      <c r="Y5" s="5">
        <v>7.0823529411764703</v>
      </c>
      <c r="Z5" s="5">
        <v>8.19277108433735</v>
      </c>
      <c r="AA5" s="5">
        <v>8.2558139534883725</v>
      </c>
      <c r="AB5" s="5">
        <v>8.1647058823529406</v>
      </c>
      <c r="AC5" s="5">
        <v>8.0731707317073162</v>
      </c>
      <c r="AD5" s="5">
        <v>8.3768115942028984</v>
      </c>
      <c r="AE5" s="5">
        <v>8.7764705882352949</v>
      </c>
      <c r="AF5" s="20">
        <v>8.0232558139534884</v>
      </c>
      <c r="AG5" s="230">
        <f t="shared" ref="AG5:AG68" si="1">AVERAGEIF(X5:AF5,"&gt;0")</f>
        <v>8.1437988665284937</v>
      </c>
    </row>
    <row r="6" spans="1:33" x14ac:dyDescent="0.25">
      <c r="A6" s="4" t="s">
        <v>6</v>
      </c>
      <c r="B6" s="4" t="s">
        <v>7</v>
      </c>
      <c r="C6" s="5">
        <v>8.4503311258278142</v>
      </c>
      <c r="D6" s="5">
        <v>7.5629139072847682</v>
      </c>
      <c r="E6" s="5">
        <v>8.7152317880794694</v>
      </c>
      <c r="F6" s="5">
        <v>8.7152317880794694</v>
      </c>
      <c r="G6" s="5">
        <v>8.8079470198675498</v>
      </c>
      <c r="H6" s="5">
        <v>8.4900662251655632</v>
      </c>
      <c r="I6" s="5">
        <v>8.7549668874172184</v>
      </c>
      <c r="J6" s="5">
        <v>8.9403973509933774</v>
      </c>
      <c r="K6" s="5">
        <v>8.6887417218543046</v>
      </c>
      <c r="L6" s="227">
        <f t="shared" si="0"/>
        <v>8.5695364238410594</v>
      </c>
      <c r="N6" s="5">
        <v>8</v>
      </c>
      <c r="O6" s="5">
        <v>8.4102564102564106</v>
      </c>
      <c r="P6" s="5">
        <v>8.5641025641025639</v>
      </c>
      <c r="Q6" s="5">
        <v>8.7692307692307701</v>
      </c>
      <c r="R6" s="5">
        <v>8.5128205128205128</v>
      </c>
      <c r="S6" s="5">
        <v>8.7692307692307701</v>
      </c>
      <c r="T6" s="5">
        <v>9.1282051282051277</v>
      </c>
      <c r="U6" s="5">
        <v>9.2820512820512828</v>
      </c>
      <c r="V6" s="5">
        <v>8.5641025641025639</v>
      </c>
      <c r="X6" s="5">
        <v>8.701986754966887</v>
      </c>
      <c r="Y6" s="5">
        <v>7.4172185430463573</v>
      </c>
      <c r="Z6" s="5">
        <v>8.6357615894039732</v>
      </c>
      <c r="AA6" s="5">
        <v>8.4900662251655632</v>
      </c>
      <c r="AB6" s="5">
        <v>8.410596026490067</v>
      </c>
      <c r="AC6" s="5">
        <v>8.0132450331125824</v>
      </c>
      <c r="AD6" s="5">
        <v>8.7152317880794694</v>
      </c>
      <c r="AE6" s="5">
        <v>8.8079470198675498</v>
      </c>
      <c r="AF6" s="20">
        <v>8.8609271523178812</v>
      </c>
      <c r="AG6" s="230">
        <f t="shared" si="1"/>
        <v>8.450331125827816</v>
      </c>
    </row>
    <row r="7" spans="1:33" x14ac:dyDescent="0.25">
      <c r="A7" s="4" t="s">
        <v>8</v>
      </c>
      <c r="B7" s="4" t="s">
        <v>9</v>
      </c>
      <c r="C7" s="5">
        <v>8.1538461538461533</v>
      </c>
      <c r="D7" s="5">
        <v>7.7863247863247862</v>
      </c>
      <c r="E7" s="5">
        <v>7.6965811965811968</v>
      </c>
      <c r="F7" s="5">
        <v>7.7264957264957266</v>
      </c>
      <c r="G7" s="5">
        <v>7.7649572649572649</v>
      </c>
      <c r="H7" s="5">
        <v>7.8418803418803416</v>
      </c>
      <c r="I7" s="5">
        <v>8.1452991452991448</v>
      </c>
      <c r="J7" s="5">
        <v>8.2051282051282044</v>
      </c>
      <c r="K7" s="5">
        <v>7.9529914529914532</v>
      </c>
      <c r="L7" s="227">
        <f t="shared" si="0"/>
        <v>7.9192782526115861</v>
      </c>
      <c r="N7" s="6" t="s">
        <v>491</v>
      </c>
      <c r="O7" s="6" t="s">
        <v>491</v>
      </c>
      <c r="P7" s="6" t="s">
        <v>491</v>
      </c>
      <c r="Q7" s="6" t="s">
        <v>491</v>
      </c>
      <c r="R7" s="6" t="s">
        <v>491</v>
      </c>
      <c r="S7" s="6" t="s">
        <v>491</v>
      </c>
      <c r="T7" s="6" t="s">
        <v>491</v>
      </c>
      <c r="U7" s="6" t="s">
        <v>491</v>
      </c>
      <c r="V7" s="6" t="s">
        <v>491</v>
      </c>
      <c r="X7" s="5">
        <v>8.1563126252505018</v>
      </c>
      <c r="Y7" s="5">
        <v>7.5821501014198782</v>
      </c>
      <c r="Z7" s="5">
        <v>7.3852631578947365</v>
      </c>
      <c r="AA7" s="5">
        <v>8.0080160320641287</v>
      </c>
      <c r="AB7" s="5">
        <v>7.9512195121951219</v>
      </c>
      <c r="AC7" s="5">
        <v>8.1050505050505048</v>
      </c>
      <c r="AD7" s="5">
        <v>8.1563126252505018</v>
      </c>
      <c r="AE7" s="5">
        <v>8.6653306613226455</v>
      </c>
      <c r="AF7" s="20">
        <v>8.4368737474949906</v>
      </c>
      <c r="AG7" s="230">
        <f t="shared" si="1"/>
        <v>8.0496143297714458</v>
      </c>
    </row>
    <row r="8" spans="1:33" x14ac:dyDescent="0.25">
      <c r="A8" s="4" t="s">
        <v>10</v>
      </c>
      <c r="B8" s="4" t="s">
        <v>11</v>
      </c>
      <c r="C8" s="5">
        <v>8.598726114649681</v>
      </c>
      <c r="D8" s="5">
        <v>7.7388535031847132</v>
      </c>
      <c r="E8" s="5">
        <v>8.0618556701030926</v>
      </c>
      <c r="F8" s="5">
        <v>8.8216560509554132</v>
      </c>
      <c r="G8" s="5">
        <v>8.8598726114649686</v>
      </c>
      <c r="H8" s="5">
        <v>8.4755700325732892</v>
      </c>
      <c r="I8" s="5">
        <v>8.7707006369426743</v>
      </c>
      <c r="J8" s="5">
        <v>8.6942675159235669</v>
      </c>
      <c r="K8" s="5">
        <v>8.9554140127388528</v>
      </c>
      <c r="L8" s="227">
        <f t="shared" si="0"/>
        <v>8.5529906831706963</v>
      </c>
      <c r="N8" s="6" t="s">
        <v>491</v>
      </c>
      <c r="O8" s="6" t="s">
        <v>491</v>
      </c>
      <c r="P8" s="6" t="s">
        <v>491</v>
      </c>
      <c r="Q8" s="6" t="s">
        <v>491</v>
      </c>
      <c r="R8" s="6" t="s">
        <v>491</v>
      </c>
      <c r="S8" s="6" t="s">
        <v>491</v>
      </c>
      <c r="T8" s="6" t="s">
        <v>491</v>
      </c>
      <c r="U8" s="6" t="s">
        <v>491</v>
      </c>
      <c r="V8" s="6" t="s">
        <v>491</v>
      </c>
      <c r="X8" s="5">
        <v>8.3626943005181342</v>
      </c>
      <c r="Y8" s="5">
        <v>7.1606217616580308</v>
      </c>
      <c r="Z8" s="5">
        <v>7.7173913043478262</v>
      </c>
      <c r="AA8" s="5">
        <v>8.3523316062176161</v>
      </c>
      <c r="AB8" s="5">
        <v>8.2383419689119179</v>
      </c>
      <c r="AC8" s="5">
        <v>7.6648648648648647</v>
      </c>
      <c r="AD8" s="5">
        <v>8.4248704663212433</v>
      </c>
      <c r="AE8" s="5">
        <v>8.5368421052631582</v>
      </c>
      <c r="AF8" s="20">
        <v>8.378947368421052</v>
      </c>
      <c r="AG8" s="230">
        <f t="shared" si="1"/>
        <v>8.0929895273915395</v>
      </c>
    </row>
    <row r="9" spans="1:33" x14ac:dyDescent="0.25">
      <c r="A9" s="4" t="s">
        <v>12</v>
      </c>
      <c r="B9" s="4" t="s">
        <v>13</v>
      </c>
      <c r="C9" s="5">
        <v>8.5359999999999996</v>
      </c>
      <c r="D9" s="5">
        <v>7.5341365461847394</v>
      </c>
      <c r="E9" s="5">
        <v>8.5</v>
      </c>
      <c r="F9" s="5">
        <v>8.435483870967742</v>
      </c>
      <c r="G9" s="5">
        <v>8.5039999999999996</v>
      </c>
      <c r="H9" s="5">
        <v>8.6963562753036445</v>
      </c>
      <c r="I9" s="5">
        <v>8.6880000000000006</v>
      </c>
      <c r="J9" s="5">
        <v>8.8719999999999999</v>
      </c>
      <c r="K9" s="5">
        <v>8.7279999999999998</v>
      </c>
      <c r="L9" s="227">
        <f t="shared" si="0"/>
        <v>8.4993307436062349</v>
      </c>
      <c r="N9" s="6" t="s">
        <v>491</v>
      </c>
      <c r="O9" s="6" t="s">
        <v>491</v>
      </c>
      <c r="P9" s="6" t="s">
        <v>491</v>
      </c>
      <c r="Q9" s="6" t="s">
        <v>491</v>
      </c>
      <c r="R9" s="6" t="s">
        <v>491</v>
      </c>
      <c r="S9" s="6" t="s">
        <v>491</v>
      </c>
      <c r="T9" s="6" t="s">
        <v>491</v>
      </c>
      <c r="U9" s="6" t="s">
        <v>491</v>
      </c>
      <c r="V9" s="6" t="s">
        <v>491</v>
      </c>
      <c r="X9" s="5">
        <v>8.76</v>
      </c>
      <c r="Y9" s="5">
        <v>7.92</v>
      </c>
      <c r="Z9" s="5">
        <v>8.1014492753623184</v>
      </c>
      <c r="AA9" s="5">
        <v>8.4295302013422813</v>
      </c>
      <c r="AB9" s="5">
        <v>8.586666666666666</v>
      </c>
      <c r="AC9" s="5">
        <v>8.6442953020134237</v>
      </c>
      <c r="AD9" s="5">
        <v>8.7114093959731544</v>
      </c>
      <c r="AE9" s="5">
        <v>8.76</v>
      </c>
      <c r="AF9" s="20">
        <v>8.7837837837837842</v>
      </c>
      <c r="AG9" s="230">
        <f t="shared" si="1"/>
        <v>8.5219038472379598</v>
      </c>
    </row>
    <row r="10" spans="1:33" x14ac:dyDescent="0.25">
      <c r="A10" s="4" t="s">
        <v>14</v>
      </c>
      <c r="B10" s="4" t="s">
        <v>15</v>
      </c>
      <c r="C10" s="5">
        <v>8.44</v>
      </c>
      <c r="D10" s="5">
        <v>8.56</v>
      </c>
      <c r="E10" s="5">
        <v>8.58</v>
      </c>
      <c r="F10" s="5">
        <v>8.5728643216080407</v>
      </c>
      <c r="G10" s="5">
        <v>8.3015075376884422</v>
      </c>
      <c r="H10" s="5">
        <v>8.7100000000000009</v>
      </c>
      <c r="I10" s="5">
        <v>8.7236180904522609</v>
      </c>
      <c r="J10" s="5">
        <v>8.81</v>
      </c>
      <c r="K10" s="5">
        <v>8.9600000000000009</v>
      </c>
      <c r="L10" s="227">
        <f t="shared" si="0"/>
        <v>8.6286655499720837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X10" s="5">
        <v>8.9600000000000009</v>
      </c>
      <c r="Y10" s="5">
        <v>8.9733333333333327</v>
      </c>
      <c r="Z10" s="5">
        <v>9.1866666666666674</v>
      </c>
      <c r="AA10" s="5">
        <v>9.16</v>
      </c>
      <c r="AB10" s="5">
        <v>9.2133333333333329</v>
      </c>
      <c r="AC10" s="5">
        <v>8.9066666666666663</v>
      </c>
      <c r="AD10" s="5">
        <v>8.9733333333333327</v>
      </c>
      <c r="AE10" s="5">
        <v>9.32</v>
      </c>
      <c r="AF10" s="20">
        <v>9.1140939597315445</v>
      </c>
      <c r="AG10" s="230">
        <f t="shared" si="1"/>
        <v>9.0897141436738753</v>
      </c>
    </row>
    <row r="11" spans="1:33" x14ac:dyDescent="0.25">
      <c r="A11" s="4" t="s">
        <v>16</v>
      </c>
      <c r="B11" s="4" t="s">
        <v>17</v>
      </c>
      <c r="C11" s="5">
        <v>8.9333333333333336</v>
      </c>
      <c r="D11" s="5">
        <v>8.2266666666666666</v>
      </c>
      <c r="E11" s="5">
        <v>8.3513513513513509</v>
      </c>
      <c r="F11" s="5">
        <v>8.9733333333333327</v>
      </c>
      <c r="G11" s="5">
        <v>8.8933333333333326</v>
      </c>
      <c r="H11" s="5">
        <v>8.6666666666666661</v>
      </c>
      <c r="I11" s="5">
        <v>8.8800000000000008</v>
      </c>
      <c r="J11" s="5">
        <v>8.9466666666666672</v>
      </c>
      <c r="K11" s="5">
        <v>9.1466666666666665</v>
      </c>
      <c r="L11" s="227">
        <f t="shared" si="0"/>
        <v>8.7797797797797799</v>
      </c>
      <c r="N11" s="6" t="s">
        <v>491</v>
      </c>
      <c r="O11" s="6" t="s">
        <v>491</v>
      </c>
      <c r="P11" s="6" t="s">
        <v>491</v>
      </c>
      <c r="Q11" s="6" t="s">
        <v>491</v>
      </c>
      <c r="R11" s="6" t="s">
        <v>491</v>
      </c>
      <c r="S11" s="6" t="s">
        <v>491</v>
      </c>
      <c r="T11" s="6" t="s">
        <v>491</v>
      </c>
      <c r="U11" s="6" t="s">
        <v>491</v>
      </c>
      <c r="V11" s="6" t="s">
        <v>491</v>
      </c>
      <c r="X11" s="5">
        <v>8.8266666666666662</v>
      </c>
      <c r="Y11" s="5">
        <v>8.0270270270270263</v>
      </c>
      <c r="Z11" s="5">
        <v>8.4266666666666659</v>
      </c>
      <c r="AA11" s="5">
        <v>8.64</v>
      </c>
      <c r="AB11" s="5">
        <v>8.586666666666666</v>
      </c>
      <c r="AC11" s="5">
        <v>8.513513513513514</v>
      </c>
      <c r="AD11" s="5">
        <v>8.8000000000000007</v>
      </c>
      <c r="AE11" s="5">
        <v>8.8533333333333335</v>
      </c>
      <c r="AF11" s="20">
        <v>8.8533333333333335</v>
      </c>
      <c r="AG11" s="230">
        <f t="shared" si="1"/>
        <v>8.6141341341341366</v>
      </c>
    </row>
    <row r="12" spans="1:33" x14ac:dyDescent="0.25">
      <c r="A12" s="4" t="s">
        <v>18</v>
      </c>
      <c r="B12" s="4" t="s">
        <v>19</v>
      </c>
      <c r="C12" s="5">
        <v>8.8460686600221479</v>
      </c>
      <c r="D12" s="5">
        <v>8.3025583982202456</v>
      </c>
      <c r="E12" s="5">
        <v>8.0952380952380949</v>
      </c>
      <c r="F12" s="5">
        <v>8.5537098560354377</v>
      </c>
      <c r="G12" s="5">
        <v>8.6044444444444448</v>
      </c>
      <c r="H12" s="5">
        <v>8.5033407572383073</v>
      </c>
      <c r="I12" s="5">
        <v>8.7071823204419889</v>
      </c>
      <c r="J12" s="5">
        <v>8.893805309734514</v>
      </c>
      <c r="K12" s="5">
        <v>8.7198228128460684</v>
      </c>
      <c r="L12" s="227">
        <f t="shared" si="0"/>
        <v>8.5806856282468047</v>
      </c>
      <c r="N12" s="6" t="s">
        <v>491</v>
      </c>
      <c r="O12" s="6" t="s">
        <v>491</v>
      </c>
      <c r="P12" s="6" t="s">
        <v>491</v>
      </c>
      <c r="Q12" s="6" t="s">
        <v>491</v>
      </c>
      <c r="R12" s="6" t="s">
        <v>491</v>
      </c>
      <c r="S12" s="6" t="s">
        <v>491</v>
      </c>
      <c r="T12" s="6" t="s">
        <v>491</v>
      </c>
      <c r="U12" s="6" t="s">
        <v>491</v>
      </c>
      <c r="V12" s="6" t="s">
        <v>491</v>
      </c>
      <c r="X12" s="5">
        <v>8.7537414965986393</v>
      </c>
      <c r="Y12" s="5">
        <v>8.2675862068965511</v>
      </c>
      <c r="Z12" s="5">
        <v>8.44</v>
      </c>
      <c r="AA12" s="5">
        <v>8.6458616010854819</v>
      </c>
      <c r="AB12" s="5">
        <v>8.549931600547195</v>
      </c>
      <c r="AC12" s="5">
        <v>8.4854368932038842</v>
      </c>
      <c r="AD12" s="5">
        <v>8.5910931174089065</v>
      </c>
      <c r="AE12" s="5">
        <v>8.8141112618724566</v>
      </c>
      <c r="AF12" s="20">
        <v>8.5776566757493189</v>
      </c>
      <c r="AG12" s="230">
        <f t="shared" si="1"/>
        <v>8.5694909837069364</v>
      </c>
    </row>
    <row r="13" spans="1:33" x14ac:dyDescent="0.25">
      <c r="A13" s="4" t="s">
        <v>20</v>
      </c>
      <c r="B13" s="4" t="s">
        <v>21</v>
      </c>
      <c r="C13" s="5">
        <v>8.3333333333333339</v>
      </c>
      <c r="D13" s="5">
        <v>7.9</v>
      </c>
      <c r="E13" s="5">
        <v>8.3333333333333339</v>
      </c>
      <c r="F13" s="5">
        <v>8.3000000000000007</v>
      </c>
      <c r="G13" s="5">
        <v>8.2666666666666675</v>
      </c>
      <c r="H13" s="5">
        <v>8.5</v>
      </c>
      <c r="I13" s="5">
        <v>8.5333333333333332</v>
      </c>
      <c r="J13" s="5">
        <v>8.5333333333333332</v>
      </c>
      <c r="K13" s="5">
        <v>8.2333333333333325</v>
      </c>
      <c r="L13" s="227">
        <f t="shared" si="0"/>
        <v>8.325925925925926</v>
      </c>
      <c r="N13" s="6" t="s">
        <v>491</v>
      </c>
      <c r="O13" s="6" t="s">
        <v>491</v>
      </c>
      <c r="P13" s="6" t="s">
        <v>491</v>
      </c>
      <c r="Q13" s="6" t="s">
        <v>491</v>
      </c>
      <c r="R13" s="6" t="s">
        <v>491</v>
      </c>
      <c r="S13" s="6" t="s">
        <v>491</v>
      </c>
      <c r="T13" s="6" t="s">
        <v>491</v>
      </c>
      <c r="U13" s="6" t="s">
        <v>491</v>
      </c>
      <c r="V13" s="6" t="s">
        <v>491</v>
      </c>
      <c r="X13" s="5">
        <v>8.0666666666666664</v>
      </c>
      <c r="Y13" s="5">
        <v>8.5333333333333332</v>
      </c>
      <c r="Z13" s="5">
        <v>8.1666666666666661</v>
      </c>
      <c r="AA13" s="5">
        <v>8.6666666666666661</v>
      </c>
      <c r="AB13" s="5">
        <v>8.5490196078431371</v>
      </c>
      <c r="AC13" s="5">
        <v>8.1999999999999993</v>
      </c>
      <c r="AD13" s="5">
        <v>8.1851851851851851</v>
      </c>
      <c r="AE13" s="5">
        <v>8.3333333333333339</v>
      </c>
      <c r="AF13" s="20">
        <v>8.3859649122807021</v>
      </c>
      <c r="AG13" s="230">
        <f t="shared" si="1"/>
        <v>8.3429818191084095</v>
      </c>
    </row>
    <row r="14" spans="1:33" x14ac:dyDescent="0.25">
      <c r="A14" s="4" t="s">
        <v>22</v>
      </c>
      <c r="B14" s="4" t="s">
        <v>23</v>
      </c>
      <c r="C14" s="5">
        <v>8.5466666666666669</v>
      </c>
      <c r="D14" s="5">
        <v>8.2799999999999994</v>
      </c>
      <c r="E14" s="5">
        <v>8.3733333333333331</v>
      </c>
      <c r="F14" s="5">
        <v>9.0533333333333328</v>
      </c>
      <c r="G14" s="5">
        <v>9.1199999999999992</v>
      </c>
      <c r="H14" s="5">
        <v>8.8533333333333335</v>
      </c>
      <c r="I14" s="5">
        <v>9</v>
      </c>
      <c r="J14" s="5">
        <v>9.2666666666666675</v>
      </c>
      <c r="K14" s="5">
        <v>9.1333333333333329</v>
      </c>
      <c r="L14" s="227">
        <f t="shared" si="0"/>
        <v>8.8474074074074078</v>
      </c>
      <c r="N14" s="6" t="s">
        <v>491</v>
      </c>
      <c r="O14" s="6" t="s">
        <v>491</v>
      </c>
      <c r="P14" s="6" t="s">
        <v>491</v>
      </c>
      <c r="Q14" s="6" t="s">
        <v>491</v>
      </c>
      <c r="R14" s="6" t="s">
        <v>491</v>
      </c>
      <c r="S14" s="6" t="s">
        <v>491</v>
      </c>
      <c r="T14" s="6" t="s">
        <v>491</v>
      </c>
      <c r="U14" s="6" t="s">
        <v>491</v>
      </c>
      <c r="V14" s="6" t="s">
        <v>491</v>
      </c>
      <c r="X14" s="5">
        <v>9.1111111111111107</v>
      </c>
      <c r="Y14" s="5">
        <v>8.4</v>
      </c>
      <c r="Z14" s="5">
        <v>8.4222222222222225</v>
      </c>
      <c r="AA14" s="5">
        <v>9.4666666666666668</v>
      </c>
      <c r="AB14" s="5">
        <v>9.0666666666666664</v>
      </c>
      <c r="AC14" s="5">
        <v>9.0444444444444443</v>
      </c>
      <c r="AD14" s="5">
        <v>9.155555555555555</v>
      </c>
      <c r="AE14" s="5">
        <v>9.4222222222222225</v>
      </c>
      <c r="AF14" s="20">
        <v>9.4444444444444446</v>
      </c>
      <c r="AG14" s="230">
        <f t="shared" si="1"/>
        <v>9.0592592592592585</v>
      </c>
    </row>
    <row r="15" spans="1:33" x14ac:dyDescent="0.25">
      <c r="A15" s="4" t="s">
        <v>24</v>
      </c>
      <c r="B15" s="4" t="s">
        <v>25</v>
      </c>
      <c r="C15" s="5">
        <v>8.9661016949152543</v>
      </c>
      <c r="D15" s="5">
        <v>8.3974358974358978</v>
      </c>
      <c r="E15" s="5">
        <v>8.4477611940298516</v>
      </c>
      <c r="F15" s="5">
        <v>8.8601694915254239</v>
      </c>
      <c r="G15" s="5">
        <v>8.8874734607218677</v>
      </c>
      <c r="H15" s="5">
        <v>8.7923728813559325</v>
      </c>
      <c r="I15" s="5">
        <v>8.9067796610169498</v>
      </c>
      <c r="J15" s="5">
        <v>8.9957627118644066</v>
      </c>
      <c r="K15" s="5">
        <v>8.8340425531914892</v>
      </c>
      <c r="L15" s="227">
        <f t="shared" si="0"/>
        <v>8.7875443940063409</v>
      </c>
      <c r="N15" s="6" t="s">
        <v>491</v>
      </c>
      <c r="O15" s="6" t="s">
        <v>491</v>
      </c>
      <c r="P15" s="6" t="s">
        <v>491</v>
      </c>
      <c r="Q15" s="6" t="s">
        <v>491</v>
      </c>
      <c r="R15" s="6" t="s">
        <v>491</v>
      </c>
      <c r="S15" s="6" t="s">
        <v>491</v>
      </c>
      <c r="T15" s="6" t="s">
        <v>491</v>
      </c>
      <c r="U15" s="6" t="s">
        <v>491</v>
      </c>
      <c r="V15" s="6" t="s">
        <v>491</v>
      </c>
      <c r="X15" s="5">
        <v>9.1</v>
      </c>
      <c r="Y15" s="5">
        <v>8.5857142857142854</v>
      </c>
      <c r="Z15" s="5">
        <v>8.6571428571428566</v>
      </c>
      <c r="AA15" s="5">
        <v>9.1428571428571423</v>
      </c>
      <c r="AB15" s="5">
        <v>9.1</v>
      </c>
      <c r="AC15" s="5">
        <v>9.1285714285714281</v>
      </c>
      <c r="AD15" s="5">
        <v>9.2714285714285722</v>
      </c>
      <c r="AE15" s="5">
        <v>9.3142857142857149</v>
      </c>
      <c r="AF15" s="20">
        <v>9.4</v>
      </c>
      <c r="AG15" s="230">
        <f t="shared" si="1"/>
        <v>9.0777777777777775</v>
      </c>
    </row>
    <row r="16" spans="1:33" x14ac:dyDescent="0.25">
      <c r="A16" s="4" t="s">
        <v>26</v>
      </c>
      <c r="B16" s="4" t="s">
        <v>27</v>
      </c>
      <c r="C16" s="5">
        <v>8.0266666666666673</v>
      </c>
      <c r="D16" s="5">
        <v>6.96</v>
      </c>
      <c r="E16" s="5">
        <v>7.3379310344827582</v>
      </c>
      <c r="F16" s="5">
        <v>8.1066666666666674</v>
      </c>
      <c r="G16" s="5">
        <v>7.8639455782312924</v>
      </c>
      <c r="H16" s="5">
        <v>7.9333333333333336</v>
      </c>
      <c r="I16" s="5">
        <v>8.293333333333333</v>
      </c>
      <c r="J16" s="5">
        <v>8.36</v>
      </c>
      <c r="K16" s="5">
        <v>8.375838926174497</v>
      </c>
      <c r="L16" s="227">
        <f t="shared" si="0"/>
        <v>7.9175239487653943</v>
      </c>
      <c r="N16" s="6" t="s">
        <v>491</v>
      </c>
      <c r="O16" s="6" t="s">
        <v>491</v>
      </c>
      <c r="P16" s="6" t="s">
        <v>491</v>
      </c>
      <c r="Q16" s="6" t="s">
        <v>491</v>
      </c>
      <c r="R16" s="6" t="s">
        <v>491</v>
      </c>
      <c r="S16" s="6" t="s">
        <v>491</v>
      </c>
      <c r="T16" s="6" t="s">
        <v>491</v>
      </c>
      <c r="U16" s="6" t="s">
        <v>491</v>
      </c>
      <c r="V16" s="6" t="s">
        <v>491</v>
      </c>
      <c r="X16" s="5">
        <v>8.1348314606741567</v>
      </c>
      <c r="Y16" s="5">
        <v>7.4222222222222225</v>
      </c>
      <c r="Z16" s="5">
        <v>7.7272727272727275</v>
      </c>
      <c r="AA16" s="5">
        <v>8.1999999999999993</v>
      </c>
      <c r="AB16" s="5">
        <v>8.4666666666666668</v>
      </c>
      <c r="AC16" s="5">
        <v>8.5227272727272734</v>
      </c>
      <c r="AD16" s="5">
        <v>8.545454545454545</v>
      </c>
      <c r="AE16" s="5">
        <v>8.6966292134831455</v>
      </c>
      <c r="AF16" s="20">
        <v>8.6966292134831455</v>
      </c>
      <c r="AG16" s="230">
        <f t="shared" si="1"/>
        <v>8.2680481468870983</v>
      </c>
    </row>
    <row r="17" spans="1:33" x14ac:dyDescent="0.25">
      <c r="A17" s="4" t="s">
        <v>28</v>
      </c>
      <c r="B17" s="4" t="s">
        <v>29</v>
      </c>
      <c r="C17" s="5">
        <v>8.375</v>
      </c>
      <c r="D17" s="5">
        <v>7.3602941176470589</v>
      </c>
      <c r="E17" s="5">
        <v>7.8046875</v>
      </c>
      <c r="F17" s="5">
        <v>8.3616236162361623</v>
      </c>
      <c r="G17" s="5">
        <v>8.3321033210332107</v>
      </c>
      <c r="H17" s="5">
        <v>8.75</v>
      </c>
      <c r="I17" s="5">
        <v>8.3283582089552244</v>
      </c>
      <c r="J17" s="5">
        <v>8.8929889298892988</v>
      </c>
      <c r="K17" s="5">
        <v>8.708487084870848</v>
      </c>
      <c r="L17" s="227">
        <f t="shared" si="0"/>
        <v>8.3237269754035346</v>
      </c>
      <c r="N17" s="5">
        <v>9.5</v>
      </c>
      <c r="O17" s="5">
        <v>9</v>
      </c>
      <c r="P17" s="5">
        <v>8.5</v>
      </c>
      <c r="Q17" s="5">
        <v>9</v>
      </c>
      <c r="R17" s="5">
        <v>8.5</v>
      </c>
      <c r="S17" s="5">
        <v>8.5</v>
      </c>
      <c r="T17" s="5">
        <v>9</v>
      </c>
      <c r="U17" s="5">
        <v>9</v>
      </c>
      <c r="V17" s="5">
        <v>9</v>
      </c>
      <c r="X17" s="5">
        <v>8.2752293577981657</v>
      </c>
      <c r="Y17" s="5">
        <v>7.2844036697247709</v>
      </c>
      <c r="Z17" s="5">
        <v>7.6937799043062203</v>
      </c>
      <c r="AA17" s="5">
        <v>8.2211981566820285</v>
      </c>
      <c r="AB17" s="5">
        <v>8.1651376146788994</v>
      </c>
      <c r="AC17" s="5">
        <v>8.5045871559633035</v>
      </c>
      <c r="AD17" s="5">
        <v>7.875</v>
      </c>
      <c r="AE17" s="5">
        <v>9.0917431192660558</v>
      </c>
      <c r="AF17" s="20">
        <v>8.2119815668202758</v>
      </c>
      <c r="AG17" s="230">
        <f t="shared" si="1"/>
        <v>8.1470067272488578</v>
      </c>
    </row>
    <row r="18" spans="1:33" x14ac:dyDescent="0.25">
      <c r="A18" s="4" t="s">
        <v>30</v>
      </c>
      <c r="B18" s="4" t="s">
        <v>31</v>
      </c>
      <c r="C18" s="5">
        <v>8.3092783505154646</v>
      </c>
      <c r="D18" s="5">
        <v>7.9931034482758623</v>
      </c>
      <c r="E18" s="5">
        <v>7.8492063492063489</v>
      </c>
      <c r="F18" s="5">
        <v>8.1736111111111107</v>
      </c>
      <c r="G18" s="5">
        <v>8.5</v>
      </c>
      <c r="H18" s="5">
        <v>8.2787456445993026</v>
      </c>
      <c r="I18" s="5">
        <v>8.3737024221453282</v>
      </c>
      <c r="J18" s="5">
        <v>8.7172413793103445</v>
      </c>
      <c r="K18" s="5">
        <v>8.3642611683848802</v>
      </c>
      <c r="L18" s="227">
        <f t="shared" si="0"/>
        <v>8.2843499859498504</v>
      </c>
      <c r="N18" s="6" t="s">
        <v>491</v>
      </c>
      <c r="O18" s="6" t="s">
        <v>491</v>
      </c>
      <c r="P18" s="6" t="s">
        <v>491</v>
      </c>
      <c r="Q18" s="6" t="s">
        <v>491</v>
      </c>
      <c r="R18" s="6" t="s">
        <v>491</v>
      </c>
      <c r="S18" s="6" t="s">
        <v>491</v>
      </c>
      <c r="T18" s="6" t="s">
        <v>491</v>
      </c>
      <c r="U18" s="6" t="s">
        <v>491</v>
      </c>
      <c r="V18" s="6" t="s">
        <v>491</v>
      </c>
      <c r="X18" s="5">
        <v>8.4120171673819737</v>
      </c>
      <c r="Y18" s="5">
        <v>7.9313304721030047</v>
      </c>
      <c r="Z18" s="5">
        <v>7.9824561403508776</v>
      </c>
      <c r="AA18" s="5">
        <v>8.1373390557939906</v>
      </c>
      <c r="AB18" s="5">
        <v>8.3448275862068968</v>
      </c>
      <c r="AC18" s="5">
        <v>8.192982456140351</v>
      </c>
      <c r="AD18" s="5">
        <v>8.3519313304721035</v>
      </c>
      <c r="AE18" s="5">
        <v>8.7413793103448274</v>
      </c>
      <c r="AF18" s="20">
        <v>8.4463519313304722</v>
      </c>
      <c r="AG18" s="230">
        <f t="shared" si="1"/>
        <v>8.2822906055693881</v>
      </c>
    </row>
    <row r="19" spans="1:33" x14ac:dyDescent="0.25">
      <c r="A19" s="4" t="s">
        <v>32</v>
      </c>
      <c r="B19" s="4" t="s">
        <v>33</v>
      </c>
      <c r="C19" s="5">
        <v>8.6430678466076696</v>
      </c>
      <c r="D19" s="5">
        <v>7.9585798816568047</v>
      </c>
      <c r="E19" s="5">
        <v>8.1385542168674707</v>
      </c>
      <c r="F19" s="5">
        <v>8.6902654867256643</v>
      </c>
      <c r="G19" s="5">
        <v>8.7278106508875748</v>
      </c>
      <c r="H19" s="5">
        <v>8.8200589970501468</v>
      </c>
      <c r="I19" s="5">
        <v>8.7256637168141591</v>
      </c>
      <c r="J19" s="5">
        <v>8.8908554572271381</v>
      </c>
      <c r="K19" s="5">
        <v>8.6430678466076696</v>
      </c>
      <c r="L19" s="227">
        <f t="shared" si="0"/>
        <v>8.5819915667160327</v>
      </c>
      <c r="N19" s="5">
        <v>8.7368421052631575</v>
      </c>
      <c r="O19" s="5">
        <v>9.0526315789473681</v>
      </c>
      <c r="P19" s="5">
        <v>8.7368421052631575</v>
      </c>
      <c r="Q19" s="5">
        <v>7.7894736842105265</v>
      </c>
      <c r="R19" s="5">
        <v>8.2105263157894743</v>
      </c>
      <c r="S19" s="5">
        <v>8.8421052631578956</v>
      </c>
      <c r="T19" s="5">
        <v>8.2105263157894743</v>
      </c>
      <c r="U19" s="5">
        <v>8.6315789473684212</v>
      </c>
      <c r="V19" s="5">
        <v>8.3157894736842106</v>
      </c>
      <c r="X19" s="5">
        <v>8.9384615384615387</v>
      </c>
      <c r="Y19" s="5">
        <v>8.2153846153846146</v>
      </c>
      <c r="Z19" s="5">
        <v>7.7538461538461538</v>
      </c>
      <c r="AA19" s="5">
        <v>8.8461538461538467</v>
      </c>
      <c r="AB19" s="5">
        <v>8.6</v>
      </c>
      <c r="AC19" s="5">
        <v>8.7384615384615376</v>
      </c>
      <c r="AD19" s="5">
        <v>9</v>
      </c>
      <c r="AE19" s="5">
        <v>8.9846153846153847</v>
      </c>
      <c r="AF19" s="20">
        <v>8.953846153846154</v>
      </c>
      <c r="AG19" s="230">
        <f t="shared" si="1"/>
        <v>8.6700854700854713</v>
      </c>
    </row>
    <row r="20" spans="1:33" x14ac:dyDescent="0.25">
      <c r="A20" s="4" t="s">
        <v>34</v>
      </c>
      <c r="B20" s="4" t="s">
        <v>35</v>
      </c>
      <c r="C20" s="5">
        <v>8.5399999999999991</v>
      </c>
      <c r="D20" s="5">
        <v>8.02</v>
      </c>
      <c r="E20" s="5">
        <v>8.58</v>
      </c>
      <c r="F20" s="5">
        <v>8.18</v>
      </c>
      <c r="G20" s="5">
        <v>8.44</v>
      </c>
      <c r="H20" s="5">
        <v>8.98</v>
      </c>
      <c r="I20" s="5">
        <v>9.08</v>
      </c>
      <c r="J20" s="5">
        <v>8.7200000000000006</v>
      </c>
      <c r="K20" s="5">
        <v>8.5399999999999991</v>
      </c>
      <c r="L20" s="227">
        <f t="shared" si="0"/>
        <v>8.5644444444444421</v>
      </c>
      <c r="N20" s="6" t="s">
        <v>491</v>
      </c>
      <c r="O20" s="6" t="s">
        <v>491</v>
      </c>
      <c r="P20" s="6" t="s">
        <v>491</v>
      </c>
      <c r="Q20" s="6" t="s">
        <v>491</v>
      </c>
      <c r="R20" s="6" t="s">
        <v>491</v>
      </c>
      <c r="S20" s="6" t="s">
        <v>491</v>
      </c>
      <c r="T20" s="6" t="s">
        <v>491</v>
      </c>
      <c r="U20" s="6" t="s">
        <v>491</v>
      </c>
      <c r="V20" s="6" t="s">
        <v>491</v>
      </c>
      <c r="X20" s="5">
        <v>8.7111111111111104</v>
      </c>
      <c r="Y20" s="5">
        <v>9.3777777777777782</v>
      </c>
      <c r="Z20" s="5">
        <v>9.1999999999999993</v>
      </c>
      <c r="AA20" s="5">
        <v>9.4444444444444446</v>
      </c>
      <c r="AB20" s="5">
        <v>8.9111111111111114</v>
      </c>
      <c r="AC20" s="5">
        <v>9.3333333333333339</v>
      </c>
      <c r="AD20" s="5">
        <v>9</v>
      </c>
      <c r="AE20" s="5">
        <v>9.3111111111111118</v>
      </c>
      <c r="AF20" s="20">
        <v>9.4222222222222225</v>
      </c>
      <c r="AG20" s="230">
        <f t="shared" si="1"/>
        <v>9.1901234567901238</v>
      </c>
    </row>
    <row r="21" spans="1:33" x14ac:dyDescent="0.25">
      <c r="A21" s="4" t="s">
        <v>36</v>
      </c>
      <c r="B21" s="4" t="s">
        <v>37</v>
      </c>
      <c r="C21" s="5">
        <v>8.6666666666666661</v>
      </c>
      <c r="D21" s="5">
        <v>8.24</v>
      </c>
      <c r="E21" s="5">
        <v>8.1758241758241752</v>
      </c>
      <c r="F21" s="5">
        <v>8.86</v>
      </c>
      <c r="G21" s="5">
        <v>8.6999999999999993</v>
      </c>
      <c r="H21" s="5">
        <v>8.9591836734693882</v>
      </c>
      <c r="I21" s="5">
        <v>9</v>
      </c>
      <c r="J21" s="5">
        <v>9.16</v>
      </c>
      <c r="K21" s="5">
        <v>9.1</v>
      </c>
      <c r="L21" s="227">
        <f t="shared" si="0"/>
        <v>8.7624082795511367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X21" s="5">
        <v>8.5555555555555554</v>
      </c>
      <c r="Y21" s="5">
        <v>8.0449438202247183</v>
      </c>
      <c r="Z21" s="5">
        <v>7.7249999999999996</v>
      </c>
      <c r="AA21" s="5">
        <v>8.6666666666666661</v>
      </c>
      <c r="AB21" s="5">
        <v>8.4222222222222225</v>
      </c>
      <c r="AC21" s="5">
        <v>8.9438202247191008</v>
      </c>
      <c r="AD21" s="5">
        <v>9</v>
      </c>
      <c r="AE21" s="5">
        <v>9.0444444444444443</v>
      </c>
      <c r="AF21" s="20">
        <v>8.9662921348314608</v>
      </c>
      <c r="AG21" s="230">
        <f t="shared" si="1"/>
        <v>8.5965494520737966</v>
      </c>
    </row>
    <row r="22" spans="1:33" x14ac:dyDescent="0.25">
      <c r="A22" s="4" t="s">
        <v>38</v>
      </c>
      <c r="B22" s="4" t="s">
        <v>39</v>
      </c>
      <c r="C22" s="5">
        <v>8.6999999999999993</v>
      </c>
      <c r="D22" s="5">
        <v>8.56</v>
      </c>
      <c r="E22" s="5">
        <v>8.4444444444444446</v>
      </c>
      <c r="F22" s="5">
        <v>8.56</v>
      </c>
      <c r="G22" s="5">
        <v>8.86</v>
      </c>
      <c r="H22" s="5">
        <v>8.68</v>
      </c>
      <c r="I22" s="5">
        <v>8.4</v>
      </c>
      <c r="J22" s="5">
        <v>9.1199999999999992</v>
      </c>
      <c r="K22" s="5">
        <v>8.94</v>
      </c>
      <c r="L22" s="227">
        <f t="shared" si="0"/>
        <v>8.6960493827160477</v>
      </c>
      <c r="N22" s="6" t="s">
        <v>491</v>
      </c>
      <c r="O22" s="6" t="s">
        <v>491</v>
      </c>
      <c r="P22" s="6" t="s">
        <v>491</v>
      </c>
      <c r="Q22" s="6" t="s">
        <v>491</v>
      </c>
      <c r="R22" s="6" t="s">
        <v>491</v>
      </c>
      <c r="S22" s="6" t="s">
        <v>491</v>
      </c>
      <c r="T22" s="6" t="s">
        <v>491</v>
      </c>
      <c r="U22" s="6" t="s">
        <v>491</v>
      </c>
      <c r="V22" s="6" t="s">
        <v>491</v>
      </c>
      <c r="X22" s="5">
        <v>9.3066666666666666</v>
      </c>
      <c r="Y22" s="5">
        <v>8.64</v>
      </c>
      <c r="Z22" s="5">
        <v>8.5066666666666659</v>
      </c>
      <c r="AA22" s="5">
        <v>8.9600000000000009</v>
      </c>
      <c r="AB22" s="5">
        <v>8.8800000000000008</v>
      </c>
      <c r="AC22" s="5">
        <v>8.8800000000000008</v>
      </c>
      <c r="AD22" s="5">
        <v>9.0133333333333336</v>
      </c>
      <c r="AE22" s="5">
        <v>9.3066666666666666</v>
      </c>
      <c r="AF22" s="20">
        <v>9.4666666666666668</v>
      </c>
      <c r="AG22" s="230">
        <f t="shared" si="1"/>
        <v>8.9955555555555566</v>
      </c>
    </row>
    <row r="23" spans="1:33" x14ac:dyDescent="0.25">
      <c r="A23" s="4" t="s">
        <v>40</v>
      </c>
      <c r="B23" s="4" t="s">
        <v>41</v>
      </c>
      <c r="C23" s="5">
        <v>8.4888888888888889</v>
      </c>
      <c r="D23" s="5">
        <v>8.0222222222222221</v>
      </c>
      <c r="E23" s="5">
        <v>8</v>
      </c>
      <c r="F23" s="5">
        <v>8.9777777777777779</v>
      </c>
      <c r="G23" s="5">
        <v>8.7111111111111104</v>
      </c>
      <c r="H23" s="5">
        <v>8.7111111111111104</v>
      </c>
      <c r="I23" s="5">
        <v>8.7111111111111104</v>
      </c>
      <c r="J23" s="5">
        <v>9.155555555555555</v>
      </c>
      <c r="K23" s="5">
        <v>8.8888888888888893</v>
      </c>
      <c r="L23" s="227">
        <f t="shared" si="0"/>
        <v>8.629629629629628</v>
      </c>
      <c r="N23" s="6" t="s">
        <v>491</v>
      </c>
      <c r="O23" s="6" t="s">
        <v>491</v>
      </c>
      <c r="P23" s="6" t="s">
        <v>491</v>
      </c>
      <c r="Q23" s="6" t="s">
        <v>491</v>
      </c>
      <c r="R23" s="6" t="s">
        <v>491</v>
      </c>
      <c r="S23" s="6" t="s">
        <v>491</v>
      </c>
      <c r="T23" s="6" t="s">
        <v>491</v>
      </c>
      <c r="U23" s="6" t="s">
        <v>491</v>
      </c>
      <c r="V23" s="6" t="s">
        <v>491</v>
      </c>
      <c r="X23" s="5">
        <v>8.6444444444444439</v>
      </c>
      <c r="Y23" s="5">
        <v>7.7111111111111112</v>
      </c>
      <c r="Z23" s="5">
        <v>7.1111111111111107</v>
      </c>
      <c r="AA23" s="5">
        <v>8.7555555555555564</v>
      </c>
      <c r="AB23" s="5">
        <v>8.4666666666666668</v>
      </c>
      <c r="AC23" s="5">
        <v>8.8837209302325579</v>
      </c>
      <c r="AD23" s="5">
        <v>8.6888888888888882</v>
      </c>
      <c r="AE23" s="5">
        <v>9.2888888888888896</v>
      </c>
      <c r="AF23" s="20">
        <v>9.0561797752808992</v>
      </c>
      <c r="AG23" s="230">
        <f t="shared" si="1"/>
        <v>8.511840819131125</v>
      </c>
    </row>
    <row r="24" spans="1:33" x14ac:dyDescent="0.25">
      <c r="A24" s="4" t="s">
        <v>42</v>
      </c>
      <c r="B24" s="4" t="s">
        <v>43</v>
      </c>
      <c r="C24" s="5">
        <v>8.6981132075471699</v>
      </c>
      <c r="D24" s="5">
        <v>8.3207547169811313</v>
      </c>
      <c r="E24" s="5">
        <v>8.0377358490566042</v>
      </c>
      <c r="F24" s="5">
        <v>8.9056603773584904</v>
      </c>
      <c r="G24" s="5">
        <v>8.8113207547169807</v>
      </c>
      <c r="H24" s="5">
        <v>8.2452830188679247</v>
      </c>
      <c r="I24" s="5">
        <v>8.8490566037735849</v>
      </c>
      <c r="J24" s="5">
        <v>8.6226415094339615</v>
      </c>
      <c r="K24" s="5">
        <v>8.9245283018867916</v>
      </c>
      <c r="L24" s="227">
        <f t="shared" si="0"/>
        <v>8.6016771488469601</v>
      </c>
      <c r="N24" s="6" t="s">
        <v>491</v>
      </c>
      <c r="O24" s="6" t="s">
        <v>491</v>
      </c>
      <c r="P24" s="6" t="s">
        <v>491</v>
      </c>
      <c r="Q24" s="6" t="s">
        <v>491</v>
      </c>
      <c r="R24" s="6" t="s">
        <v>491</v>
      </c>
      <c r="S24" s="6" t="s">
        <v>491</v>
      </c>
      <c r="T24" s="6" t="s">
        <v>491</v>
      </c>
      <c r="U24" s="6" t="s">
        <v>491</v>
      </c>
      <c r="V24" s="6" t="s">
        <v>491</v>
      </c>
      <c r="X24" s="5">
        <v>9.3333333333333339</v>
      </c>
      <c r="Y24" s="5">
        <v>8.6999999999999993</v>
      </c>
      <c r="Z24" s="5">
        <v>8.7333333333333325</v>
      </c>
      <c r="AA24" s="5">
        <v>9.1999999999999993</v>
      </c>
      <c r="AB24" s="5">
        <v>9.1</v>
      </c>
      <c r="AC24" s="5">
        <v>8.7666666666666675</v>
      </c>
      <c r="AD24" s="5">
        <v>9.3000000000000007</v>
      </c>
      <c r="AE24" s="5">
        <v>9.0666666666666664</v>
      </c>
      <c r="AF24" s="20">
        <v>9.1333333333333329</v>
      </c>
      <c r="AG24" s="230">
        <f t="shared" si="1"/>
        <v>9.0370370370370381</v>
      </c>
    </row>
    <row r="25" spans="1:33" x14ac:dyDescent="0.25">
      <c r="A25" s="4" t="s">
        <v>44</v>
      </c>
      <c r="B25" s="4" t="s">
        <v>45</v>
      </c>
      <c r="C25" s="5">
        <v>9.2914285714285718</v>
      </c>
      <c r="D25" s="5">
        <v>8.8228571428571421</v>
      </c>
      <c r="E25" s="5">
        <v>8</v>
      </c>
      <c r="F25" s="5">
        <v>8.8000000000000007</v>
      </c>
      <c r="G25" s="5">
        <v>8.2285714285714278</v>
      </c>
      <c r="H25" s="5">
        <v>8.7085714285714282</v>
      </c>
      <c r="I25" s="5">
        <v>8.8228571428571421</v>
      </c>
      <c r="J25" s="5">
        <v>8.9371428571428577</v>
      </c>
      <c r="K25" s="5">
        <v>8.7085714285714282</v>
      </c>
      <c r="L25" s="227">
        <f t="shared" si="0"/>
        <v>8.7022222222222236</v>
      </c>
      <c r="N25" s="5">
        <v>9.15</v>
      </c>
      <c r="O25" s="5">
        <v>8.85</v>
      </c>
      <c r="P25" s="5">
        <v>8.15</v>
      </c>
      <c r="Q25" s="5">
        <v>8.85</v>
      </c>
      <c r="R25" s="5">
        <v>8.0500000000000007</v>
      </c>
      <c r="S25" s="5">
        <v>8.5</v>
      </c>
      <c r="T25" s="5">
        <v>8.4</v>
      </c>
      <c r="U25" s="5">
        <v>8.5</v>
      </c>
      <c r="V25" s="5">
        <v>8.5500000000000007</v>
      </c>
      <c r="X25" s="5">
        <v>9.1750000000000007</v>
      </c>
      <c r="Y25" s="5">
        <v>8.8249999999999993</v>
      </c>
      <c r="Z25" s="5">
        <v>8.1125000000000007</v>
      </c>
      <c r="AA25" s="5">
        <v>8.8249999999999993</v>
      </c>
      <c r="AB25" s="5">
        <v>8.0374999999999996</v>
      </c>
      <c r="AC25" s="5">
        <v>8.4749999999999996</v>
      </c>
      <c r="AD25" s="5">
        <v>8.6999999999999993</v>
      </c>
      <c r="AE25" s="5">
        <v>8.5625</v>
      </c>
      <c r="AF25" s="20">
        <v>8.4749999999999996</v>
      </c>
      <c r="AG25" s="230">
        <f t="shared" si="1"/>
        <v>8.5763888888888893</v>
      </c>
    </row>
    <row r="26" spans="1:33" x14ac:dyDescent="0.25">
      <c r="A26" s="4" t="s">
        <v>46</v>
      </c>
      <c r="B26" s="4" t="s">
        <v>47</v>
      </c>
      <c r="C26" s="5">
        <v>8.93010752688172</v>
      </c>
      <c r="D26" s="5">
        <v>8.67741935483871</v>
      </c>
      <c r="E26" s="5">
        <v>8.43010752688172</v>
      </c>
      <c r="F26" s="5">
        <v>7.731182795698925</v>
      </c>
      <c r="G26" s="5">
        <v>9.0752688172043019</v>
      </c>
      <c r="H26" s="5">
        <v>8.8172043010752681</v>
      </c>
      <c r="I26" s="5">
        <v>8.5483870967741939</v>
      </c>
      <c r="J26" s="5">
        <v>8.7741935483870961</v>
      </c>
      <c r="K26" s="5">
        <v>9.2884097035040423</v>
      </c>
      <c r="L26" s="227">
        <f t="shared" si="0"/>
        <v>8.6969200745828878</v>
      </c>
      <c r="N26" s="6" t="s">
        <v>491</v>
      </c>
      <c r="O26" s="6" t="s">
        <v>491</v>
      </c>
      <c r="P26" s="6" t="s">
        <v>491</v>
      </c>
      <c r="Q26" s="6" t="s">
        <v>491</v>
      </c>
      <c r="R26" s="6" t="s">
        <v>491</v>
      </c>
      <c r="S26" s="6" t="s">
        <v>491</v>
      </c>
      <c r="T26" s="6" t="s">
        <v>491</v>
      </c>
      <c r="U26" s="6" t="s">
        <v>491</v>
      </c>
      <c r="V26" s="6" t="s">
        <v>491</v>
      </c>
      <c r="X26" s="5">
        <v>8.7965367965367971</v>
      </c>
      <c r="Y26" s="5">
        <v>8.5800865800865793</v>
      </c>
      <c r="Z26" s="5">
        <v>8.5974025974025974</v>
      </c>
      <c r="AA26" s="5">
        <v>7.7922077922077921</v>
      </c>
      <c r="AB26" s="5">
        <v>9.1861471861471866</v>
      </c>
      <c r="AC26" s="5">
        <v>8.8658008658008658</v>
      </c>
      <c r="AD26" s="5">
        <v>8.4242424242424239</v>
      </c>
      <c r="AE26" s="5">
        <v>8.8658008658008658</v>
      </c>
      <c r="AF26" s="20">
        <v>9.437229437229437</v>
      </c>
      <c r="AG26" s="230">
        <f t="shared" si="1"/>
        <v>8.7272727272727266</v>
      </c>
    </row>
    <row r="27" spans="1:33" x14ac:dyDescent="0.25">
      <c r="A27" s="4" t="s">
        <v>48</v>
      </c>
      <c r="B27" s="4" t="s">
        <v>49</v>
      </c>
      <c r="C27" s="5">
        <v>8.5666666666666664</v>
      </c>
      <c r="D27" s="5">
        <v>9.0333333333333332</v>
      </c>
      <c r="E27" s="5">
        <v>8.8333333333333339</v>
      </c>
      <c r="F27" s="5">
        <v>9.4333333333333336</v>
      </c>
      <c r="G27" s="5">
        <v>8.7333333333333325</v>
      </c>
      <c r="H27" s="5">
        <v>9.0666666666666664</v>
      </c>
      <c r="I27" s="5">
        <v>8.9666666666666668</v>
      </c>
      <c r="J27" s="5">
        <v>9.5</v>
      </c>
      <c r="K27" s="5">
        <v>9.6333333333333329</v>
      </c>
      <c r="L27" s="227">
        <f t="shared" si="0"/>
        <v>9.0851851851851873</v>
      </c>
      <c r="N27" s="6" t="s">
        <v>491</v>
      </c>
      <c r="O27" s="6" t="s">
        <v>491</v>
      </c>
      <c r="P27" s="6" t="s">
        <v>491</v>
      </c>
      <c r="Q27" s="6" t="s">
        <v>491</v>
      </c>
      <c r="R27" s="6" t="s">
        <v>491</v>
      </c>
      <c r="S27" s="6" t="s">
        <v>491</v>
      </c>
      <c r="T27" s="6" t="s">
        <v>491</v>
      </c>
      <c r="U27" s="6" t="s">
        <v>491</v>
      </c>
      <c r="V27" s="6" t="s">
        <v>491</v>
      </c>
      <c r="X27" s="5">
        <v>8.4</v>
      </c>
      <c r="Y27" s="5">
        <v>8</v>
      </c>
      <c r="Z27" s="5">
        <v>7.9666666666666668</v>
      </c>
      <c r="AA27" s="5">
        <v>8.9666666666666668</v>
      </c>
      <c r="AB27" s="5">
        <v>8.8666666666666671</v>
      </c>
      <c r="AC27" s="5">
        <v>8.7666666666666675</v>
      </c>
      <c r="AD27" s="5">
        <v>9</v>
      </c>
      <c r="AE27" s="5">
        <v>9.1</v>
      </c>
      <c r="AF27" s="20">
        <v>9.2333333333333325</v>
      </c>
      <c r="AG27" s="230">
        <f t="shared" si="1"/>
        <v>8.6999999999999993</v>
      </c>
    </row>
    <row r="28" spans="1:33" x14ac:dyDescent="0.25">
      <c r="A28" s="4" t="s">
        <v>50</v>
      </c>
      <c r="B28" s="4" t="s">
        <v>51</v>
      </c>
      <c r="C28" s="5">
        <v>8.3856041131105403</v>
      </c>
      <c r="D28" s="5">
        <v>7.9640102827763499</v>
      </c>
      <c r="E28" s="5">
        <v>8.4473007712082264</v>
      </c>
      <c r="F28" s="5">
        <v>8.8277634961439588</v>
      </c>
      <c r="G28" s="5">
        <v>8.7917737789203088</v>
      </c>
      <c r="H28" s="5">
        <v>8.3187660668380463</v>
      </c>
      <c r="I28" s="5">
        <v>8.7866323907455008</v>
      </c>
      <c r="J28" s="5">
        <v>8.7917737789203088</v>
      </c>
      <c r="K28" s="5">
        <v>8.8020565552699228</v>
      </c>
      <c r="L28" s="227">
        <f t="shared" si="0"/>
        <v>8.5684090259925743</v>
      </c>
      <c r="N28" s="6" t="s">
        <v>491</v>
      </c>
      <c r="O28" s="6" t="s">
        <v>491</v>
      </c>
      <c r="P28" s="6" t="s">
        <v>491</v>
      </c>
      <c r="Q28" s="6" t="s">
        <v>491</v>
      </c>
      <c r="R28" s="6" t="s">
        <v>491</v>
      </c>
      <c r="S28" s="6" t="s">
        <v>491</v>
      </c>
      <c r="T28" s="6" t="s">
        <v>491</v>
      </c>
      <c r="U28" s="6" t="s">
        <v>491</v>
      </c>
      <c r="V28" s="6" t="s">
        <v>491</v>
      </c>
      <c r="X28" s="5">
        <v>8.5714285714285712</v>
      </c>
      <c r="Y28" s="5">
        <v>8.0540540540540544</v>
      </c>
      <c r="Z28" s="5">
        <v>8.6177606177606183</v>
      </c>
      <c r="AA28" s="5">
        <v>8.9189189189189193</v>
      </c>
      <c r="AB28" s="5">
        <v>8.8416988416988413</v>
      </c>
      <c r="AC28" s="5">
        <v>8.4247104247104243</v>
      </c>
      <c r="AD28" s="5">
        <v>8.8957528957528957</v>
      </c>
      <c r="AE28" s="5">
        <v>8.8803088803088794</v>
      </c>
      <c r="AF28" s="20">
        <v>9.0115830115830118</v>
      </c>
      <c r="AG28" s="230">
        <f t="shared" si="1"/>
        <v>8.6906906906906904</v>
      </c>
    </row>
    <row r="29" spans="1:33" x14ac:dyDescent="0.25">
      <c r="A29" s="4" t="s">
        <v>52</v>
      </c>
      <c r="B29" s="4" t="s">
        <v>53</v>
      </c>
      <c r="C29" s="5">
        <v>8.3459915611814353</v>
      </c>
      <c r="D29" s="5">
        <v>7.5744680851063828</v>
      </c>
      <c r="E29" s="5">
        <v>7.8557692307692308</v>
      </c>
      <c r="F29" s="5">
        <v>8.8049792531120339</v>
      </c>
      <c r="G29" s="5">
        <v>8.7489361702127653</v>
      </c>
      <c r="H29" s="5">
        <v>8.4830508474576263</v>
      </c>
      <c r="I29" s="5">
        <v>8.6307053941908709</v>
      </c>
      <c r="J29" s="5">
        <v>8.8215767634854778</v>
      </c>
      <c r="K29" s="5">
        <v>8.8962655601659755</v>
      </c>
      <c r="L29" s="227">
        <f t="shared" si="0"/>
        <v>8.4624158739646429</v>
      </c>
      <c r="N29" s="6" t="s">
        <v>491</v>
      </c>
      <c r="O29" s="6" t="s">
        <v>491</v>
      </c>
      <c r="P29" s="6" t="s">
        <v>491</v>
      </c>
      <c r="Q29" s="6" t="s">
        <v>491</v>
      </c>
      <c r="R29" s="6" t="s">
        <v>491</v>
      </c>
      <c r="S29" s="6" t="s">
        <v>491</v>
      </c>
      <c r="T29" s="6" t="s">
        <v>491</v>
      </c>
      <c r="U29" s="6" t="s">
        <v>491</v>
      </c>
      <c r="V29" s="6" t="s">
        <v>491</v>
      </c>
      <c r="X29" s="5">
        <v>8.3776223776223784</v>
      </c>
      <c r="Y29" s="5">
        <v>7.6595744680851068</v>
      </c>
      <c r="Z29" s="5">
        <v>7.453125</v>
      </c>
      <c r="AA29" s="5">
        <v>8.48951048951049</v>
      </c>
      <c r="AB29" s="5">
        <v>8.5531914893617014</v>
      </c>
      <c r="AC29" s="5">
        <v>7.8705035971223021</v>
      </c>
      <c r="AD29" s="5">
        <v>8.2377622377622384</v>
      </c>
      <c r="AE29" s="5">
        <v>8.4929577464788739</v>
      </c>
      <c r="AF29" s="20">
        <v>8.7272727272727266</v>
      </c>
      <c r="AG29" s="230">
        <f t="shared" si="1"/>
        <v>8.2068355703573115</v>
      </c>
    </row>
    <row r="30" spans="1:33" x14ac:dyDescent="0.25">
      <c r="A30" s="4" t="s">
        <v>54</v>
      </c>
      <c r="B30" s="4" t="s">
        <v>55</v>
      </c>
      <c r="C30" s="5">
        <v>8.52</v>
      </c>
      <c r="D30" s="5">
        <v>7.9296482412060305</v>
      </c>
      <c r="E30" s="5">
        <v>7.832460732984293</v>
      </c>
      <c r="F30" s="5">
        <v>8.81</v>
      </c>
      <c r="G30" s="5">
        <v>8.8699999999999992</v>
      </c>
      <c r="H30" s="5">
        <v>8.8699999999999992</v>
      </c>
      <c r="I30" s="5">
        <v>9.0399999999999991</v>
      </c>
      <c r="J30" s="5">
        <v>9.17</v>
      </c>
      <c r="K30" s="5">
        <v>9.1199999999999992</v>
      </c>
      <c r="L30" s="227">
        <f t="shared" si="0"/>
        <v>8.6846787749100347</v>
      </c>
      <c r="N30" s="6" t="s">
        <v>491</v>
      </c>
      <c r="O30" s="6" t="s">
        <v>491</v>
      </c>
      <c r="P30" s="6" t="s">
        <v>491</v>
      </c>
      <c r="Q30" s="6" t="s">
        <v>491</v>
      </c>
      <c r="R30" s="6" t="s">
        <v>491</v>
      </c>
      <c r="S30" s="6" t="s">
        <v>491</v>
      </c>
      <c r="T30" s="6" t="s">
        <v>491</v>
      </c>
      <c r="U30" s="6" t="s">
        <v>491</v>
      </c>
      <c r="V30" s="6" t="s">
        <v>491</v>
      </c>
      <c r="X30" s="5">
        <v>8.3333333333333339</v>
      </c>
      <c r="Y30" s="5">
        <v>7.8533333333333335</v>
      </c>
      <c r="Z30" s="5">
        <v>7.8513513513513518</v>
      </c>
      <c r="AA30" s="5">
        <v>8.8133333333333326</v>
      </c>
      <c r="AB30" s="5">
        <v>8.8666666666666671</v>
      </c>
      <c r="AC30" s="5">
        <v>8.3945578231292526</v>
      </c>
      <c r="AD30" s="5">
        <v>8.8133333333333326</v>
      </c>
      <c r="AE30" s="5">
        <v>8.9466666666666672</v>
      </c>
      <c r="AF30" s="20">
        <v>9</v>
      </c>
      <c r="AG30" s="230">
        <f t="shared" si="1"/>
        <v>8.5413973156830316</v>
      </c>
    </row>
    <row r="31" spans="1:33" x14ac:dyDescent="0.25">
      <c r="A31" s="4" t="s">
        <v>56</v>
      </c>
      <c r="B31" s="4" t="s">
        <v>57</v>
      </c>
      <c r="C31" s="5">
        <v>8.9403973509933774</v>
      </c>
      <c r="D31" s="5">
        <v>7.6778523489932882</v>
      </c>
      <c r="E31" s="5">
        <v>8.0810810810810807</v>
      </c>
      <c r="F31" s="5">
        <v>8.2567567567567561</v>
      </c>
      <c r="G31" s="5">
        <v>8.1476510067114098</v>
      </c>
      <c r="H31" s="5">
        <v>8.7297297297297298</v>
      </c>
      <c r="I31" s="5">
        <v>8.6349206349206344</v>
      </c>
      <c r="J31" s="5">
        <v>8.9041095890410951</v>
      </c>
      <c r="K31" s="5">
        <v>8.6092715231788084</v>
      </c>
      <c r="L31" s="227">
        <f t="shared" si="0"/>
        <v>8.4424188912673532</v>
      </c>
      <c r="N31" s="6" t="s">
        <v>491</v>
      </c>
      <c r="O31" s="6" t="s">
        <v>491</v>
      </c>
      <c r="P31" s="6" t="s">
        <v>491</v>
      </c>
      <c r="Q31" s="6" t="s">
        <v>491</v>
      </c>
      <c r="R31" s="6" t="s">
        <v>491</v>
      </c>
      <c r="S31" s="6" t="s">
        <v>491</v>
      </c>
      <c r="T31" s="6" t="s">
        <v>491</v>
      </c>
      <c r="U31" s="6" t="s">
        <v>491</v>
      </c>
      <c r="V31" s="6" t="s">
        <v>491</v>
      </c>
      <c r="X31" s="5">
        <v>9.0444444444444443</v>
      </c>
      <c r="Y31" s="5">
        <v>7.9777777777777779</v>
      </c>
      <c r="Z31" s="5">
        <v>8.6904761904761898</v>
      </c>
      <c r="AA31" s="5">
        <v>8.1111111111111107</v>
      </c>
      <c r="AB31" s="5">
        <v>7.9111111111111114</v>
      </c>
      <c r="AC31" s="5">
        <v>8.7111111111111104</v>
      </c>
      <c r="AD31" s="5">
        <v>8.3157894736842106</v>
      </c>
      <c r="AE31" s="5">
        <v>8.7640449438202239</v>
      </c>
      <c r="AF31" s="20">
        <v>8.2444444444444436</v>
      </c>
      <c r="AG31" s="230">
        <f t="shared" si="1"/>
        <v>8.4189234008867349</v>
      </c>
    </row>
    <row r="32" spans="1:33" x14ac:dyDescent="0.25">
      <c r="A32" s="4" t="s">
        <v>58</v>
      </c>
      <c r="B32" s="4" t="s">
        <v>59</v>
      </c>
      <c r="C32" s="5">
        <v>8.6794871794871788</v>
      </c>
      <c r="D32" s="5">
        <v>7.4743589743589745</v>
      </c>
      <c r="E32" s="5">
        <v>7.5522388059701493</v>
      </c>
      <c r="F32" s="5">
        <v>8.5448717948717956</v>
      </c>
      <c r="G32" s="5">
        <v>8.6282051282051277</v>
      </c>
      <c r="H32" s="5">
        <v>8.5064102564102573</v>
      </c>
      <c r="I32" s="5">
        <v>8.7371794871794872</v>
      </c>
      <c r="J32" s="5">
        <v>8.3782051282051277</v>
      </c>
      <c r="K32" s="5">
        <v>8.7243589743589745</v>
      </c>
      <c r="L32" s="227">
        <f t="shared" si="0"/>
        <v>8.3583684143385639</v>
      </c>
      <c r="N32" s="6" t="s">
        <v>491</v>
      </c>
      <c r="O32" s="6" t="s">
        <v>491</v>
      </c>
      <c r="P32" s="6" t="s">
        <v>491</v>
      </c>
      <c r="Q32" s="6" t="s">
        <v>491</v>
      </c>
      <c r="R32" s="6" t="s">
        <v>491</v>
      </c>
      <c r="S32" s="6" t="s">
        <v>491</v>
      </c>
      <c r="T32" s="6" t="s">
        <v>491</v>
      </c>
      <c r="U32" s="6" t="s">
        <v>491</v>
      </c>
      <c r="V32" s="6" t="s">
        <v>491</v>
      </c>
      <c r="X32" s="5">
        <v>8.6010362694300522</v>
      </c>
      <c r="Y32" s="5">
        <v>7.4818652849740932</v>
      </c>
      <c r="Z32" s="5">
        <v>7.3254437869822482</v>
      </c>
      <c r="AA32" s="5">
        <v>8.6217616580310885</v>
      </c>
      <c r="AB32" s="5">
        <v>8.528497409326425</v>
      </c>
      <c r="AC32" s="5">
        <v>8.1390374331550799</v>
      </c>
      <c r="AD32" s="5">
        <v>8.7046632124352339</v>
      </c>
      <c r="AE32" s="5">
        <v>8.6113989637305703</v>
      </c>
      <c r="AF32" s="20">
        <v>8.818652849740932</v>
      </c>
      <c r="AG32" s="230">
        <f t="shared" si="1"/>
        <v>8.3147063186450811</v>
      </c>
    </row>
    <row r="33" spans="1:33" x14ac:dyDescent="0.25">
      <c r="A33" s="4" t="s">
        <v>60</v>
      </c>
      <c r="B33" s="4" t="s">
        <v>61</v>
      </c>
      <c r="C33" s="5">
        <v>9.52</v>
      </c>
      <c r="D33" s="5">
        <v>8.8000000000000007</v>
      </c>
      <c r="E33" s="5">
        <v>8.1066666666666674</v>
      </c>
      <c r="F33" s="5">
        <v>9.2799999999999994</v>
      </c>
      <c r="G33" s="5">
        <v>9.4666666666666668</v>
      </c>
      <c r="H33" s="5">
        <v>8.9333333333333336</v>
      </c>
      <c r="I33" s="5">
        <v>8.9866666666666664</v>
      </c>
      <c r="J33" s="5">
        <v>9.1999999999999993</v>
      </c>
      <c r="K33" s="5">
        <v>9.44</v>
      </c>
      <c r="L33" s="227">
        <f t="shared" si="0"/>
        <v>9.0814814814814824</v>
      </c>
      <c r="N33" s="6" t="s">
        <v>491</v>
      </c>
      <c r="O33" s="6" t="s">
        <v>491</v>
      </c>
      <c r="P33" s="6" t="s">
        <v>491</v>
      </c>
      <c r="Q33" s="6" t="s">
        <v>491</v>
      </c>
      <c r="R33" s="6" t="s">
        <v>491</v>
      </c>
      <c r="S33" s="6" t="s">
        <v>491</v>
      </c>
      <c r="T33" s="6" t="s">
        <v>491</v>
      </c>
      <c r="U33" s="6" t="s">
        <v>491</v>
      </c>
      <c r="V33" s="6" t="s">
        <v>491</v>
      </c>
      <c r="X33" s="5">
        <v>9.3000000000000007</v>
      </c>
      <c r="Y33" s="5">
        <v>8.5666666666666664</v>
      </c>
      <c r="Z33" s="5">
        <v>7.9666666666666668</v>
      </c>
      <c r="AA33" s="5">
        <v>9.2333333333333325</v>
      </c>
      <c r="AB33" s="5">
        <v>9.3000000000000007</v>
      </c>
      <c r="AC33" s="5">
        <v>8.8000000000000007</v>
      </c>
      <c r="AD33" s="5">
        <v>8.9333333333333336</v>
      </c>
      <c r="AE33" s="5">
        <v>9.1666666666666661</v>
      </c>
      <c r="AF33" s="20">
        <v>9.4333333333333336</v>
      </c>
      <c r="AG33" s="230">
        <f t="shared" si="1"/>
        <v>8.9666666666666686</v>
      </c>
    </row>
    <row r="34" spans="1:33" x14ac:dyDescent="0.25">
      <c r="A34" s="4" t="s">
        <v>62</v>
      </c>
      <c r="B34" s="4" t="s">
        <v>63</v>
      </c>
      <c r="C34" s="5">
        <v>8.3595505617977537</v>
      </c>
      <c r="D34" s="5">
        <v>7.4888888888888889</v>
      </c>
      <c r="E34" s="5">
        <v>7.9529411764705884</v>
      </c>
      <c r="F34" s="5">
        <v>8.7333333333333325</v>
      </c>
      <c r="G34" s="5">
        <v>8.6222222222222218</v>
      </c>
      <c r="H34" s="5">
        <v>8.1999999999999993</v>
      </c>
      <c r="I34" s="5">
        <v>8.5555555555555554</v>
      </c>
      <c r="J34" s="5">
        <v>8.6292134831460672</v>
      </c>
      <c r="K34" s="5">
        <v>8.8181818181818183</v>
      </c>
      <c r="L34" s="227">
        <f t="shared" si="0"/>
        <v>8.373320782177359</v>
      </c>
      <c r="N34" s="6" t="s">
        <v>491</v>
      </c>
      <c r="O34" s="6" t="s">
        <v>491</v>
      </c>
      <c r="P34" s="6" t="s">
        <v>491</v>
      </c>
      <c r="Q34" s="6" t="s">
        <v>491</v>
      </c>
      <c r="R34" s="6" t="s">
        <v>491</v>
      </c>
      <c r="S34" s="6" t="s">
        <v>491</v>
      </c>
      <c r="T34" s="6" t="s">
        <v>491</v>
      </c>
      <c r="U34" s="6" t="s">
        <v>491</v>
      </c>
      <c r="V34" s="6" t="s">
        <v>491</v>
      </c>
      <c r="X34" s="5">
        <v>8.8800000000000008</v>
      </c>
      <c r="Y34" s="5">
        <v>8.1999999999999993</v>
      </c>
      <c r="Z34" s="5">
        <v>8.9600000000000009</v>
      </c>
      <c r="AA34" s="5">
        <v>8.9600000000000009</v>
      </c>
      <c r="AB34" s="5">
        <v>8.9787234042553195</v>
      </c>
      <c r="AC34" s="5">
        <v>8.8333333333333339</v>
      </c>
      <c r="AD34" s="5">
        <v>9.08</v>
      </c>
      <c r="AE34" s="5">
        <v>9</v>
      </c>
      <c r="AF34" s="20">
        <v>9.0399999999999991</v>
      </c>
      <c r="AG34" s="230">
        <f t="shared" si="1"/>
        <v>8.8813396375098499</v>
      </c>
    </row>
    <row r="35" spans="1:33" x14ac:dyDescent="0.25">
      <c r="A35" s="4" t="s">
        <v>64</v>
      </c>
      <c r="B35" s="4" t="s">
        <v>65</v>
      </c>
      <c r="C35" s="5">
        <v>9.0270270270270263</v>
      </c>
      <c r="D35" s="5">
        <v>8.6228239845261125</v>
      </c>
      <c r="E35" s="5">
        <v>8.615384615384615</v>
      </c>
      <c r="F35" s="5">
        <v>8.5502008032128511</v>
      </c>
      <c r="G35" s="5">
        <v>8.7466150870406185</v>
      </c>
      <c r="H35" s="5">
        <v>8.8301158301158296</v>
      </c>
      <c r="I35" s="5">
        <v>8.7427466150870412</v>
      </c>
      <c r="J35" s="5">
        <v>8.8310679611650489</v>
      </c>
      <c r="K35" s="5">
        <v>8.7156673114119929</v>
      </c>
      <c r="L35" s="227">
        <f t="shared" si="0"/>
        <v>8.7424054705523488</v>
      </c>
      <c r="N35" s="6" t="s">
        <v>491</v>
      </c>
      <c r="O35" s="6" t="s">
        <v>491</v>
      </c>
      <c r="P35" s="6" t="s">
        <v>491</v>
      </c>
      <c r="Q35" s="6" t="s">
        <v>491</v>
      </c>
      <c r="R35" s="6" t="s">
        <v>491</v>
      </c>
      <c r="S35" s="6" t="s">
        <v>491</v>
      </c>
      <c r="T35" s="6" t="s">
        <v>491</v>
      </c>
      <c r="U35" s="6" t="s">
        <v>491</v>
      </c>
      <c r="V35" s="6" t="s">
        <v>491</v>
      </c>
      <c r="X35" s="5">
        <v>9.1750000000000007</v>
      </c>
      <c r="Y35" s="5">
        <v>8.59375</v>
      </c>
      <c r="Z35" s="5">
        <v>8.4394904458598727</v>
      </c>
      <c r="AA35" s="5">
        <v>8.4088050314465406</v>
      </c>
      <c r="AB35" s="5">
        <v>8.4375</v>
      </c>
      <c r="AC35" s="5">
        <v>8.433962264150944</v>
      </c>
      <c r="AD35" s="5">
        <v>8.4451410658307218</v>
      </c>
      <c r="AE35" s="5">
        <v>8.6792452830188687</v>
      </c>
      <c r="AF35" s="20">
        <v>8.8317460317460323</v>
      </c>
      <c r="AG35" s="230">
        <f t="shared" si="1"/>
        <v>8.6049600135614437</v>
      </c>
    </row>
    <row r="36" spans="1:33" x14ac:dyDescent="0.25">
      <c r="A36" s="4" t="s">
        <v>66</v>
      </c>
      <c r="B36" s="4" t="s">
        <v>67</v>
      </c>
      <c r="C36" s="5">
        <v>8.2142857142857135</v>
      </c>
      <c r="D36" s="5">
        <v>7.8840579710144931</v>
      </c>
      <c r="E36" s="5">
        <v>7.4561403508771926</v>
      </c>
      <c r="F36" s="5">
        <v>8.4475524475524484</v>
      </c>
      <c r="G36" s="5">
        <v>8.212765957446809</v>
      </c>
      <c r="H36" s="5">
        <v>8.2463768115942031</v>
      </c>
      <c r="I36" s="5">
        <v>8.27972027972028</v>
      </c>
      <c r="J36" s="5">
        <v>8.5106382978723403</v>
      </c>
      <c r="K36" s="5">
        <v>8.5714285714285712</v>
      </c>
      <c r="L36" s="227">
        <f t="shared" si="0"/>
        <v>8.2025518224213378</v>
      </c>
      <c r="N36" s="6" t="s">
        <v>491</v>
      </c>
      <c r="O36" s="6" t="s">
        <v>491</v>
      </c>
      <c r="P36" s="6" t="s">
        <v>491</v>
      </c>
      <c r="Q36" s="6" t="s">
        <v>491</v>
      </c>
      <c r="R36" s="6" t="s">
        <v>491</v>
      </c>
      <c r="S36" s="6" t="s">
        <v>491</v>
      </c>
      <c r="T36" s="6" t="s">
        <v>491</v>
      </c>
      <c r="U36" s="6" t="s">
        <v>491</v>
      </c>
      <c r="V36" s="6" t="s">
        <v>491</v>
      </c>
      <c r="X36" s="5">
        <v>8.7826086956521738</v>
      </c>
      <c r="Y36" s="5">
        <v>8.3218390804597693</v>
      </c>
      <c r="Z36" s="5">
        <v>8.0243902439024382</v>
      </c>
      <c r="AA36" s="5">
        <v>8.8571428571428577</v>
      </c>
      <c r="AB36" s="5">
        <v>8.7441860465116275</v>
      </c>
      <c r="AC36" s="5">
        <v>8.4827586206896548</v>
      </c>
      <c r="AD36" s="5">
        <v>8.8478260869565215</v>
      </c>
      <c r="AE36" s="5">
        <v>8.9890109890109891</v>
      </c>
      <c r="AF36" s="20">
        <v>8.8695652173913047</v>
      </c>
      <c r="AG36" s="230">
        <f t="shared" si="1"/>
        <v>8.6577030930797036</v>
      </c>
    </row>
    <row r="37" spans="1:33" x14ac:dyDescent="0.25">
      <c r="A37" s="4" t="s">
        <v>68</v>
      </c>
      <c r="B37" s="4" t="s">
        <v>69</v>
      </c>
      <c r="C37" s="5">
        <v>8.9263157894736835</v>
      </c>
      <c r="D37" s="5">
        <v>7.9789473684210526</v>
      </c>
      <c r="E37" s="5">
        <v>8.8085106382978715</v>
      </c>
      <c r="F37" s="5">
        <v>8.5894736842105264</v>
      </c>
      <c r="G37" s="5">
        <v>8.5473684210526315</v>
      </c>
      <c r="H37" s="5">
        <v>8.905263157894737</v>
      </c>
      <c r="I37" s="5">
        <v>8.8842105263157887</v>
      </c>
      <c r="J37" s="5">
        <v>9.0537634408602159</v>
      </c>
      <c r="K37" s="5">
        <v>8.8631578947368421</v>
      </c>
      <c r="L37" s="227">
        <f t="shared" si="0"/>
        <v>8.7285567690292609</v>
      </c>
      <c r="N37" s="6" t="s">
        <v>491</v>
      </c>
      <c r="O37" s="6" t="s">
        <v>491</v>
      </c>
      <c r="P37" s="6" t="s">
        <v>491</v>
      </c>
      <c r="Q37" s="6" t="s">
        <v>491</v>
      </c>
      <c r="R37" s="6" t="s">
        <v>491</v>
      </c>
      <c r="S37" s="6" t="s">
        <v>491</v>
      </c>
      <c r="T37" s="6" t="s">
        <v>491</v>
      </c>
      <c r="U37" s="6" t="s">
        <v>491</v>
      </c>
      <c r="V37" s="6" t="s">
        <v>491</v>
      </c>
      <c r="X37" s="5">
        <v>8.7105263157894743</v>
      </c>
      <c r="Y37" s="5">
        <v>7.9736842105263159</v>
      </c>
      <c r="Z37" s="5">
        <v>8.7733333333333334</v>
      </c>
      <c r="AA37" s="5">
        <v>8.8157894736842106</v>
      </c>
      <c r="AB37" s="5">
        <v>8.6052631578947363</v>
      </c>
      <c r="AC37" s="5">
        <v>8.8684210526315788</v>
      </c>
      <c r="AD37" s="5">
        <v>8.8421052631578956</v>
      </c>
      <c r="AE37" s="5">
        <v>9.3947368421052637</v>
      </c>
      <c r="AF37" s="20">
        <v>8.7894736842105257</v>
      </c>
      <c r="AG37" s="230">
        <f t="shared" si="1"/>
        <v>8.7525925925925918</v>
      </c>
    </row>
    <row r="38" spans="1:33" x14ac:dyDescent="0.25">
      <c r="A38" s="4" t="s">
        <v>70</v>
      </c>
      <c r="B38" s="4" t="s">
        <v>71</v>
      </c>
      <c r="C38" s="5">
        <v>9.0933333333333337</v>
      </c>
      <c r="D38" s="5">
        <v>8.6666666666666661</v>
      </c>
      <c r="E38" s="5">
        <v>8.4285714285714288</v>
      </c>
      <c r="F38" s="5">
        <v>8.76</v>
      </c>
      <c r="G38" s="5">
        <v>8.8666666666666671</v>
      </c>
      <c r="H38" s="5">
        <v>8.751677852348994</v>
      </c>
      <c r="I38" s="5">
        <v>8.8133333333333326</v>
      </c>
      <c r="J38" s="5">
        <v>9.0738255033557049</v>
      </c>
      <c r="K38" s="5">
        <v>9.0266666666666673</v>
      </c>
      <c r="L38" s="227">
        <f t="shared" si="0"/>
        <v>8.8311934945492006</v>
      </c>
      <c r="N38" s="6" t="s">
        <v>491</v>
      </c>
      <c r="O38" s="6" t="s">
        <v>491</v>
      </c>
      <c r="P38" s="6" t="s">
        <v>491</v>
      </c>
      <c r="Q38" s="6" t="s">
        <v>491</v>
      </c>
      <c r="R38" s="6" t="s">
        <v>491</v>
      </c>
      <c r="S38" s="6" t="s">
        <v>491</v>
      </c>
      <c r="T38" s="6" t="s">
        <v>491</v>
      </c>
      <c r="U38" s="6" t="s">
        <v>491</v>
      </c>
      <c r="V38" s="6" t="s">
        <v>491</v>
      </c>
      <c r="X38" s="5">
        <v>8.4444444444444446</v>
      </c>
      <c r="Y38" s="5">
        <v>8.1777777777777771</v>
      </c>
      <c r="Z38" s="5">
        <v>8.2444444444444436</v>
      </c>
      <c r="AA38" s="5">
        <v>8.6222222222222218</v>
      </c>
      <c r="AB38" s="5">
        <v>8.8222222222222229</v>
      </c>
      <c r="AC38" s="5">
        <v>8.5777777777777775</v>
      </c>
      <c r="AD38" s="5">
        <v>9</v>
      </c>
      <c r="AE38" s="5">
        <v>9.2888888888888896</v>
      </c>
      <c r="AF38" s="20">
        <v>8.6666666666666661</v>
      </c>
      <c r="AG38" s="230">
        <f t="shared" si="1"/>
        <v>8.6493827160493826</v>
      </c>
    </row>
    <row r="39" spans="1:33" x14ac:dyDescent="0.25">
      <c r="A39" s="4" t="s">
        <v>72</v>
      </c>
      <c r="B39" s="4" t="s">
        <v>73</v>
      </c>
      <c r="C39" s="5">
        <v>8.962025316455696</v>
      </c>
      <c r="D39" s="5">
        <v>7.7974683544303796</v>
      </c>
      <c r="E39" s="5">
        <v>9.3037974683544302</v>
      </c>
      <c r="F39" s="5">
        <v>8.5443037974683538</v>
      </c>
      <c r="G39" s="5">
        <v>8.7468354430379751</v>
      </c>
      <c r="H39" s="5">
        <v>7.806451612903226</v>
      </c>
      <c r="I39" s="5">
        <v>8.5189873417721511</v>
      </c>
      <c r="J39" s="5">
        <v>9.1772151898734169</v>
      </c>
      <c r="K39" s="5">
        <v>9.075949367088608</v>
      </c>
      <c r="L39" s="227">
        <f t="shared" si="0"/>
        <v>8.6592259879315829</v>
      </c>
      <c r="N39" s="6" t="s">
        <v>491</v>
      </c>
      <c r="O39" s="6" t="s">
        <v>491</v>
      </c>
      <c r="P39" s="6" t="s">
        <v>491</v>
      </c>
      <c r="Q39" s="6" t="s">
        <v>491</v>
      </c>
      <c r="R39" s="6" t="s">
        <v>491</v>
      </c>
      <c r="S39" s="6" t="s">
        <v>491</v>
      </c>
      <c r="T39" s="6" t="s">
        <v>491</v>
      </c>
      <c r="U39" s="6" t="s">
        <v>491</v>
      </c>
      <c r="V39" s="6" t="s">
        <v>491</v>
      </c>
      <c r="X39" s="5">
        <v>9.4600000000000009</v>
      </c>
      <c r="Y39" s="5">
        <v>9.0399999999999991</v>
      </c>
      <c r="Z39" s="5">
        <v>9.5555555555555554</v>
      </c>
      <c r="AA39" s="5">
        <v>9.34</v>
      </c>
      <c r="AB39" s="5">
        <v>9.56</v>
      </c>
      <c r="AC39" s="5">
        <v>9.2577319587628875</v>
      </c>
      <c r="AD39" s="5">
        <v>9.52</v>
      </c>
      <c r="AE39" s="5">
        <v>9.6326530612244898</v>
      </c>
      <c r="AF39" s="20">
        <v>9.3333333333333339</v>
      </c>
      <c r="AG39" s="230">
        <f t="shared" si="1"/>
        <v>9.411030434319585</v>
      </c>
    </row>
    <row r="40" spans="1:33" x14ac:dyDescent="0.25">
      <c r="A40" s="4" t="s">
        <v>74</v>
      </c>
      <c r="B40" s="4" t="s">
        <v>75</v>
      </c>
      <c r="C40" s="5">
        <v>8.7642857142857142</v>
      </c>
      <c r="D40" s="5">
        <v>7.884476534296029</v>
      </c>
      <c r="E40" s="5">
        <v>7.884476534296029</v>
      </c>
      <c r="F40" s="5">
        <v>8.6857142857142851</v>
      </c>
      <c r="G40" s="5">
        <v>8.5270758122743686</v>
      </c>
      <c r="H40" s="5">
        <v>8.2599277978339352</v>
      </c>
      <c r="I40" s="5">
        <v>8.75</v>
      </c>
      <c r="J40" s="5">
        <v>8.6285714285714281</v>
      </c>
      <c r="K40" s="5">
        <v>9</v>
      </c>
      <c r="L40" s="227">
        <f t="shared" si="0"/>
        <v>8.4871697896968659</v>
      </c>
      <c r="N40" s="6" t="s">
        <v>491</v>
      </c>
      <c r="O40" s="6" t="s">
        <v>491</v>
      </c>
      <c r="P40" s="6" t="s">
        <v>491</v>
      </c>
      <c r="Q40" s="6" t="s">
        <v>491</v>
      </c>
      <c r="R40" s="6" t="s">
        <v>491</v>
      </c>
      <c r="S40" s="6" t="s">
        <v>491</v>
      </c>
      <c r="T40" s="6" t="s">
        <v>491</v>
      </c>
      <c r="U40" s="6" t="s">
        <v>491</v>
      </c>
      <c r="V40" s="6" t="s">
        <v>491</v>
      </c>
      <c r="X40" s="5">
        <v>9.02</v>
      </c>
      <c r="Y40" s="5">
        <v>8.02</v>
      </c>
      <c r="Z40" s="5">
        <v>7.4285714285714288</v>
      </c>
      <c r="AA40" s="5">
        <v>8.7200000000000006</v>
      </c>
      <c r="AB40" s="5">
        <v>8.76</v>
      </c>
      <c r="AC40" s="5">
        <v>8.25</v>
      </c>
      <c r="AD40" s="5">
        <v>8.6999999999999993</v>
      </c>
      <c r="AE40" s="5">
        <v>8.66</v>
      </c>
      <c r="AF40" s="20">
        <v>9.14</v>
      </c>
      <c r="AG40" s="230">
        <f t="shared" si="1"/>
        <v>8.5220634920634915</v>
      </c>
    </row>
    <row r="41" spans="1:33" x14ac:dyDescent="0.25">
      <c r="A41" s="4" t="s">
        <v>76</v>
      </c>
      <c r="B41" s="4" t="s">
        <v>77</v>
      </c>
      <c r="C41" s="5">
        <v>9.5066666666666659</v>
      </c>
      <c r="D41" s="5">
        <v>8.8800000000000008</v>
      </c>
      <c r="E41" s="5">
        <v>8.3066666666666666</v>
      </c>
      <c r="F41" s="5">
        <v>9.1999999999999993</v>
      </c>
      <c r="G41" s="5">
        <v>9.2533333333333339</v>
      </c>
      <c r="H41" s="5">
        <v>9.1333333333333329</v>
      </c>
      <c r="I41" s="5">
        <v>9.2133333333333329</v>
      </c>
      <c r="J41" s="5">
        <v>9.3066666666666666</v>
      </c>
      <c r="K41" s="5">
        <v>9.1866666666666674</v>
      </c>
      <c r="L41" s="227">
        <f t="shared" si="0"/>
        <v>9.1096296296296302</v>
      </c>
      <c r="N41" s="6" t="s">
        <v>491</v>
      </c>
      <c r="O41" s="6" t="s">
        <v>491</v>
      </c>
      <c r="P41" s="6" t="s">
        <v>491</v>
      </c>
      <c r="Q41" s="6" t="s">
        <v>491</v>
      </c>
      <c r="R41" s="6" t="s">
        <v>491</v>
      </c>
      <c r="S41" s="6" t="s">
        <v>491</v>
      </c>
      <c r="T41" s="6" t="s">
        <v>491</v>
      </c>
      <c r="U41" s="6" t="s">
        <v>491</v>
      </c>
      <c r="V41" s="6" t="s">
        <v>491</v>
      </c>
      <c r="X41" s="5">
        <v>9.4933333333333341</v>
      </c>
      <c r="Y41" s="5">
        <v>8.7466666666666661</v>
      </c>
      <c r="Z41" s="5">
        <v>8.56</v>
      </c>
      <c r="AA41" s="5">
        <v>9.2799999999999994</v>
      </c>
      <c r="AB41" s="5">
        <v>9.1999999999999993</v>
      </c>
      <c r="AC41" s="5">
        <v>8.8800000000000008</v>
      </c>
      <c r="AD41" s="5">
        <v>8.9866666666666664</v>
      </c>
      <c r="AE41" s="5">
        <v>9.2799999999999994</v>
      </c>
      <c r="AF41" s="20">
        <v>9.0666666666666664</v>
      </c>
      <c r="AG41" s="230">
        <f t="shared" si="1"/>
        <v>9.0548148148148133</v>
      </c>
    </row>
    <row r="42" spans="1:33" x14ac:dyDescent="0.25">
      <c r="A42" s="4" t="s">
        <v>78</v>
      </c>
      <c r="B42" s="4" t="s">
        <v>79</v>
      </c>
      <c r="C42" s="5">
        <v>9.4968553459119498</v>
      </c>
      <c r="D42" s="5">
        <v>9.0314465408805038</v>
      </c>
      <c r="E42" s="5">
        <v>8.7044025157232703</v>
      </c>
      <c r="F42" s="5">
        <v>9.3333333333333339</v>
      </c>
      <c r="G42" s="5">
        <v>9.3710691823899364</v>
      </c>
      <c r="H42" s="5">
        <v>9.3584905660377355</v>
      </c>
      <c r="I42" s="5">
        <v>9.4213836477987414</v>
      </c>
      <c r="J42" s="5">
        <v>9.4591194968553456</v>
      </c>
      <c r="K42" s="5">
        <v>9.433962264150944</v>
      </c>
      <c r="L42" s="227">
        <f t="shared" si="0"/>
        <v>9.2900069881201972</v>
      </c>
      <c r="N42" s="5">
        <v>9</v>
      </c>
      <c r="O42" s="5">
        <v>8.3333333333333339</v>
      </c>
      <c r="P42" s="5">
        <v>9.3333333333333339</v>
      </c>
      <c r="Q42" s="5">
        <v>9.6666666666666661</v>
      </c>
      <c r="R42" s="5">
        <v>8.3333333333333339</v>
      </c>
      <c r="S42" s="5">
        <v>8</v>
      </c>
      <c r="T42" s="5">
        <v>9</v>
      </c>
      <c r="U42" s="5">
        <v>9.6666666666666661</v>
      </c>
      <c r="V42" s="5">
        <v>9</v>
      </c>
      <c r="X42" s="5">
        <v>9.2584269662921344</v>
      </c>
      <c r="Y42" s="5">
        <v>8.9213483146067407</v>
      </c>
      <c r="Z42" s="5">
        <v>8.1573033707865168</v>
      </c>
      <c r="AA42" s="5">
        <v>9.1460674157303377</v>
      </c>
      <c r="AB42" s="5">
        <v>9.2808988764044944</v>
      </c>
      <c r="AC42" s="5">
        <v>9.0561797752808992</v>
      </c>
      <c r="AD42" s="5">
        <v>9.2584269662921344</v>
      </c>
      <c r="AE42" s="5">
        <v>9.3258426966292127</v>
      </c>
      <c r="AF42" s="20">
        <v>9.3258426966292127</v>
      </c>
      <c r="AG42" s="230">
        <f t="shared" si="1"/>
        <v>9.0811485642946295</v>
      </c>
    </row>
    <row r="43" spans="1:33" x14ac:dyDescent="0.25">
      <c r="A43" s="4" t="s">
        <v>80</v>
      </c>
      <c r="B43" s="4" t="s">
        <v>81</v>
      </c>
      <c r="C43" s="5">
        <v>9.02</v>
      </c>
      <c r="D43" s="5">
        <v>8.3030303030303028</v>
      </c>
      <c r="E43" s="5">
        <v>7.9701492537313436</v>
      </c>
      <c r="F43" s="5">
        <v>8.68</v>
      </c>
      <c r="G43" s="5">
        <v>8.6666666666666661</v>
      </c>
      <c r="H43" s="5">
        <v>8.6024096385542173</v>
      </c>
      <c r="I43" s="5">
        <v>8.74</v>
      </c>
      <c r="J43" s="5">
        <v>8.8000000000000007</v>
      </c>
      <c r="K43" s="5">
        <v>8.82</v>
      </c>
      <c r="L43" s="227">
        <f t="shared" si="0"/>
        <v>8.6224728735536154</v>
      </c>
      <c r="N43" s="5">
        <v>8</v>
      </c>
      <c r="O43" s="5">
        <v>8</v>
      </c>
      <c r="P43" s="5">
        <v>7.5</v>
      </c>
      <c r="Q43" s="5">
        <v>8</v>
      </c>
      <c r="R43" s="5">
        <v>8</v>
      </c>
      <c r="S43" s="5">
        <v>6.5</v>
      </c>
      <c r="T43" s="5">
        <v>8</v>
      </c>
      <c r="U43" s="5">
        <v>8</v>
      </c>
      <c r="V43" s="5">
        <v>6</v>
      </c>
      <c r="X43" s="5">
        <v>9.1999999999999993</v>
      </c>
      <c r="Y43" s="5">
        <v>8.2162162162162158</v>
      </c>
      <c r="Z43" s="5">
        <v>8.0298507462686572</v>
      </c>
      <c r="AA43" s="5">
        <v>8.9866666666666664</v>
      </c>
      <c r="AB43" s="5">
        <v>8.2162162162162158</v>
      </c>
      <c r="AC43" s="5">
        <v>8.092307692307692</v>
      </c>
      <c r="AD43" s="5">
        <v>8.9066666666666663</v>
      </c>
      <c r="AE43" s="5">
        <v>9.0933333333333337</v>
      </c>
      <c r="AF43" s="20">
        <v>8.7733333333333334</v>
      </c>
      <c r="AG43" s="230">
        <f t="shared" si="1"/>
        <v>8.6127323190009761</v>
      </c>
    </row>
    <row r="44" spans="1:33" x14ac:dyDescent="0.25">
      <c r="A44" s="4" t="s">
        <v>82</v>
      </c>
      <c r="B44" s="4" t="s">
        <v>83</v>
      </c>
      <c r="C44" s="5">
        <v>7.982608695652174</v>
      </c>
      <c r="D44" s="5">
        <v>7.3160173160173159</v>
      </c>
      <c r="E44" s="5">
        <v>6.6320346320346317</v>
      </c>
      <c r="F44" s="5">
        <v>7.818965517241379</v>
      </c>
      <c r="G44" s="5">
        <v>7.8528138528138527</v>
      </c>
      <c r="H44" s="5">
        <v>7.8354978354978355</v>
      </c>
      <c r="I44" s="5">
        <v>8.1802575107296143</v>
      </c>
      <c r="J44" s="5">
        <v>8.0431034482758612</v>
      </c>
      <c r="K44" s="5">
        <v>8.5321888412017159</v>
      </c>
      <c r="L44" s="227">
        <f t="shared" si="0"/>
        <v>7.7992764054960411</v>
      </c>
      <c r="N44" s="6" t="s">
        <v>491</v>
      </c>
      <c r="O44" s="6" t="s">
        <v>491</v>
      </c>
      <c r="P44" s="6" t="s">
        <v>491</v>
      </c>
      <c r="Q44" s="6" t="s">
        <v>491</v>
      </c>
      <c r="R44" s="6" t="s">
        <v>491</v>
      </c>
      <c r="S44" s="6" t="s">
        <v>491</v>
      </c>
      <c r="T44" s="6" t="s">
        <v>491</v>
      </c>
      <c r="U44" s="6" t="s">
        <v>491</v>
      </c>
      <c r="V44" s="6" t="s">
        <v>491</v>
      </c>
      <c r="X44" s="5">
        <v>8.5576923076923084</v>
      </c>
      <c r="Y44" s="5">
        <v>8.8461538461538467</v>
      </c>
      <c r="Z44" s="5">
        <v>7.5961538461538458</v>
      </c>
      <c r="AA44" s="5">
        <v>8.615384615384615</v>
      </c>
      <c r="AB44" s="5">
        <v>8.8269230769230766</v>
      </c>
      <c r="AC44" s="5">
        <v>7.1730769230769234</v>
      </c>
      <c r="AD44" s="5">
        <v>8.2884615384615383</v>
      </c>
      <c r="AE44" s="5">
        <v>8.634615384615385</v>
      </c>
      <c r="AF44" s="20">
        <v>8.1538461538461533</v>
      </c>
      <c r="AG44" s="230">
        <f t="shared" si="1"/>
        <v>8.2991452991452981</v>
      </c>
    </row>
    <row r="45" spans="1:33" x14ac:dyDescent="0.25">
      <c r="A45" s="4" t="s">
        <v>84</v>
      </c>
      <c r="B45" s="4" t="s">
        <v>85</v>
      </c>
      <c r="C45" s="5">
        <v>8.8800000000000008</v>
      </c>
      <c r="D45" s="5">
        <v>8.7799999999999994</v>
      </c>
      <c r="E45" s="5">
        <v>8.76</v>
      </c>
      <c r="F45" s="5">
        <v>8.7799999999999994</v>
      </c>
      <c r="G45" s="5">
        <v>8.82</v>
      </c>
      <c r="H45" s="5">
        <v>8.76</v>
      </c>
      <c r="I45" s="5">
        <v>8.9</v>
      </c>
      <c r="J45" s="5">
        <v>8.8686868686868685</v>
      </c>
      <c r="K45" s="5">
        <v>8.8000000000000007</v>
      </c>
      <c r="L45" s="227">
        <f t="shared" si="0"/>
        <v>8.8165207631874303</v>
      </c>
      <c r="N45" s="6" t="s">
        <v>491</v>
      </c>
      <c r="O45" s="6" t="s">
        <v>491</v>
      </c>
      <c r="P45" s="6" t="s">
        <v>491</v>
      </c>
      <c r="Q45" s="6" t="s">
        <v>491</v>
      </c>
      <c r="R45" s="6" t="s">
        <v>491</v>
      </c>
      <c r="S45" s="6" t="s">
        <v>491</v>
      </c>
      <c r="T45" s="6" t="s">
        <v>491</v>
      </c>
      <c r="U45" s="6" t="s">
        <v>491</v>
      </c>
      <c r="V45" s="6" t="s">
        <v>491</v>
      </c>
      <c r="X45" s="5">
        <v>8.4594594594594597</v>
      </c>
      <c r="Y45" s="5">
        <v>7.5945945945945947</v>
      </c>
      <c r="Z45" s="5">
        <v>8.2222222222222214</v>
      </c>
      <c r="AA45" s="5">
        <v>8.1388888888888893</v>
      </c>
      <c r="AB45" s="5">
        <v>8.1917808219178081</v>
      </c>
      <c r="AC45" s="5">
        <v>8.6666666666666661</v>
      </c>
      <c r="AD45" s="5">
        <v>8.3243243243243246</v>
      </c>
      <c r="AE45" s="5">
        <v>8.4109589041095898</v>
      </c>
      <c r="AF45" s="20">
        <v>8.486486486486486</v>
      </c>
      <c r="AG45" s="230">
        <f t="shared" si="1"/>
        <v>8.2772647076300032</v>
      </c>
    </row>
    <row r="46" spans="1:33" x14ac:dyDescent="0.25">
      <c r="A46" s="4" t="s">
        <v>86</v>
      </c>
      <c r="B46" s="4" t="s">
        <v>87</v>
      </c>
      <c r="C46" s="5">
        <v>8.486486486486486</v>
      </c>
      <c r="D46" s="5">
        <v>8.378378378378379</v>
      </c>
      <c r="E46" s="5">
        <v>8</v>
      </c>
      <c r="F46" s="5">
        <v>8.3513513513513509</v>
      </c>
      <c r="G46" s="5">
        <v>8.2162162162162158</v>
      </c>
      <c r="H46" s="5">
        <v>8.1891891891891895</v>
      </c>
      <c r="I46" s="5">
        <v>8.3513513513513509</v>
      </c>
      <c r="J46" s="5">
        <v>8.2432432432432439</v>
      </c>
      <c r="K46" s="5">
        <v>8.2162162162162158</v>
      </c>
      <c r="L46" s="227">
        <f t="shared" si="0"/>
        <v>8.2702702702702684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X46" s="6" t="s">
        <v>491</v>
      </c>
      <c r="Y46" s="6" t="s">
        <v>491</v>
      </c>
      <c r="Z46" s="6" t="s">
        <v>491</v>
      </c>
      <c r="AA46" s="6" t="s">
        <v>491</v>
      </c>
      <c r="AB46" s="6" t="s">
        <v>491</v>
      </c>
      <c r="AC46" s="6" t="s">
        <v>491</v>
      </c>
      <c r="AD46" s="6" t="s">
        <v>491</v>
      </c>
      <c r="AE46" s="6" t="s">
        <v>491</v>
      </c>
      <c r="AF46" s="11" t="s">
        <v>491</v>
      </c>
      <c r="AG46" s="230" t="e">
        <f t="shared" si="1"/>
        <v>#DIV/0!</v>
      </c>
    </row>
    <row r="47" spans="1:33" x14ac:dyDescent="0.25">
      <c r="A47" s="4" t="s">
        <v>88</v>
      </c>
      <c r="B47" s="4" t="s">
        <v>89</v>
      </c>
      <c r="C47" s="5">
        <v>8</v>
      </c>
      <c r="D47" s="5">
        <v>7.2</v>
      </c>
      <c r="E47" s="5">
        <v>8.3055555555555554</v>
      </c>
      <c r="F47" s="5">
        <v>8.7466666666666661</v>
      </c>
      <c r="G47" s="5">
        <v>8.6133333333333333</v>
      </c>
      <c r="H47" s="5">
        <v>8.16</v>
      </c>
      <c r="I47" s="5">
        <v>8.64</v>
      </c>
      <c r="J47" s="5">
        <v>8.56</v>
      </c>
      <c r="K47" s="5">
        <v>8.7466666666666661</v>
      </c>
      <c r="L47" s="227">
        <f t="shared" si="0"/>
        <v>8.3302469135802468</v>
      </c>
      <c r="N47" s="6" t="s">
        <v>491</v>
      </c>
      <c r="O47" s="6" t="s">
        <v>491</v>
      </c>
      <c r="P47" s="6" t="s">
        <v>491</v>
      </c>
      <c r="Q47" s="6" t="s">
        <v>491</v>
      </c>
      <c r="R47" s="6" t="s">
        <v>491</v>
      </c>
      <c r="S47" s="6" t="s">
        <v>491</v>
      </c>
      <c r="T47" s="6" t="s">
        <v>491</v>
      </c>
      <c r="U47" s="6" t="s">
        <v>491</v>
      </c>
      <c r="V47" s="6" t="s">
        <v>491</v>
      </c>
      <c r="X47" s="5">
        <v>7.8933333333333335</v>
      </c>
      <c r="Y47" s="5">
        <v>6.96</v>
      </c>
      <c r="Z47" s="5">
        <v>7.9733333333333336</v>
      </c>
      <c r="AA47" s="5">
        <v>8.56</v>
      </c>
      <c r="AB47" s="5">
        <v>8.6933333333333334</v>
      </c>
      <c r="AC47" s="5">
        <v>8.3733333333333331</v>
      </c>
      <c r="AD47" s="5">
        <v>8.48</v>
      </c>
      <c r="AE47" s="5">
        <v>8.8000000000000007</v>
      </c>
      <c r="AF47" s="20">
        <v>8.8266666666666662</v>
      </c>
      <c r="AG47" s="230">
        <f t="shared" si="1"/>
        <v>8.2844444444444445</v>
      </c>
    </row>
    <row r="48" spans="1:33" x14ac:dyDescent="0.25">
      <c r="A48" s="4" t="s">
        <v>90</v>
      </c>
      <c r="B48" s="4" t="s">
        <v>91</v>
      </c>
      <c r="C48" s="5">
        <v>9.2222222222222214</v>
      </c>
      <c r="D48" s="5">
        <v>9.4444444444444446</v>
      </c>
      <c r="E48" s="5">
        <v>9.3111111111111118</v>
      </c>
      <c r="F48" s="5">
        <v>9.7555555555555564</v>
      </c>
      <c r="G48" s="5">
        <v>9.6666666666666661</v>
      </c>
      <c r="H48" s="5">
        <v>9.2444444444444436</v>
      </c>
      <c r="I48" s="5">
        <v>9.0666666666666664</v>
      </c>
      <c r="J48" s="5">
        <v>9.7333333333333325</v>
      </c>
      <c r="K48" s="5">
        <v>9.6666666666666661</v>
      </c>
      <c r="L48" s="227">
        <f t="shared" si="0"/>
        <v>9.4567901234567913</v>
      </c>
      <c r="N48" s="6" t="s">
        <v>491</v>
      </c>
      <c r="O48" s="6" t="s">
        <v>491</v>
      </c>
      <c r="P48" s="6" t="s">
        <v>491</v>
      </c>
      <c r="Q48" s="6" t="s">
        <v>491</v>
      </c>
      <c r="R48" s="6" t="s">
        <v>491</v>
      </c>
      <c r="S48" s="6" t="s">
        <v>491</v>
      </c>
      <c r="T48" s="6" t="s">
        <v>491</v>
      </c>
      <c r="U48" s="6" t="s">
        <v>491</v>
      </c>
      <c r="V48" s="6" t="s">
        <v>491</v>
      </c>
      <c r="X48" s="5">
        <v>9.44</v>
      </c>
      <c r="Y48" s="5">
        <v>9.4666666666666668</v>
      </c>
      <c r="Z48" s="5">
        <v>9.5466666666666669</v>
      </c>
      <c r="AA48" s="5">
        <v>9.2799999999999994</v>
      </c>
      <c r="AB48" s="5">
        <v>9.3866666666666667</v>
      </c>
      <c r="AC48" s="5">
        <v>8.9066666666666663</v>
      </c>
      <c r="AD48" s="5">
        <v>9.0666666666666664</v>
      </c>
      <c r="AE48" s="5">
        <v>9.413333333333334</v>
      </c>
      <c r="AF48" s="20">
        <v>9.3866666666666667</v>
      </c>
      <c r="AG48" s="230">
        <f t="shared" si="1"/>
        <v>9.3214814814814808</v>
      </c>
    </row>
    <row r="49" spans="1:33" x14ac:dyDescent="0.25">
      <c r="A49" s="4" t="s">
        <v>92</v>
      </c>
      <c r="B49" s="4" t="s">
        <v>93</v>
      </c>
      <c r="C49" s="5">
        <v>9.07</v>
      </c>
      <c r="D49" s="5">
        <v>8.7899999999999991</v>
      </c>
      <c r="E49" s="5">
        <v>8.1105527638190953</v>
      </c>
      <c r="F49" s="5">
        <v>8.9696969696969688</v>
      </c>
      <c r="G49" s="5">
        <v>8.9849246231155782</v>
      </c>
      <c r="H49" s="5">
        <v>9.075376884422111</v>
      </c>
      <c r="I49" s="5">
        <v>9.1155778894472359</v>
      </c>
      <c r="J49" s="5">
        <v>9.0050251256281406</v>
      </c>
      <c r="K49" s="5">
        <v>9.11</v>
      </c>
      <c r="L49" s="227">
        <f t="shared" si="0"/>
        <v>8.9145726951254591</v>
      </c>
      <c r="N49" s="6" t="s">
        <v>491</v>
      </c>
      <c r="O49" s="6" t="s">
        <v>491</v>
      </c>
      <c r="P49" s="6" t="s">
        <v>491</v>
      </c>
      <c r="Q49" s="6" t="s">
        <v>491</v>
      </c>
      <c r="R49" s="6" t="s">
        <v>491</v>
      </c>
      <c r="S49" s="6" t="s">
        <v>491</v>
      </c>
      <c r="T49" s="6" t="s">
        <v>491</v>
      </c>
      <c r="U49" s="6" t="s">
        <v>491</v>
      </c>
      <c r="V49" s="6" t="s">
        <v>491</v>
      </c>
      <c r="X49" s="5">
        <v>8.92</v>
      </c>
      <c r="Y49" s="5">
        <v>8.56</v>
      </c>
      <c r="Z49" s="5">
        <v>8.0666666666666664</v>
      </c>
      <c r="AA49" s="5">
        <v>8.706666666666667</v>
      </c>
      <c r="AB49" s="5">
        <v>8.5733333333333341</v>
      </c>
      <c r="AC49" s="5">
        <v>8.8933333333333326</v>
      </c>
      <c r="AD49" s="5">
        <v>8.8666666666666671</v>
      </c>
      <c r="AE49" s="5">
        <v>8.9066666666666663</v>
      </c>
      <c r="AF49" s="20">
        <v>8.9066666666666663</v>
      </c>
      <c r="AG49" s="230">
        <f t="shared" si="1"/>
        <v>8.7111111111111121</v>
      </c>
    </row>
    <row r="50" spans="1:33" x14ac:dyDescent="0.25">
      <c r="A50" s="4" t="s">
        <v>94</v>
      </c>
      <c r="B50" s="4" t="s">
        <v>95</v>
      </c>
      <c r="C50" s="5">
        <v>9.2121212121212128</v>
      </c>
      <c r="D50" s="5">
        <v>9</v>
      </c>
      <c r="E50" s="5">
        <v>9.1151515151515152</v>
      </c>
      <c r="F50" s="5">
        <v>9.1090909090909093</v>
      </c>
      <c r="G50" s="5">
        <v>8.9696969696969688</v>
      </c>
      <c r="H50" s="5">
        <v>8.7575757575757578</v>
      </c>
      <c r="I50" s="5">
        <v>8.9818181818181824</v>
      </c>
      <c r="J50" s="5">
        <v>9.1939393939393934</v>
      </c>
      <c r="K50" s="5">
        <v>9.3090909090909086</v>
      </c>
      <c r="L50" s="227">
        <f t="shared" si="0"/>
        <v>9.072053872053873</v>
      </c>
      <c r="N50" s="6" t="s">
        <v>491</v>
      </c>
      <c r="O50" s="6" t="s">
        <v>491</v>
      </c>
      <c r="P50" s="6" t="s">
        <v>491</v>
      </c>
      <c r="Q50" s="6" t="s">
        <v>491</v>
      </c>
      <c r="R50" s="6" t="s">
        <v>491</v>
      </c>
      <c r="S50" s="6" t="s">
        <v>491</v>
      </c>
      <c r="T50" s="6" t="s">
        <v>491</v>
      </c>
      <c r="U50" s="6" t="s">
        <v>491</v>
      </c>
      <c r="V50" s="6" t="s">
        <v>491</v>
      </c>
      <c r="X50" s="5">
        <v>9.4666666666666668</v>
      </c>
      <c r="Y50" s="5">
        <v>9.48</v>
      </c>
      <c r="Z50" s="5">
        <v>9.36</v>
      </c>
      <c r="AA50" s="5">
        <v>9.4266666666666659</v>
      </c>
      <c r="AB50" s="5">
        <v>9.4666666666666668</v>
      </c>
      <c r="AC50" s="5">
        <v>9.586666666666666</v>
      </c>
      <c r="AD50" s="5">
        <v>9.4</v>
      </c>
      <c r="AE50" s="5">
        <v>9.44</v>
      </c>
      <c r="AF50" s="20">
        <v>9.4266666666666659</v>
      </c>
      <c r="AG50" s="230">
        <f t="shared" si="1"/>
        <v>9.4503703703703703</v>
      </c>
    </row>
    <row r="51" spans="1:33" x14ac:dyDescent="0.25">
      <c r="A51" s="4" t="s">
        <v>96</v>
      </c>
      <c r="B51" s="4" t="s">
        <v>97</v>
      </c>
      <c r="C51" s="5">
        <v>8.2307692307692299</v>
      </c>
      <c r="D51" s="5">
        <v>8.2279202279202277</v>
      </c>
      <c r="E51" s="5">
        <v>7.4216524216524213</v>
      </c>
      <c r="F51" s="5">
        <v>8.267806267806268</v>
      </c>
      <c r="G51" s="5">
        <v>8.3333333333333339</v>
      </c>
      <c r="H51" s="5">
        <v>7.9401709401709404</v>
      </c>
      <c r="I51" s="5">
        <v>8.2450142450142447</v>
      </c>
      <c r="J51" s="5">
        <v>8.1481481481481488</v>
      </c>
      <c r="K51" s="5">
        <v>8.4131054131054128</v>
      </c>
      <c r="L51" s="227">
        <f t="shared" si="0"/>
        <v>8.1364355808800255</v>
      </c>
      <c r="N51" s="6" t="s">
        <v>491</v>
      </c>
      <c r="O51" s="6" t="s">
        <v>491</v>
      </c>
      <c r="P51" s="6" t="s">
        <v>491</v>
      </c>
      <c r="Q51" s="6" t="s">
        <v>491</v>
      </c>
      <c r="R51" s="6" t="s">
        <v>491</v>
      </c>
      <c r="S51" s="6" t="s">
        <v>491</v>
      </c>
      <c r="T51" s="6" t="s">
        <v>491</v>
      </c>
      <c r="U51" s="6" t="s">
        <v>491</v>
      </c>
      <c r="V51" s="6" t="s">
        <v>491</v>
      </c>
      <c r="X51" s="5">
        <v>7.9203354297693922</v>
      </c>
      <c r="Y51" s="5">
        <v>7.5849056603773581</v>
      </c>
      <c r="Z51" s="5">
        <v>6.7840670859538781</v>
      </c>
      <c r="AA51" s="5">
        <v>8.2431865828092246</v>
      </c>
      <c r="AB51" s="5">
        <v>8.0125786163522008</v>
      </c>
      <c r="AC51" s="5">
        <v>7.6226415094339623</v>
      </c>
      <c r="AD51" s="5">
        <v>8.083857442348009</v>
      </c>
      <c r="AE51" s="5">
        <v>8.1886792452830193</v>
      </c>
      <c r="AF51" s="20">
        <v>8.3857442348008391</v>
      </c>
      <c r="AG51" s="230">
        <f t="shared" si="1"/>
        <v>7.869555089680877</v>
      </c>
    </row>
    <row r="52" spans="1:33" x14ac:dyDescent="0.25">
      <c r="A52" s="4" t="s">
        <v>98</v>
      </c>
      <c r="B52" s="4" t="s">
        <v>99</v>
      </c>
      <c r="C52" s="5">
        <v>8.155555555555555</v>
      </c>
      <c r="D52" s="5">
        <v>7.7555555555555555</v>
      </c>
      <c r="E52" s="5">
        <v>8.117647058823529</v>
      </c>
      <c r="F52" s="5">
        <v>9.2666666666666675</v>
      </c>
      <c r="G52" s="5">
        <v>9.155555555555555</v>
      </c>
      <c r="H52" s="5">
        <v>8.6888888888888882</v>
      </c>
      <c r="I52" s="5">
        <v>9.0888888888888886</v>
      </c>
      <c r="J52" s="5">
        <v>9.213483146067416</v>
      </c>
      <c r="K52" s="5">
        <v>8.9111111111111114</v>
      </c>
      <c r="L52" s="227">
        <f t="shared" si="0"/>
        <v>8.705928047457018</v>
      </c>
      <c r="N52" s="6" t="s">
        <v>491</v>
      </c>
      <c r="O52" s="6" t="s">
        <v>491</v>
      </c>
      <c r="P52" s="6" t="s">
        <v>491</v>
      </c>
      <c r="Q52" s="6" t="s">
        <v>491</v>
      </c>
      <c r="R52" s="6" t="s">
        <v>491</v>
      </c>
      <c r="S52" s="6" t="s">
        <v>491</v>
      </c>
      <c r="T52" s="6" t="s">
        <v>491</v>
      </c>
      <c r="U52" s="6" t="s">
        <v>491</v>
      </c>
      <c r="V52" s="6" t="s">
        <v>491</v>
      </c>
      <c r="X52" s="5">
        <v>8.3209876543209873</v>
      </c>
      <c r="Y52" s="5">
        <v>7.6790123456790127</v>
      </c>
      <c r="Z52" s="5">
        <v>7.2151898734177218</v>
      </c>
      <c r="AA52" s="5">
        <v>9.1750000000000007</v>
      </c>
      <c r="AB52" s="5">
        <v>8.8148148148148149</v>
      </c>
      <c r="AC52" s="5">
        <v>8.4938271604938276</v>
      </c>
      <c r="AD52" s="5">
        <v>8.567901234567902</v>
      </c>
      <c r="AE52" s="5">
        <v>8.8641975308641978</v>
      </c>
      <c r="AF52" s="20">
        <v>8.8717948717948723</v>
      </c>
      <c r="AG52" s="230">
        <f t="shared" si="1"/>
        <v>8.4447472762170381</v>
      </c>
    </row>
    <row r="53" spans="1:33" x14ac:dyDescent="0.25">
      <c r="A53" s="4" t="s">
        <v>100</v>
      </c>
      <c r="B53" s="4" t="s">
        <v>101</v>
      </c>
      <c r="C53" s="5">
        <v>8.1866666666666674</v>
      </c>
      <c r="D53" s="5">
        <v>7.6164383561643838</v>
      </c>
      <c r="E53" s="5">
        <v>7.2692307692307692</v>
      </c>
      <c r="F53" s="5">
        <v>8.1866666666666674</v>
      </c>
      <c r="G53" s="5">
        <v>8.8493150684931514</v>
      </c>
      <c r="H53" s="5">
        <v>8.2972972972972965</v>
      </c>
      <c r="I53" s="5">
        <v>8.293333333333333</v>
      </c>
      <c r="J53" s="5">
        <v>8.3733333333333331</v>
      </c>
      <c r="K53" s="5">
        <v>8.3466666666666658</v>
      </c>
      <c r="L53" s="227">
        <f t="shared" si="0"/>
        <v>8.1576609064280294</v>
      </c>
      <c r="N53" s="6" t="s">
        <v>491</v>
      </c>
      <c r="O53" s="6" t="s">
        <v>491</v>
      </c>
      <c r="P53" s="6" t="s">
        <v>491</v>
      </c>
      <c r="Q53" s="6" t="s">
        <v>491</v>
      </c>
      <c r="R53" s="6" t="s">
        <v>491</v>
      </c>
      <c r="S53" s="6" t="s">
        <v>491</v>
      </c>
      <c r="T53" s="6" t="s">
        <v>491</v>
      </c>
      <c r="U53" s="6" t="s">
        <v>491</v>
      </c>
      <c r="V53" s="6" t="s">
        <v>491</v>
      </c>
      <c r="X53" s="5">
        <v>9.1020408163265305</v>
      </c>
      <c r="Y53" s="5">
        <v>8.6938775510204085</v>
      </c>
      <c r="Z53" s="5">
        <v>8.0416666666666661</v>
      </c>
      <c r="AA53" s="5">
        <v>8.8979591836734695</v>
      </c>
      <c r="AB53" s="5">
        <v>8.816326530612244</v>
      </c>
      <c r="AC53" s="5">
        <v>9.1428571428571423</v>
      </c>
      <c r="AD53" s="5">
        <v>8.6938775510204085</v>
      </c>
      <c r="AE53" s="5">
        <v>8.9795918367346932</v>
      </c>
      <c r="AF53" s="20">
        <v>9.0204081632653068</v>
      </c>
      <c r="AG53" s="230">
        <f t="shared" si="1"/>
        <v>8.8209561602418738</v>
      </c>
    </row>
    <row r="54" spans="1:33" x14ac:dyDescent="0.25">
      <c r="A54" s="4" t="s">
        <v>102</v>
      </c>
      <c r="B54" s="4" t="s">
        <v>103</v>
      </c>
      <c r="C54" s="5">
        <v>8.6133333333333333</v>
      </c>
      <c r="D54" s="5">
        <v>7.5066666666666668</v>
      </c>
      <c r="E54" s="5">
        <v>7.5319148936170217</v>
      </c>
      <c r="F54" s="5">
        <v>8.8800000000000008</v>
      </c>
      <c r="G54" s="5">
        <v>8.706666666666667</v>
      </c>
      <c r="H54" s="5">
        <v>8.4594594594594597</v>
      </c>
      <c r="I54" s="5">
        <v>8.7866666666666671</v>
      </c>
      <c r="J54" s="5">
        <v>9.1486486486486491</v>
      </c>
      <c r="K54" s="5">
        <v>8.9466666666666672</v>
      </c>
      <c r="L54" s="227">
        <f t="shared" si="0"/>
        <v>8.5088914446361272</v>
      </c>
      <c r="N54" s="6" t="s">
        <v>491</v>
      </c>
      <c r="O54" s="6" t="s">
        <v>491</v>
      </c>
      <c r="P54" s="6" t="s">
        <v>491</v>
      </c>
      <c r="Q54" s="6" t="s">
        <v>491</v>
      </c>
      <c r="R54" s="6" t="s">
        <v>491</v>
      </c>
      <c r="S54" s="6" t="s">
        <v>491</v>
      </c>
      <c r="T54" s="6" t="s">
        <v>491</v>
      </c>
      <c r="U54" s="6" t="s">
        <v>491</v>
      </c>
      <c r="V54" s="6" t="s">
        <v>491</v>
      </c>
      <c r="X54" s="5">
        <v>8.8918918918918912</v>
      </c>
      <c r="Y54" s="5">
        <v>7.84375</v>
      </c>
      <c r="Z54" s="5">
        <v>8.28125</v>
      </c>
      <c r="AA54" s="5">
        <v>8.7297297297297298</v>
      </c>
      <c r="AB54" s="5">
        <v>8.6969696969696972</v>
      </c>
      <c r="AC54" s="5">
        <v>8.5714285714285712</v>
      </c>
      <c r="AD54" s="5">
        <v>8.8533333333333335</v>
      </c>
      <c r="AE54" s="5">
        <v>8.9600000000000009</v>
      </c>
      <c r="AF54" s="20">
        <v>8.8611111111111107</v>
      </c>
      <c r="AG54" s="230">
        <f t="shared" si="1"/>
        <v>8.6321627038293709</v>
      </c>
    </row>
    <row r="55" spans="1:33" x14ac:dyDescent="0.25">
      <c r="A55" s="4" t="s">
        <v>104</v>
      </c>
      <c r="B55" s="4" t="s">
        <v>105</v>
      </c>
      <c r="C55" s="5">
        <v>8.5242718446601948</v>
      </c>
      <c r="D55" s="5">
        <v>7.5728155339805827</v>
      </c>
      <c r="E55" s="5">
        <v>8.2718446601941746</v>
      </c>
      <c r="F55" s="5">
        <v>9.0873786407766985</v>
      </c>
      <c r="G55" s="5">
        <v>8.7572815533980588</v>
      </c>
      <c r="H55" s="5">
        <v>8.7572815533980588</v>
      </c>
      <c r="I55" s="5">
        <v>8.7378640776699026</v>
      </c>
      <c r="J55" s="5">
        <v>9.0291262135922334</v>
      </c>
      <c r="K55" s="5">
        <v>8.9320388349514559</v>
      </c>
      <c r="L55" s="227">
        <f t="shared" si="0"/>
        <v>8.6299892125134861</v>
      </c>
      <c r="N55" s="5">
        <v>8.8000000000000007</v>
      </c>
      <c r="O55" s="5">
        <v>8.8000000000000007</v>
      </c>
      <c r="P55" s="5">
        <v>9.1999999999999993</v>
      </c>
      <c r="Q55" s="5">
        <v>9.1999999999999993</v>
      </c>
      <c r="R55" s="5">
        <v>8.8000000000000007</v>
      </c>
      <c r="S55" s="5">
        <v>9.1999999999999993</v>
      </c>
      <c r="T55" s="5">
        <v>9.1999999999999993</v>
      </c>
      <c r="U55" s="5">
        <v>8.8000000000000007</v>
      </c>
      <c r="V55" s="5">
        <v>10</v>
      </c>
      <c r="X55" s="5">
        <v>8.7200000000000006</v>
      </c>
      <c r="Y55" s="5">
        <v>7.52</v>
      </c>
      <c r="Z55" s="5">
        <v>8.08</v>
      </c>
      <c r="AA55" s="5">
        <v>9.1199999999999992</v>
      </c>
      <c r="AB55" s="5">
        <v>9</v>
      </c>
      <c r="AC55" s="5">
        <v>8.8800000000000008</v>
      </c>
      <c r="AD55" s="5">
        <v>9.1199999999999992</v>
      </c>
      <c r="AE55" s="5">
        <v>8.84</v>
      </c>
      <c r="AF55" s="20">
        <v>9.0399999999999991</v>
      </c>
      <c r="AG55" s="230">
        <f t="shared" si="1"/>
        <v>8.7022222222222219</v>
      </c>
    </row>
    <row r="56" spans="1:33" x14ac:dyDescent="0.25">
      <c r="A56" s="4" t="s">
        <v>106</v>
      </c>
      <c r="B56" s="4" t="s">
        <v>107</v>
      </c>
      <c r="C56" s="5">
        <v>8.4533333333333331</v>
      </c>
      <c r="D56" s="5">
        <v>8.0533333333333328</v>
      </c>
      <c r="E56" s="5">
        <v>7.8666666666666663</v>
      </c>
      <c r="F56" s="5">
        <v>8.2133333333333329</v>
      </c>
      <c r="G56" s="5">
        <v>8.36</v>
      </c>
      <c r="H56" s="5">
        <v>8.0666666666666664</v>
      </c>
      <c r="I56" s="5">
        <v>8.3333333333333339</v>
      </c>
      <c r="J56" s="5">
        <v>8.3333333333333339</v>
      </c>
      <c r="K56" s="5">
        <v>8.2533333333333339</v>
      </c>
      <c r="L56" s="227">
        <f t="shared" si="0"/>
        <v>8.2148148148148152</v>
      </c>
      <c r="N56" s="5">
        <v>8.5714285714285712</v>
      </c>
      <c r="O56" s="5">
        <v>8</v>
      </c>
      <c r="P56" s="5">
        <v>8</v>
      </c>
      <c r="Q56" s="5">
        <v>8.2857142857142865</v>
      </c>
      <c r="R56" s="5">
        <v>8.2857142857142865</v>
      </c>
      <c r="S56" s="5">
        <v>8.2857142857142865</v>
      </c>
      <c r="T56" s="5">
        <v>8.2857142857142865</v>
      </c>
      <c r="U56" s="5">
        <v>8</v>
      </c>
      <c r="V56" s="5">
        <v>8</v>
      </c>
      <c r="X56" s="5">
        <v>7.7866666666666671</v>
      </c>
      <c r="Y56" s="5">
        <v>7.5733333333333333</v>
      </c>
      <c r="Z56" s="5">
        <v>6.9066666666666663</v>
      </c>
      <c r="AA56" s="5">
        <v>7.84</v>
      </c>
      <c r="AB56" s="5">
        <v>7.92</v>
      </c>
      <c r="AC56" s="5">
        <v>7.6266666666666669</v>
      </c>
      <c r="AD56" s="5">
        <v>7.84</v>
      </c>
      <c r="AE56" s="5">
        <v>7.9733333333333336</v>
      </c>
      <c r="AF56" s="20">
        <v>8.24</v>
      </c>
      <c r="AG56" s="230">
        <f t="shared" si="1"/>
        <v>7.7451851851851847</v>
      </c>
    </row>
    <row r="57" spans="1:33" x14ac:dyDescent="0.25">
      <c r="A57" s="4" t="s">
        <v>108</v>
      </c>
      <c r="B57" s="4" t="s">
        <v>109</v>
      </c>
      <c r="C57" s="5">
        <v>8.1999999999999993</v>
      </c>
      <c r="D57" s="5">
        <v>7.2881355932203391</v>
      </c>
      <c r="E57" s="5">
        <v>6.833333333333333</v>
      </c>
      <c r="F57" s="5">
        <v>8.4</v>
      </c>
      <c r="G57" s="5">
        <v>8.101694915254237</v>
      </c>
      <c r="H57" s="5">
        <v>8.1428571428571423</v>
      </c>
      <c r="I57" s="5">
        <v>8.4</v>
      </c>
      <c r="J57" s="5">
        <v>8.4</v>
      </c>
      <c r="K57" s="5">
        <v>8.6666666666666661</v>
      </c>
      <c r="L57" s="227">
        <f t="shared" si="0"/>
        <v>8.0480764057035241</v>
      </c>
      <c r="N57" s="6" t="s">
        <v>491</v>
      </c>
      <c r="O57" s="6" t="s">
        <v>491</v>
      </c>
      <c r="P57" s="6" t="s">
        <v>491</v>
      </c>
      <c r="Q57" s="6" t="s">
        <v>491</v>
      </c>
      <c r="R57" s="6" t="s">
        <v>491</v>
      </c>
      <c r="S57" s="6" t="s">
        <v>491</v>
      </c>
      <c r="T57" s="6" t="s">
        <v>491</v>
      </c>
      <c r="U57" s="6" t="s">
        <v>491</v>
      </c>
      <c r="V57" s="6" t="s">
        <v>491</v>
      </c>
      <c r="X57" s="5">
        <v>8.6</v>
      </c>
      <c r="Y57" s="5">
        <v>8.2916666666666661</v>
      </c>
      <c r="Z57" s="5">
        <v>7.6744186046511631</v>
      </c>
      <c r="AA57" s="5">
        <v>8.24</v>
      </c>
      <c r="AB57" s="5">
        <v>8</v>
      </c>
      <c r="AC57" s="5">
        <v>8</v>
      </c>
      <c r="AD57" s="5">
        <v>8.0399999999999991</v>
      </c>
      <c r="AE57" s="5">
        <v>8.84</v>
      </c>
      <c r="AF57" s="20">
        <v>9.0212765957446805</v>
      </c>
      <c r="AG57" s="230">
        <f t="shared" si="1"/>
        <v>8.3008179852291661</v>
      </c>
    </row>
    <row r="58" spans="1:33" x14ac:dyDescent="0.25">
      <c r="A58" s="4" t="s">
        <v>110</v>
      </c>
      <c r="B58" s="4" t="s">
        <v>111</v>
      </c>
      <c r="C58" s="5">
        <v>8.112903225806452</v>
      </c>
      <c r="D58" s="5">
        <v>7.4838709677419351</v>
      </c>
      <c r="E58" s="5">
        <v>7.360655737704918</v>
      </c>
      <c r="F58" s="5">
        <v>8.241935483870968</v>
      </c>
      <c r="G58" s="5">
        <v>8.2926829268292686</v>
      </c>
      <c r="H58" s="5">
        <v>8.0163934426229506</v>
      </c>
      <c r="I58" s="5">
        <v>8.4032258064516121</v>
      </c>
      <c r="J58" s="5">
        <v>8.7096774193548381</v>
      </c>
      <c r="K58" s="5">
        <v>8.2950819672131146</v>
      </c>
      <c r="L58" s="227">
        <f t="shared" si="0"/>
        <v>8.1018252197328948</v>
      </c>
      <c r="N58" s="6" t="s">
        <v>491</v>
      </c>
      <c r="O58" s="6" t="s">
        <v>491</v>
      </c>
      <c r="P58" s="6" t="s">
        <v>491</v>
      </c>
      <c r="Q58" s="6" t="s">
        <v>491</v>
      </c>
      <c r="R58" s="6" t="s">
        <v>491</v>
      </c>
      <c r="S58" s="6" t="s">
        <v>491</v>
      </c>
      <c r="T58" s="6" t="s">
        <v>491</v>
      </c>
      <c r="U58" s="6" t="s">
        <v>491</v>
      </c>
      <c r="V58" s="6" t="s">
        <v>491</v>
      </c>
      <c r="X58" s="5">
        <v>8.9056603773584904</v>
      </c>
      <c r="Y58" s="5">
        <v>8.1886792452830193</v>
      </c>
      <c r="Z58" s="5">
        <v>8</v>
      </c>
      <c r="AA58" s="5">
        <v>7.9622641509433958</v>
      </c>
      <c r="AB58" s="5">
        <v>8.5283018867924536</v>
      </c>
      <c r="AC58" s="5">
        <v>7.6538461538461542</v>
      </c>
      <c r="AD58" s="5">
        <v>7.9622641509433958</v>
      </c>
      <c r="AE58" s="5">
        <v>8.566037735849056</v>
      </c>
      <c r="AF58" s="20">
        <v>8.7692307692307701</v>
      </c>
      <c r="AG58" s="230">
        <f t="shared" si="1"/>
        <v>8.2818093855829709</v>
      </c>
    </row>
    <row r="59" spans="1:33" x14ac:dyDescent="0.25">
      <c r="A59" s="4" t="s">
        <v>112</v>
      </c>
      <c r="B59" s="4" t="s">
        <v>113</v>
      </c>
      <c r="C59" s="5">
        <v>8.8888888888888893</v>
      </c>
      <c r="D59" s="5">
        <v>8.4666666666666668</v>
      </c>
      <c r="E59" s="5">
        <v>8.2444444444444436</v>
      </c>
      <c r="F59" s="5">
        <v>8.8000000000000007</v>
      </c>
      <c r="G59" s="5">
        <v>8.9333333333333336</v>
      </c>
      <c r="H59" s="5">
        <v>8.6222222222222218</v>
      </c>
      <c r="I59" s="5">
        <v>9.0222222222222221</v>
      </c>
      <c r="J59" s="5">
        <v>9.155555555555555</v>
      </c>
      <c r="K59" s="5">
        <v>8.9777777777777779</v>
      </c>
      <c r="L59" s="227">
        <f t="shared" si="0"/>
        <v>8.7901234567901216</v>
      </c>
      <c r="N59" s="6" t="s">
        <v>491</v>
      </c>
      <c r="O59" s="6" t="s">
        <v>491</v>
      </c>
      <c r="P59" s="6" t="s">
        <v>491</v>
      </c>
      <c r="Q59" s="6" t="s">
        <v>491</v>
      </c>
      <c r="R59" s="6" t="s">
        <v>491</v>
      </c>
      <c r="S59" s="6" t="s">
        <v>491</v>
      </c>
      <c r="T59" s="6" t="s">
        <v>491</v>
      </c>
      <c r="U59" s="6" t="s">
        <v>491</v>
      </c>
      <c r="V59" s="6" t="s">
        <v>491</v>
      </c>
      <c r="X59" s="5">
        <v>9.0666666666666664</v>
      </c>
      <c r="Y59" s="5">
        <v>8.8800000000000008</v>
      </c>
      <c r="Z59" s="5">
        <v>8.0273972602739718</v>
      </c>
      <c r="AA59" s="5">
        <v>9.2799999999999994</v>
      </c>
      <c r="AB59" s="5">
        <v>9.0666666666666664</v>
      </c>
      <c r="AC59" s="5">
        <v>8.535211267605634</v>
      </c>
      <c r="AD59" s="5">
        <v>9.413333333333334</v>
      </c>
      <c r="AE59" s="5">
        <v>9.1999999999999993</v>
      </c>
      <c r="AF59" s="20">
        <v>9.5466666666666669</v>
      </c>
      <c r="AG59" s="230">
        <f t="shared" si="1"/>
        <v>9.0017713179125494</v>
      </c>
    </row>
    <row r="60" spans="1:33" x14ac:dyDescent="0.25">
      <c r="A60" s="4" t="s">
        <v>114</v>
      </c>
      <c r="B60" s="4" t="s">
        <v>115</v>
      </c>
      <c r="C60" s="5">
        <v>8.4666666666666668</v>
      </c>
      <c r="D60" s="5">
        <v>7.5</v>
      </c>
      <c r="E60" s="5">
        <v>7.4</v>
      </c>
      <c r="F60" s="5">
        <v>8.3050847457627111</v>
      </c>
      <c r="G60" s="5">
        <v>7.8</v>
      </c>
      <c r="H60" s="5">
        <v>8.5862068965517242</v>
      </c>
      <c r="I60" s="5">
        <v>8.4333333333333336</v>
      </c>
      <c r="J60" s="5">
        <v>8.8333333333333339</v>
      </c>
      <c r="K60" s="5">
        <v>8.8666666666666671</v>
      </c>
      <c r="L60" s="227">
        <f t="shared" si="0"/>
        <v>8.2434768491460488</v>
      </c>
      <c r="N60" s="6" t="s">
        <v>491</v>
      </c>
      <c r="O60" s="6" t="s">
        <v>491</v>
      </c>
      <c r="P60" s="6" t="s">
        <v>491</v>
      </c>
      <c r="Q60" s="6" t="s">
        <v>491</v>
      </c>
      <c r="R60" s="6" t="s">
        <v>491</v>
      </c>
      <c r="S60" s="6" t="s">
        <v>491</v>
      </c>
      <c r="T60" s="6" t="s">
        <v>491</v>
      </c>
      <c r="U60" s="6" t="s">
        <v>491</v>
      </c>
      <c r="V60" s="6" t="s">
        <v>491</v>
      </c>
      <c r="X60" s="5">
        <v>9.16</v>
      </c>
      <c r="Y60" s="5">
        <v>8.84</v>
      </c>
      <c r="Z60" s="5">
        <v>8.1224489795918373</v>
      </c>
      <c r="AA60" s="5">
        <v>8.9600000000000009</v>
      </c>
      <c r="AB60" s="5">
        <v>8.9795918367346932</v>
      </c>
      <c r="AC60" s="5">
        <v>8.7659574468085104</v>
      </c>
      <c r="AD60" s="5">
        <v>8.9600000000000009</v>
      </c>
      <c r="AE60" s="5">
        <v>9.24</v>
      </c>
      <c r="AF60" s="20">
        <v>9.1999999999999993</v>
      </c>
      <c r="AG60" s="230">
        <f t="shared" si="1"/>
        <v>8.9142220292372283</v>
      </c>
    </row>
    <row r="61" spans="1:33" x14ac:dyDescent="0.25">
      <c r="A61" s="4" t="s">
        <v>116</v>
      </c>
      <c r="B61" s="4" t="s">
        <v>117</v>
      </c>
      <c r="C61" s="5">
        <v>8.8000000000000007</v>
      </c>
      <c r="D61" s="5">
        <v>8.6666666666666661</v>
      </c>
      <c r="E61" s="5">
        <v>7.16</v>
      </c>
      <c r="F61" s="5">
        <v>8.7466666666666661</v>
      </c>
      <c r="G61" s="5">
        <v>9.0133333333333336</v>
      </c>
      <c r="H61" s="5">
        <v>9.1866666666666674</v>
      </c>
      <c r="I61" s="5">
        <v>8.8533333333333335</v>
      </c>
      <c r="J61" s="5">
        <v>8.56</v>
      </c>
      <c r="K61" s="5">
        <v>9.2533333333333339</v>
      </c>
      <c r="L61" s="227">
        <f t="shared" si="0"/>
        <v>8.6933333333333334</v>
      </c>
      <c r="N61" s="6" t="s">
        <v>491</v>
      </c>
      <c r="O61" s="6" t="s">
        <v>491</v>
      </c>
      <c r="P61" s="6" t="s">
        <v>491</v>
      </c>
      <c r="Q61" s="6" t="s">
        <v>491</v>
      </c>
      <c r="R61" s="6" t="s">
        <v>491</v>
      </c>
      <c r="S61" s="6" t="s">
        <v>491</v>
      </c>
      <c r="T61" s="6" t="s">
        <v>491</v>
      </c>
      <c r="U61" s="6" t="s">
        <v>491</v>
      </c>
      <c r="V61" s="6" t="s">
        <v>491</v>
      </c>
      <c r="X61" s="5">
        <v>8.9600000000000009</v>
      </c>
      <c r="Y61" s="5">
        <v>9</v>
      </c>
      <c r="Z61" s="5">
        <v>9.1999999999999993</v>
      </c>
      <c r="AA61" s="5">
        <v>8.6</v>
      </c>
      <c r="AB61" s="5">
        <v>9.1</v>
      </c>
      <c r="AC61" s="5">
        <v>8.76</v>
      </c>
      <c r="AD61" s="5">
        <v>9.1999999999999993</v>
      </c>
      <c r="AE61" s="5">
        <v>9.24</v>
      </c>
      <c r="AF61" s="20">
        <v>9.6</v>
      </c>
      <c r="AG61" s="230">
        <f t="shared" si="1"/>
        <v>9.0733333333333306</v>
      </c>
    </row>
    <row r="62" spans="1:33" x14ac:dyDescent="0.25">
      <c r="A62" s="4" t="s">
        <v>118</v>
      </c>
      <c r="B62" s="4" t="s">
        <v>119</v>
      </c>
      <c r="C62" s="5">
        <v>9.06</v>
      </c>
      <c r="D62" s="5">
        <v>8.6999999999999993</v>
      </c>
      <c r="E62" s="5">
        <v>8.64</v>
      </c>
      <c r="F62" s="5">
        <v>9.1199999999999992</v>
      </c>
      <c r="G62" s="5">
        <v>9.1</v>
      </c>
      <c r="H62" s="5">
        <v>9.14</v>
      </c>
      <c r="I62" s="5">
        <v>9.32</v>
      </c>
      <c r="J62" s="5">
        <v>9.26</v>
      </c>
      <c r="K62" s="5">
        <v>9.1999999999999993</v>
      </c>
      <c r="L62" s="227">
        <f t="shared" si="0"/>
        <v>9.06</v>
      </c>
      <c r="N62" s="6" t="s">
        <v>491</v>
      </c>
      <c r="O62" s="6" t="s">
        <v>491</v>
      </c>
      <c r="P62" s="6" t="s">
        <v>491</v>
      </c>
      <c r="Q62" s="6" t="s">
        <v>491</v>
      </c>
      <c r="R62" s="6" t="s">
        <v>491</v>
      </c>
      <c r="S62" s="6" t="s">
        <v>491</v>
      </c>
      <c r="T62" s="6" t="s">
        <v>491</v>
      </c>
      <c r="U62" s="6" t="s">
        <v>491</v>
      </c>
      <c r="V62" s="6" t="s">
        <v>491</v>
      </c>
      <c r="X62" s="5">
        <v>9.2888888888888896</v>
      </c>
      <c r="Y62" s="5">
        <v>8.7333333333333325</v>
      </c>
      <c r="Z62" s="5">
        <v>8.6222222222222218</v>
      </c>
      <c r="AA62" s="5">
        <v>9.0444444444444443</v>
      </c>
      <c r="AB62" s="5">
        <v>8.8666666666666671</v>
      </c>
      <c r="AC62" s="5">
        <v>9.1999999999999993</v>
      </c>
      <c r="AD62" s="5">
        <v>9.2666666666666675</v>
      </c>
      <c r="AE62" s="5">
        <v>9.155555555555555</v>
      </c>
      <c r="AF62" s="20">
        <v>9.1111111111111107</v>
      </c>
      <c r="AG62" s="230">
        <f t="shared" si="1"/>
        <v>9.0320987654320994</v>
      </c>
    </row>
    <row r="63" spans="1:33" x14ac:dyDescent="0.25">
      <c r="A63" s="4" t="s">
        <v>120</v>
      </c>
      <c r="B63" s="4" t="s">
        <v>121</v>
      </c>
      <c r="C63" s="5">
        <v>8.1574803149606296</v>
      </c>
      <c r="D63" s="5">
        <v>7.666666666666667</v>
      </c>
      <c r="E63" s="5">
        <v>7.4774774774774775</v>
      </c>
      <c r="F63" s="5">
        <v>8.4761904761904763</v>
      </c>
      <c r="G63" s="5">
        <v>8.4251968503937</v>
      </c>
      <c r="H63" s="5">
        <v>8.5920000000000005</v>
      </c>
      <c r="I63" s="5">
        <v>8.456692913385826</v>
      </c>
      <c r="J63" s="5">
        <v>8.9047619047619051</v>
      </c>
      <c r="K63" s="5">
        <v>8.5039370078740166</v>
      </c>
      <c r="L63" s="227">
        <f t="shared" si="0"/>
        <v>8.2956004013011899</v>
      </c>
      <c r="N63" s="6" t="s">
        <v>491</v>
      </c>
      <c r="O63" s="6" t="s">
        <v>491</v>
      </c>
      <c r="P63" s="6" t="s">
        <v>491</v>
      </c>
      <c r="Q63" s="6" t="s">
        <v>491</v>
      </c>
      <c r="R63" s="6" t="s">
        <v>491</v>
      </c>
      <c r="S63" s="6" t="s">
        <v>491</v>
      </c>
      <c r="T63" s="6" t="s">
        <v>491</v>
      </c>
      <c r="U63" s="6" t="s">
        <v>491</v>
      </c>
      <c r="V63" s="6" t="s">
        <v>491</v>
      </c>
      <c r="X63" s="5">
        <v>8.3174603174603181</v>
      </c>
      <c r="Y63" s="5">
        <v>8.0967741935483879</v>
      </c>
      <c r="Z63" s="5">
        <v>8</v>
      </c>
      <c r="AA63" s="5">
        <v>8.6984126984126977</v>
      </c>
      <c r="AB63" s="5">
        <v>8.6557377049180335</v>
      </c>
      <c r="AC63" s="5">
        <v>8.9677419354838701</v>
      </c>
      <c r="AD63" s="5">
        <v>8.9841269841269842</v>
      </c>
      <c r="AE63" s="5">
        <v>9.193548387096774</v>
      </c>
      <c r="AF63" s="20">
        <v>9.0967741935483879</v>
      </c>
      <c r="AG63" s="230">
        <f t="shared" si="1"/>
        <v>8.6678418238439381</v>
      </c>
    </row>
    <row r="64" spans="1:33" x14ac:dyDescent="0.25">
      <c r="A64" s="4" t="s">
        <v>122</v>
      </c>
      <c r="B64" s="4" t="s">
        <v>123</v>
      </c>
      <c r="C64" s="5">
        <v>9.8133333333333326</v>
      </c>
      <c r="D64" s="5">
        <v>9.36</v>
      </c>
      <c r="E64" s="5">
        <v>9.1999999999999993</v>
      </c>
      <c r="F64" s="5">
        <v>9.6266666666666669</v>
      </c>
      <c r="G64" s="5">
        <v>9.76</v>
      </c>
      <c r="H64" s="5">
        <v>9.8666666666666671</v>
      </c>
      <c r="I64" s="5">
        <v>9.8933333333333326</v>
      </c>
      <c r="J64" s="5">
        <v>9.92</v>
      </c>
      <c r="K64" s="5">
        <v>10</v>
      </c>
      <c r="L64" s="227">
        <f t="shared" si="0"/>
        <v>9.7155555555555555</v>
      </c>
      <c r="N64" s="6" t="s">
        <v>491</v>
      </c>
      <c r="O64" s="6" t="s">
        <v>491</v>
      </c>
      <c r="P64" s="6" t="s">
        <v>491</v>
      </c>
      <c r="Q64" s="6" t="s">
        <v>491</v>
      </c>
      <c r="R64" s="6" t="s">
        <v>491</v>
      </c>
      <c r="S64" s="6" t="s">
        <v>491</v>
      </c>
      <c r="T64" s="6" t="s">
        <v>491</v>
      </c>
      <c r="U64" s="6" t="s">
        <v>491</v>
      </c>
      <c r="V64" s="6" t="s">
        <v>491</v>
      </c>
      <c r="X64" s="5">
        <v>9.5500000000000007</v>
      </c>
      <c r="Y64" s="5">
        <v>9.4499999999999993</v>
      </c>
      <c r="Z64" s="5">
        <v>9.1999999999999993</v>
      </c>
      <c r="AA64" s="5">
        <v>9.6</v>
      </c>
      <c r="AB64" s="5">
        <v>9.85</v>
      </c>
      <c r="AC64" s="5">
        <v>9.8000000000000007</v>
      </c>
      <c r="AD64" s="5">
        <v>9.9</v>
      </c>
      <c r="AE64" s="5">
        <v>9.6999999999999993</v>
      </c>
      <c r="AF64" s="20">
        <v>10</v>
      </c>
      <c r="AG64" s="230">
        <f t="shared" si="1"/>
        <v>9.6722222222222243</v>
      </c>
    </row>
    <row r="65" spans="1:33" x14ac:dyDescent="0.25">
      <c r="A65" s="4" t="s">
        <v>124</v>
      </c>
      <c r="B65" s="4" t="s">
        <v>125</v>
      </c>
      <c r="C65" s="5">
        <v>8.447058823529412</v>
      </c>
      <c r="D65" s="5">
        <v>8.1882352941176464</v>
      </c>
      <c r="E65" s="5">
        <v>8.1882352941176464</v>
      </c>
      <c r="F65" s="5">
        <v>8.1647058823529406</v>
      </c>
      <c r="G65" s="5">
        <v>8.5176470588235293</v>
      </c>
      <c r="H65" s="5">
        <v>8.0749999999999993</v>
      </c>
      <c r="I65" s="5">
        <v>8.3529411764705888</v>
      </c>
      <c r="J65" s="5">
        <v>8.9647058823529413</v>
      </c>
      <c r="K65" s="5">
        <v>8.7058823529411757</v>
      </c>
      <c r="L65" s="227">
        <f t="shared" si="0"/>
        <v>8.4004901960784295</v>
      </c>
      <c r="N65" s="6" t="s">
        <v>491</v>
      </c>
      <c r="O65" s="6" t="s">
        <v>491</v>
      </c>
      <c r="P65" s="6" t="s">
        <v>491</v>
      </c>
      <c r="Q65" s="6" t="s">
        <v>491</v>
      </c>
      <c r="R65" s="6" t="s">
        <v>491</v>
      </c>
      <c r="S65" s="6" t="s">
        <v>491</v>
      </c>
      <c r="T65" s="6" t="s">
        <v>491</v>
      </c>
      <c r="U65" s="6" t="s">
        <v>491</v>
      </c>
      <c r="V65" s="6" t="s">
        <v>491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20">
        <v>0</v>
      </c>
      <c r="AG65" s="230" t="e">
        <f t="shared" si="1"/>
        <v>#DIV/0!</v>
      </c>
    </row>
    <row r="66" spans="1:33" x14ac:dyDescent="0.25">
      <c r="A66" s="4" t="s">
        <v>126</v>
      </c>
      <c r="B66" s="4" t="s">
        <v>127</v>
      </c>
      <c r="C66" s="5">
        <v>8.6</v>
      </c>
      <c r="D66" s="5">
        <v>8.3243243243243246</v>
      </c>
      <c r="E66" s="5">
        <v>8.378378378378379</v>
      </c>
      <c r="F66" s="5">
        <v>9.1999999999999993</v>
      </c>
      <c r="G66" s="5">
        <v>9.25</v>
      </c>
      <c r="H66" s="5">
        <v>9.0256410256410255</v>
      </c>
      <c r="I66" s="5">
        <v>9.25</v>
      </c>
      <c r="J66" s="5">
        <v>9.1</v>
      </c>
      <c r="K66" s="5">
        <v>9.15</v>
      </c>
      <c r="L66" s="227">
        <f t="shared" si="0"/>
        <v>8.9198159698159696</v>
      </c>
      <c r="N66" s="6" t="s">
        <v>491</v>
      </c>
      <c r="O66" s="6" t="s">
        <v>491</v>
      </c>
      <c r="P66" s="6" t="s">
        <v>491</v>
      </c>
      <c r="Q66" s="6" t="s">
        <v>491</v>
      </c>
      <c r="R66" s="6" t="s">
        <v>491</v>
      </c>
      <c r="S66" s="6" t="s">
        <v>491</v>
      </c>
      <c r="T66" s="6" t="s">
        <v>491</v>
      </c>
      <c r="U66" s="6" t="s">
        <v>491</v>
      </c>
      <c r="V66" s="6" t="s">
        <v>491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20">
        <v>0</v>
      </c>
      <c r="AG66" s="230" t="e">
        <f t="shared" si="1"/>
        <v>#DIV/0!</v>
      </c>
    </row>
    <row r="67" spans="1:33" x14ac:dyDescent="0.25">
      <c r="A67" s="4" t="s">
        <v>128</v>
      </c>
      <c r="B67" s="4" t="s">
        <v>129</v>
      </c>
      <c r="C67" s="5">
        <v>9.2929292929292924</v>
      </c>
      <c r="D67" s="5">
        <v>8.545454545454545</v>
      </c>
      <c r="E67" s="5">
        <v>8.1818181818181817</v>
      </c>
      <c r="F67" s="5">
        <v>9.5151515151515156</v>
      </c>
      <c r="G67" s="5">
        <v>9.4343434343434343</v>
      </c>
      <c r="H67" s="5">
        <v>9.0505050505050502</v>
      </c>
      <c r="I67" s="5">
        <v>8.8888888888888893</v>
      </c>
      <c r="J67" s="5">
        <v>9.0707070707070709</v>
      </c>
      <c r="K67" s="5">
        <v>9.2525252525252526</v>
      </c>
      <c r="L67" s="227">
        <f t="shared" si="0"/>
        <v>9.0258136924803605</v>
      </c>
      <c r="N67" s="6" t="s">
        <v>491</v>
      </c>
      <c r="O67" s="6" t="s">
        <v>491</v>
      </c>
      <c r="P67" s="6" t="s">
        <v>491</v>
      </c>
      <c r="Q67" s="6" t="s">
        <v>491</v>
      </c>
      <c r="R67" s="6" t="s">
        <v>491</v>
      </c>
      <c r="S67" s="6" t="s">
        <v>491</v>
      </c>
      <c r="T67" s="6" t="s">
        <v>491</v>
      </c>
      <c r="U67" s="6" t="s">
        <v>491</v>
      </c>
      <c r="V67" s="6" t="s">
        <v>491</v>
      </c>
      <c r="X67" s="6" t="s">
        <v>491</v>
      </c>
      <c r="Y67" s="6" t="s">
        <v>491</v>
      </c>
      <c r="Z67" s="6" t="s">
        <v>491</v>
      </c>
      <c r="AA67" s="6" t="s">
        <v>491</v>
      </c>
      <c r="AB67" s="6" t="s">
        <v>491</v>
      </c>
      <c r="AC67" s="6" t="s">
        <v>491</v>
      </c>
      <c r="AD67" s="6" t="s">
        <v>491</v>
      </c>
      <c r="AE67" s="6" t="s">
        <v>491</v>
      </c>
      <c r="AF67" s="11" t="s">
        <v>491</v>
      </c>
      <c r="AG67" s="230" t="e">
        <f t="shared" si="1"/>
        <v>#DIV/0!</v>
      </c>
    </row>
    <row r="68" spans="1:33" x14ac:dyDescent="0.25">
      <c r="A68" s="4" t="s">
        <v>130</v>
      </c>
      <c r="B68" s="4" t="s">
        <v>131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227" t="e">
        <f t="shared" si="0"/>
        <v>#DIV/0!</v>
      </c>
      <c r="N68" s="6" t="s">
        <v>491</v>
      </c>
      <c r="O68" s="6" t="s">
        <v>491</v>
      </c>
      <c r="P68" s="6" t="s">
        <v>491</v>
      </c>
      <c r="Q68" s="6" t="s">
        <v>491</v>
      </c>
      <c r="R68" s="6" t="s">
        <v>491</v>
      </c>
      <c r="S68" s="6" t="s">
        <v>491</v>
      </c>
      <c r="T68" s="6" t="s">
        <v>491</v>
      </c>
      <c r="U68" s="6" t="s">
        <v>491</v>
      </c>
      <c r="V68" s="6" t="s">
        <v>491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20">
        <v>0</v>
      </c>
      <c r="AG68" s="230" t="e">
        <f t="shared" si="1"/>
        <v>#DIV/0!</v>
      </c>
    </row>
    <row r="69" spans="1:33" x14ac:dyDescent="0.25">
      <c r="A69" s="4" t="s">
        <v>132</v>
      </c>
      <c r="B69" s="4" t="s">
        <v>133</v>
      </c>
      <c r="C69" s="5">
        <v>7.666666666666667</v>
      </c>
      <c r="D69" s="5">
        <v>6.4745762711864403</v>
      </c>
      <c r="E69" s="5">
        <v>7.1785714285714288</v>
      </c>
      <c r="F69" s="5">
        <v>7.3770491803278686</v>
      </c>
      <c r="G69" s="5">
        <v>7.0344827586206895</v>
      </c>
      <c r="H69" s="5">
        <v>7.6721311475409832</v>
      </c>
      <c r="I69" s="5">
        <v>7.7377049180327866</v>
      </c>
      <c r="J69" s="5">
        <v>8.1311475409836067</v>
      </c>
      <c r="K69" s="5">
        <v>7.8032786885245899</v>
      </c>
      <c r="L69" s="227">
        <f t="shared" ref="L69:L113" si="2">AVERAGEIF(C69:K69,"&gt;0")</f>
        <v>7.4528454000505615</v>
      </c>
      <c r="N69" s="6" t="s">
        <v>491</v>
      </c>
      <c r="O69" s="6" t="s">
        <v>491</v>
      </c>
      <c r="P69" s="6" t="s">
        <v>491</v>
      </c>
      <c r="Q69" s="6" t="s">
        <v>491</v>
      </c>
      <c r="R69" s="6" t="s">
        <v>491</v>
      </c>
      <c r="S69" s="6" t="s">
        <v>491</v>
      </c>
      <c r="T69" s="6" t="s">
        <v>491</v>
      </c>
      <c r="U69" s="6" t="s">
        <v>491</v>
      </c>
      <c r="V69" s="6" t="s">
        <v>491</v>
      </c>
      <c r="X69" s="5">
        <v>8.6</v>
      </c>
      <c r="Y69" s="5">
        <v>8.24</v>
      </c>
      <c r="Z69" s="5">
        <v>8.2799999999999994</v>
      </c>
      <c r="AA69" s="5">
        <v>8.2799999999999994</v>
      </c>
      <c r="AB69" s="5">
        <v>8.204081632653061</v>
      </c>
      <c r="AC69" s="5">
        <v>8.68</v>
      </c>
      <c r="AD69" s="5">
        <v>8.52</v>
      </c>
      <c r="AE69" s="5">
        <v>8.1999999999999993</v>
      </c>
      <c r="AF69" s="20">
        <v>8.6</v>
      </c>
      <c r="AG69" s="230">
        <f t="shared" ref="AG69:AG113" si="3">AVERAGEIF(X69:AF69,"&gt;0")</f>
        <v>8.4004535147392296</v>
      </c>
    </row>
    <row r="70" spans="1:33" x14ac:dyDescent="0.25">
      <c r="A70" s="4" t="s">
        <v>134</v>
      </c>
      <c r="B70" s="4" t="s">
        <v>135</v>
      </c>
      <c r="C70" s="5">
        <v>8.8800000000000008</v>
      </c>
      <c r="D70" s="5">
        <v>8.36</v>
      </c>
      <c r="E70" s="5">
        <v>6.6086956521739131</v>
      </c>
      <c r="F70" s="5">
        <v>8.2799999999999994</v>
      </c>
      <c r="G70" s="5">
        <v>8.1199999999999992</v>
      </c>
      <c r="H70" s="5">
        <v>7.6</v>
      </c>
      <c r="I70" s="5">
        <v>8.1199999999999992</v>
      </c>
      <c r="J70" s="5">
        <v>8.68</v>
      </c>
      <c r="K70" s="5">
        <v>8.24</v>
      </c>
      <c r="L70" s="227">
        <f t="shared" si="2"/>
        <v>8.0987439613526568</v>
      </c>
      <c r="N70" s="6" t="s">
        <v>491</v>
      </c>
      <c r="O70" s="6" t="s">
        <v>491</v>
      </c>
      <c r="P70" s="6" t="s">
        <v>491</v>
      </c>
      <c r="Q70" s="6" t="s">
        <v>491</v>
      </c>
      <c r="R70" s="6" t="s">
        <v>491</v>
      </c>
      <c r="S70" s="6" t="s">
        <v>491</v>
      </c>
      <c r="T70" s="6" t="s">
        <v>491</v>
      </c>
      <c r="U70" s="6" t="s">
        <v>491</v>
      </c>
      <c r="V70" s="6" t="s">
        <v>491</v>
      </c>
      <c r="X70" s="5">
        <v>8.1999999999999993</v>
      </c>
      <c r="Y70" s="5">
        <v>7.6</v>
      </c>
      <c r="Z70" s="5">
        <v>5.7777777777777777</v>
      </c>
      <c r="AA70" s="5">
        <v>7.8</v>
      </c>
      <c r="AB70" s="5">
        <v>8.4444444444444446</v>
      </c>
      <c r="AC70" s="5">
        <v>6.8</v>
      </c>
      <c r="AD70" s="5">
        <v>7.6</v>
      </c>
      <c r="AE70" s="5">
        <v>9</v>
      </c>
      <c r="AF70" s="20">
        <v>8</v>
      </c>
      <c r="AG70" s="230">
        <f t="shared" si="3"/>
        <v>7.6913580246913584</v>
      </c>
    </row>
    <row r="71" spans="1:33" x14ac:dyDescent="0.25">
      <c r="A71" s="4" t="s">
        <v>136</v>
      </c>
      <c r="B71" s="4" t="s">
        <v>137</v>
      </c>
      <c r="C71" s="5">
        <v>8.3333333333333339</v>
      </c>
      <c r="D71" s="5">
        <v>8.137931034482758</v>
      </c>
      <c r="E71" s="5">
        <v>7.1034482758620694</v>
      </c>
      <c r="F71" s="5">
        <v>8.2666666666666675</v>
      </c>
      <c r="G71" s="5">
        <v>8.5</v>
      </c>
      <c r="H71" s="5">
        <v>7.9333333333333336</v>
      </c>
      <c r="I71" s="5">
        <v>8.4333333333333336</v>
      </c>
      <c r="J71" s="5">
        <v>8.0666666666666664</v>
      </c>
      <c r="K71" s="5">
        <v>7.9</v>
      </c>
      <c r="L71" s="227">
        <f t="shared" si="2"/>
        <v>8.0749680715197965</v>
      </c>
      <c r="N71" s="6" t="s">
        <v>491</v>
      </c>
      <c r="O71" s="6" t="s">
        <v>491</v>
      </c>
      <c r="P71" s="6" t="s">
        <v>491</v>
      </c>
      <c r="Q71" s="6" t="s">
        <v>491</v>
      </c>
      <c r="R71" s="6" t="s">
        <v>491</v>
      </c>
      <c r="S71" s="6" t="s">
        <v>491</v>
      </c>
      <c r="T71" s="6" t="s">
        <v>491</v>
      </c>
      <c r="U71" s="6" t="s">
        <v>491</v>
      </c>
      <c r="V71" s="6" t="s">
        <v>491</v>
      </c>
      <c r="X71" s="5">
        <v>8.85</v>
      </c>
      <c r="Y71" s="5">
        <v>8.65</v>
      </c>
      <c r="Z71" s="5">
        <v>8.3000000000000007</v>
      </c>
      <c r="AA71" s="5">
        <v>9</v>
      </c>
      <c r="AB71" s="5">
        <v>9.15</v>
      </c>
      <c r="AC71" s="5">
        <v>8.75</v>
      </c>
      <c r="AD71" s="5">
        <v>8.9499999999999993</v>
      </c>
      <c r="AE71" s="5">
        <v>9.1999999999999993</v>
      </c>
      <c r="AF71" s="20">
        <v>8.9</v>
      </c>
      <c r="AG71" s="230">
        <f t="shared" si="3"/>
        <v>8.8611111111111107</v>
      </c>
    </row>
    <row r="72" spans="1:33" x14ac:dyDescent="0.25">
      <c r="A72" s="4" t="s">
        <v>138</v>
      </c>
      <c r="B72" s="4" t="s">
        <v>139</v>
      </c>
      <c r="C72" s="5">
        <v>8.16</v>
      </c>
      <c r="D72" s="5">
        <v>8.1199999999999992</v>
      </c>
      <c r="E72" s="5">
        <v>7.6</v>
      </c>
      <c r="F72" s="5">
        <v>7.92</v>
      </c>
      <c r="G72" s="5">
        <v>8.08</v>
      </c>
      <c r="H72" s="5">
        <v>8</v>
      </c>
      <c r="I72" s="5">
        <v>7.96</v>
      </c>
      <c r="J72" s="5">
        <v>8.6</v>
      </c>
      <c r="K72" s="5">
        <v>8</v>
      </c>
      <c r="L72" s="227">
        <f t="shared" si="2"/>
        <v>8.0488888888888894</v>
      </c>
      <c r="N72" s="6" t="s">
        <v>491</v>
      </c>
      <c r="O72" s="6" t="s">
        <v>491</v>
      </c>
      <c r="P72" s="6" t="s">
        <v>491</v>
      </c>
      <c r="Q72" s="6" t="s">
        <v>491</v>
      </c>
      <c r="R72" s="6" t="s">
        <v>491</v>
      </c>
      <c r="S72" s="6" t="s">
        <v>491</v>
      </c>
      <c r="T72" s="6" t="s">
        <v>491</v>
      </c>
      <c r="U72" s="6" t="s">
        <v>491</v>
      </c>
      <c r="V72" s="6" t="s">
        <v>491</v>
      </c>
      <c r="X72" s="5">
        <v>8.4</v>
      </c>
      <c r="Y72" s="5">
        <v>8.1</v>
      </c>
      <c r="Z72" s="5">
        <v>7.2</v>
      </c>
      <c r="AA72" s="5">
        <v>8.25</v>
      </c>
      <c r="AB72" s="5">
        <v>8.1</v>
      </c>
      <c r="AC72" s="5">
        <v>8.0500000000000007</v>
      </c>
      <c r="AD72" s="5">
        <v>8.4</v>
      </c>
      <c r="AE72" s="5">
        <v>8.65</v>
      </c>
      <c r="AF72" s="20">
        <v>0</v>
      </c>
      <c r="AG72" s="230">
        <f t="shared" si="3"/>
        <v>8.1437499999999989</v>
      </c>
    </row>
    <row r="73" spans="1:33" x14ac:dyDescent="0.25">
      <c r="A73" s="4" t="s">
        <v>140</v>
      </c>
      <c r="B73" s="4" t="s">
        <v>141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227" t="e">
        <f t="shared" si="2"/>
        <v>#DIV/0!</v>
      </c>
      <c r="N73" s="6" t="s">
        <v>491</v>
      </c>
      <c r="O73" s="6" t="s">
        <v>491</v>
      </c>
      <c r="P73" s="6" t="s">
        <v>491</v>
      </c>
      <c r="Q73" s="6" t="s">
        <v>491</v>
      </c>
      <c r="R73" s="6" t="s">
        <v>491</v>
      </c>
      <c r="S73" s="6" t="s">
        <v>491</v>
      </c>
      <c r="T73" s="6" t="s">
        <v>491</v>
      </c>
      <c r="U73" s="6" t="s">
        <v>491</v>
      </c>
      <c r="V73" s="6" t="s">
        <v>491</v>
      </c>
      <c r="X73" s="6" t="s">
        <v>491</v>
      </c>
      <c r="Y73" s="6" t="s">
        <v>491</v>
      </c>
      <c r="Z73" s="6" t="s">
        <v>491</v>
      </c>
      <c r="AA73" s="6" t="s">
        <v>491</v>
      </c>
      <c r="AB73" s="6" t="s">
        <v>491</v>
      </c>
      <c r="AC73" s="6" t="s">
        <v>491</v>
      </c>
      <c r="AD73" s="6" t="s">
        <v>491</v>
      </c>
      <c r="AE73" s="6" t="s">
        <v>491</v>
      </c>
      <c r="AF73" s="11" t="s">
        <v>491</v>
      </c>
      <c r="AG73" s="230" t="e">
        <f t="shared" si="3"/>
        <v>#DIV/0!</v>
      </c>
    </row>
    <row r="74" spans="1:33" x14ac:dyDescent="0.25">
      <c r="A74" s="4" t="s">
        <v>142</v>
      </c>
      <c r="B74" s="4" t="s">
        <v>143</v>
      </c>
      <c r="C74" s="5">
        <v>7.2333333333333334</v>
      </c>
      <c r="D74" s="5">
        <v>5.1333333333333337</v>
      </c>
      <c r="E74" s="5">
        <v>8.3333333333333339</v>
      </c>
      <c r="F74" s="5">
        <v>8.9666666666666668</v>
      </c>
      <c r="G74" s="5">
        <v>7.8</v>
      </c>
      <c r="H74" s="5">
        <v>8.8000000000000007</v>
      </c>
      <c r="I74" s="5">
        <v>8.8333333333333339</v>
      </c>
      <c r="J74" s="5">
        <v>9.1333333333333329</v>
      </c>
      <c r="K74" s="5">
        <v>9</v>
      </c>
      <c r="L74" s="227">
        <f t="shared" si="2"/>
        <v>8.1370370370370377</v>
      </c>
      <c r="N74" s="6" t="s">
        <v>491</v>
      </c>
      <c r="O74" s="6" t="s">
        <v>491</v>
      </c>
      <c r="P74" s="6" t="s">
        <v>491</v>
      </c>
      <c r="Q74" s="6" t="s">
        <v>491</v>
      </c>
      <c r="R74" s="6" t="s">
        <v>491</v>
      </c>
      <c r="S74" s="6" t="s">
        <v>491</v>
      </c>
      <c r="T74" s="6" t="s">
        <v>491</v>
      </c>
      <c r="U74" s="6" t="s">
        <v>491</v>
      </c>
      <c r="V74" s="6" t="s">
        <v>491</v>
      </c>
      <c r="X74" s="5">
        <v>7</v>
      </c>
      <c r="Y74" s="5">
        <v>5.05</v>
      </c>
      <c r="Z74" s="5">
        <v>8.3000000000000007</v>
      </c>
      <c r="AA74" s="5">
        <v>8.8000000000000007</v>
      </c>
      <c r="AB74" s="5">
        <v>7.8</v>
      </c>
      <c r="AC74" s="5">
        <v>8.6</v>
      </c>
      <c r="AD74" s="5">
        <v>8.6</v>
      </c>
      <c r="AE74" s="5">
        <v>9</v>
      </c>
      <c r="AF74" s="20">
        <v>8.8000000000000007</v>
      </c>
      <c r="AG74" s="230">
        <f t="shared" si="3"/>
        <v>7.9944444444444445</v>
      </c>
    </row>
    <row r="75" spans="1:33" x14ac:dyDescent="0.25">
      <c r="A75" s="4" t="s">
        <v>144</v>
      </c>
      <c r="B75" s="4" t="s">
        <v>145</v>
      </c>
      <c r="C75" s="5">
        <v>8.9499999999999993</v>
      </c>
      <c r="D75" s="5">
        <v>8.25</v>
      </c>
      <c r="E75" s="5">
        <v>6.95</v>
      </c>
      <c r="F75" s="5">
        <v>8.65</v>
      </c>
      <c r="G75" s="5">
        <v>8.4</v>
      </c>
      <c r="H75" s="5">
        <v>8.8000000000000007</v>
      </c>
      <c r="I75" s="5">
        <v>8.6999999999999993</v>
      </c>
      <c r="J75" s="5">
        <v>8.65</v>
      </c>
      <c r="K75" s="5">
        <v>8.6999999999999993</v>
      </c>
      <c r="L75" s="227">
        <f t="shared" si="2"/>
        <v>8.4500000000000011</v>
      </c>
      <c r="N75" s="6" t="s">
        <v>491</v>
      </c>
      <c r="O75" s="6" t="s">
        <v>491</v>
      </c>
      <c r="P75" s="6" t="s">
        <v>491</v>
      </c>
      <c r="Q75" s="6" t="s">
        <v>491</v>
      </c>
      <c r="R75" s="6" t="s">
        <v>491</v>
      </c>
      <c r="S75" s="6" t="s">
        <v>491</v>
      </c>
      <c r="T75" s="6" t="s">
        <v>491</v>
      </c>
      <c r="U75" s="6" t="s">
        <v>491</v>
      </c>
      <c r="V75" s="6" t="s">
        <v>491</v>
      </c>
      <c r="X75" s="5">
        <v>9</v>
      </c>
      <c r="Y75" s="5">
        <v>8.2285714285714278</v>
      </c>
      <c r="Z75" s="5">
        <v>7.7222222222222223</v>
      </c>
      <c r="AA75" s="5">
        <v>9.0500000000000007</v>
      </c>
      <c r="AB75" s="5">
        <v>7.8947368421052628</v>
      </c>
      <c r="AC75" s="5">
        <v>8.65</v>
      </c>
      <c r="AD75" s="5">
        <v>9.1999999999999993</v>
      </c>
      <c r="AE75" s="5">
        <v>8.3589743589743595</v>
      </c>
      <c r="AF75" s="20">
        <v>9.0769230769230766</v>
      </c>
      <c r="AG75" s="230">
        <f t="shared" si="3"/>
        <v>8.5757142143107057</v>
      </c>
    </row>
    <row r="76" spans="1:33" x14ac:dyDescent="0.25">
      <c r="A76" s="4" t="s">
        <v>146</v>
      </c>
      <c r="B76" s="4" t="s">
        <v>147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227" t="e">
        <f t="shared" si="2"/>
        <v>#DIV/0!</v>
      </c>
      <c r="N76" s="6" t="s">
        <v>491</v>
      </c>
      <c r="O76" s="6" t="s">
        <v>491</v>
      </c>
      <c r="P76" s="6" t="s">
        <v>491</v>
      </c>
      <c r="Q76" s="6" t="s">
        <v>491</v>
      </c>
      <c r="R76" s="6" t="s">
        <v>491</v>
      </c>
      <c r="S76" s="6" t="s">
        <v>491</v>
      </c>
      <c r="T76" s="6" t="s">
        <v>491</v>
      </c>
      <c r="U76" s="6" t="s">
        <v>491</v>
      </c>
      <c r="V76" s="6" t="s">
        <v>491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20">
        <v>0</v>
      </c>
      <c r="AG76" s="230" t="e">
        <f t="shared" si="3"/>
        <v>#DIV/0!</v>
      </c>
    </row>
    <row r="77" spans="1:33" x14ac:dyDescent="0.25">
      <c r="A77" s="4" t="s">
        <v>148</v>
      </c>
      <c r="B77" s="4" t="s">
        <v>149</v>
      </c>
      <c r="C77" s="5">
        <v>6.4117647058823533</v>
      </c>
      <c r="D77" s="5">
        <v>6.2608695652173916</v>
      </c>
      <c r="E77" s="5">
        <v>7.0684931506849313</v>
      </c>
      <c r="F77" s="5">
        <v>7.8666666666666663</v>
      </c>
      <c r="G77" s="5">
        <v>7.2571428571428571</v>
      </c>
      <c r="H77" s="5">
        <v>8.4533333333333331</v>
      </c>
      <c r="I77" s="5">
        <v>8.293333333333333</v>
      </c>
      <c r="J77" s="5">
        <v>9.7866666666666671</v>
      </c>
      <c r="K77" s="5">
        <v>9.7333333333333325</v>
      </c>
      <c r="L77" s="227">
        <f t="shared" si="2"/>
        <v>7.903511512473429</v>
      </c>
      <c r="N77" s="6" t="s">
        <v>491</v>
      </c>
      <c r="O77" s="6" t="s">
        <v>491</v>
      </c>
      <c r="P77" s="6" t="s">
        <v>491</v>
      </c>
      <c r="Q77" s="6" t="s">
        <v>491</v>
      </c>
      <c r="R77" s="6" t="s">
        <v>491</v>
      </c>
      <c r="S77" s="6" t="s">
        <v>491</v>
      </c>
      <c r="T77" s="6" t="s">
        <v>491</v>
      </c>
      <c r="U77" s="6" t="s">
        <v>491</v>
      </c>
      <c r="V77" s="6" t="s">
        <v>491</v>
      </c>
      <c r="X77" s="5">
        <v>7.7407407407407405</v>
      </c>
      <c r="Y77" s="5">
        <v>7.7333333333333334</v>
      </c>
      <c r="Z77" s="5">
        <v>7.7333333333333334</v>
      </c>
      <c r="AA77" s="5">
        <v>9.2666666666666675</v>
      </c>
      <c r="AB77" s="5">
        <v>8.5</v>
      </c>
      <c r="AC77" s="5">
        <v>8.6333333333333329</v>
      </c>
      <c r="AD77" s="5">
        <v>8.5</v>
      </c>
      <c r="AE77" s="5">
        <v>8.8333333333333339</v>
      </c>
      <c r="AF77" s="20">
        <v>9.8666666666666671</v>
      </c>
      <c r="AG77" s="230">
        <f t="shared" si="3"/>
        <v>8.5341563786008212</v>
      </c>
    </row>
    <row r="78" spans="1:33" x14ac:dyDescent="0.25">
      <c r="A78" s="4" t="s">
        <v>150</v>
      </c>
      <c r="B78" s="4" t="s">
        <v>151</v>
      </c>
      <c r="C78" s="5">
        <v>9.1999999999999993</v>
      </c>
      <c r="D78" s="5">
        <v>8.6999999999999993</v>
      </c>
      <c r="E78" s="5">
        <v>8.0571428571428569</v>
      </c>
      <c r="F78" s="5">
        <v>8.85</v>
      </c>
      <c r="G78" s="5">
        <v>9.0500000000000007</v>
      </c>
      <c r="H78" s="5">
        <v>9.2307692307692299</v>
      </c>
      <c r="I78" s="5">
        <v>9.25</v>
      </c>
      <c r="J78" s="5">
        <v>9.35</v>
      </c>
      <c r="K78" s="5">
        <v>9.4</v>
      </c>
      <c r="L78" s="227">
        <f t="shared" si="2"/>
        <v>9.0097680097680097</v>
      </c>
      <c r="N78" s="6" t="s">
        <v>491</v>
      </c>
      <c r="O78" s="6" t="s">
        <v>491</v>
      </c>
      <c r="P78" s="6" t="s">
        <v>491</v>
      </c>
      <c r="Q78" s="6" t="s">
        <v>491</v>
      </c>
      <c r="R78" s="6" t="s">
        <v>491</v>
      </c>
      <c r="S78" s="6" t="s">
        <v>491</v>
      </c>
      <c r="T78" s="6" t="s">
        <v>491</v>
      </c>
      <c r="U78" s="6" t="s">
        <v>491</v>
      </c>
      <c r="V78" s="6" t="s">
        <v>491</v>
      </c>
      <c r="X78" s="6" t="s">
        <v>491</v>
      </c>
      <c r="Y78" s="6" t="s">
        <v>491</v>
      </c>
      <c r="Z78" s="6" t="s">
        <v>491</v>
      </c>
      <c r="AA78" s="6" t="s">
        <v>491</v>
      </c>
      <c r="AB78" s="6" t="s">
        <v>491</v>
      </c>
      <c r="AC78" s="6" t="s">
        <v>491</v>
      </c>
      <c r="AD78" s="6" t="s">
        <v>491</v>
      </c>
      <c r="AE78" s="6" t="s">
        <v>491</v>
      </c>
      <c r="AF78" s="11" t="s">
        <v>491</v>
      </c>
      <c r="AG78" s="230" t="e">
        <f t="shared" si="3"/>
        <v>#DIV/0!</v>
      </c>
    </row>
    <row r="79" spans="1:33" x14ac:dyDescent="0.25">
      <c r="A79" s="4" t="s">
        <v>152</v>
      </c>
      <c r="B79" s="4" t="s">
        <v>153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227" t="e">
        <f t="shared" si="2"/>
        <v>#DIV/0!</v>
      </c>
      <c r="N79" s="6" t="s">
        <v>491</v>
      </c>
      <c r="O79" s="6" t="s">
        <v>491</v>
      </c>
      <c r="P79" s="6" t="s">
        <v>491</v>
      </c>
      <c r="Q79" s="6" t="s">
        <v>491</v>
      </c>
      <c r="R79" s="6" t="s">
        <v>491</v>
      </c>
      <c r="S79" s="6" t="s">
        <v>491</v>
      </c>
      <c r="T79" s="6" t="s">
        <v>491</v>
      </c>
      <c r="U79" s="6" t="s">
        <v>491</v>
      </c>
      <c r="V79" s="6" t="s">
        <v>491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20">
        <v>0</v>
      </c>
      <c r="AG79" s="230" t="e">
        <f t="shared" si="3"/>
        <v>#DIV/0!</v>
      </c>
    </row>
    <row r="80" spans="1:33" x14ac:dyDescent="0.25">
      <c r="A80" s="4" t="s">
        <v>154</v>
      </c>
      <c r="B80" s="4" t="s">
        <v>155</v>
      </c>
      <c r="C80" s="5">
        <v>7.6756756756756754</v>
      </c>
      <c r="D80" s="5">
        <v>6.6111111111111107</v>
      </c>
      <c r="E80" s="5">
        <v>7</v>
      </c>
      <c r="F80" s="5">
        <v>7.1891891891891895</v>
      </c>
      <c r="G80" s="5">
        <v>7.5555555555555554</v>
      </c>
      <c r="H80" s="5">
        <v>8.1111111111111107</v>
      </c>
      <c r="I80" s="5">
        <v>7.6756756756756754</v>
      </c>
      <c r="J80" s="5">
        <v>7.8918918918918921</v>
      </c>
      <c r="K80" s="5">
        <v>7.6216216216216219</v>
      </c>
      <c r="L80" s="227">
        <f t="shared" si="2"/>
        <v>7.4813146479813151</v>
      </c>
      <c r="N80" s="6" t="s">
        <v>491</v>
      </c>
      <c r="O80" s="6" t="s">
        <v>491</v>
      </c>
      <c r="P80" s="6" t="s">
        <v>491</v>
      </c>
      <c r="Q80" s="6" t="s">
        <v>491</v>
      </c>
      <c r="R80" s="6" t="s">
        <v>491</v>
      </c>
      <c r="S80" s="6" t="s">
        <v>491</v>
      </c>
      <c r="T80" s="6" t="s">
        <v>491</v>
      </c>
      <c r="U80" s="6" t="s">
        <v>491</v>
      </c>
      <c r="V80" s="6" t="s">
        <v>491</v>
      </c>
      <c r="X80" s="6" t="s">
        <v>491</v>
      </c>
      <c r="Y80" s="6" t="s">
        <v>491</v>
      </c>
      <c r="Z80" s="6" t="s">
        <v>491</v>
      </c>
      <c r="AA80" s="6" t="s">
        <v>491</v>
      </c>
      <c r="AB80" s="6" t="s">
        <v>491</v>
      </c>
      <c r="AC80" s="6" t="s">
        <v>491</v>
      </c>
      <c r="AD80" s="6" t="s">
        <v>491</v>
      </c>
      <c r="AE80" s="6" t="s">
        <v>491</v>
      </c>
      <c r="AF80" s="11" t="s">
        <v>491</v>
      </c>
      <c r="AG80" s="230" t="e">
        <f t="shared" si="3"/>
        <v>#DIV/0!</v>
      </c>
    </row>
    <row r="81" spans="1:33" x14ac:dyDescent="0.25">
      <c r="A81" s="4" t="s">
        <v>156</v>
      </c>
      <c r="B81" s="4" t="s">
        <v>157</v>
      </c>
      <c r="C81" s="5">
        <v>7.8</v>
      </c>
      <c r="D81" s="5">
        <v>6.9655172413793105</v>
      </c>
      <c r="E81" s="5">
        <v>6.1538461538461542</v>
      </c>
      <c r="F81" s="5">
        <v>8.1333333333333329</v>
      </c>
      <c r="G81" s="5">
        <v>8.2068965517241388</v>
      </c>
      <c r="H81" s="5">
        <v>7.6</v>
      </c>
      <c r="I81" s="5">
        <v>7.6</v>
      </c>
      <c r="J81" s="5">
        <v>7.6551724137931032</v>
      </c>
      <c r="K81" s="5">
        <v>7.8666666666666663</v>
      </c>
      <c r="L81" s="227">
        <f t="shared" si="2"/>
        <v>7.5534924845269664</v>
      </c>
      <c r="N81" s="6" t="s">
        <v>491</v>
      </c>
      <c r="O81" s="6" t="s">
        <v>491</v>
      </c>
      <c r="P81" s="6" t="s">
        <v>491</v>
      </c>
      <c r="Q81" s="6" t="s">
        <v>491</v>
      </c>
      <c r="R81" s="6" t="s">
        <v>491</v>
      </c>
      <c r="S81" s="6" t="s">
        <v>491</v>
      </c>
      <c r="T81" s="6" t="s">
        <v>491</v>
      </c>
      <c r="U81" s="6" t="s">
        <v>491</v>
      </c>
      <c r="V81" s="6" t="s">
        <v>491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20">
        <v>0</v>
      </c>
      <c r="AG81" s="230" t="e">
        <f t="shared" si="3"/>
        <v>#DIV/0!</v>
      </c>
    </row>
    <row r="82" spans="1:33" x14ac:dyDescent="0.25">
      <c r="A82" s="4" t="s">
        <v>158</v>
      </c>
      <c r="B82" s="4" t="s">
        <v>159</v>
      </c>
      <c r="C82" s="5">
        <v>8.8888888888888893</v>
      </c>
      <c r="D82" s="5">
        <v>7.6296296296296298</v>
      </c>
      <c r="E82" s="5">
        <v>0</v>
      </c>
      <c r="F82" s="5">
        <v>8.8518518518518512</v>
      </c>
      <c r="G82" s="5">
        <v>8.2592592592592595</v>
      </c>
      <c r="H82" s="5">
        <v>8.7777777777777786</v>
      </c>
      <c r="I82" s="5">
        <v>8.9259259259259256</v>
      </c>
      <c r="J82" s="5">
        <v>8.76</v>
      </c>
      <c r="K82" s="5">
        <v>8.8148148148148149</v>
      </c>
      <c r="L82" s="227">
        <f t="shared" si="2"/>
        <v>8.6135185185185179</v>
      </c>
      <c r="N82" s="6" t="s">
        <v>491</v>
      </c>
      <c r="O82" s="6" t="s">
        <v>491</v>
      </c>
      <c r="P82" s="6" t="s">
        <v>491</v>
      </c>
      <c r="Q82" s="6" t="s">
        <v>491</v>
      </c>
      <c r="R82" s="6" t="s">
        <v>491</v>
      </c>
      <c r="S82" s="6" t="s">
        <v>491</v>
      </c>
      <c r="T82" s="6" t="s">
        <v>491</v>
      </c>
      <c r="U82" s="6" t="s">
        <v>491</v>
      </c>
      <c r="V82" s="6" t="s">
        <v>491</v>
      </c>
      <c r="X82" s="6" t="s">
        <v>491</v>
      </c>
      <c r="Y82" s="6" t="s">
        <v>491</v>
      </c>
      <c r="Z82" s="6" t="s">
        <v>491</v>
      </c>
      <c r="AA82" s="6" t="s">
        <v>491</v>
      </c>
      <c r="AB82" s="6" t="s">
        <v>491</v>
      </c>
      <c r="AC82" s="6" t="s">
        <v>491</v>
      </c>
      <c r="AD82" s="6" t="s">
        <v>491</v>
      </c>
      <c r="AE82" s="6" t="s">
        <v>491</v>
      </c>
      <c r="AF82" s="11" t="s">
        <v>491</v>
      </c>
      <c r="AG82" s="230" t="e">
        <f t="shared" si="3"/>
        <v>#DIV/0!</v>
      </c>
    </row>
    <row r="83" spans="1:33" x14ac:dyDescent="0.25">
      <c r="A83" s="4" t="s">
        <v>160</v>
      </c>
      <c r="B83" s="4" t="s">
        <v>161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227" t="e">
        <f t="shared" si="2"/>
        <v>#DIV/0!</v>
      </c>
      <c r="N83" s="6" t="s">
        <v>491</v>
      </c>
      <c r="O83" s="6" t="s">
        <v>491</v>
      </c>
      <c r="P83" s="6" t="s">
        <v>491</v>
      </c>
      <c r="Q83" s="6" t="s">
        <v>491</v>
      </c>
      <c r="R83" s="6" t="s">
        <v>491</v>
      </c>
      <c r="S83" s="6" t="s">
        <v>491</v>
      </c>
      <c r="T83" s="6" t="s">
        <v>491</v>
      </c>
      <c r="U83" s="6" t="s">
        <v>491</v>
      </c>
      <c r="V83" s="6" t="s">
        <v>491</v>
      </c>
      <c r="X83" s="6" t="s">
        <v>491</v>
      </c>
      <c r="Y83" s="6" t="s">
        <v>491</v>
      </c>
      <c r="Z83" s="6" t="s">
        <v>491</v>
      </c>
      <c r="AA83" s="6" t="s">
        <v>491</v>
      </c>
      <c r="AB83" s="6" t="s">
        <v>491</v>
      </c>
      <c r="AC83" s="6" t="s">
        <v>491</v>
      </c>
      <c r="AD83" s="6" t="s">
        <v>491</v>
      </c>
      <c r="AE83" s="6" t="s">
        <v>491</v>
      </c>
      <c r="AF83" s="11" t="s">
        <v>491</v>
      </c>
      <c r="AG83" s="230" t="e">
        <f t="shared" si="3"/>
        <v>#DIV/0!</v>
      </c>
    </row>
    <row r="84" spans="1:33" x14ac:dyDescent="0.25">
      <c r="A84" s="4" t="s">
        <v>162</v>
      </c>
      <c r="B84" s="4" t="s">
        <v>163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227" t="e">
        <f t="shared" si="2"/>
        <v>#DIV/0!</v>
      </c>
      <c r="N84" s="6" t="s">
        <v>491</v>
      </c>
      <c r="O84" s="6" t="s">
        <v>491</v>
      </c>
      <c r="P84" s="6" t="s">
        <v>491</v>
      </c>
      <c r="Q84" s="6" t="s">
        <v>491</v>
      </c>
      <c r="R84" s="6" t="s">
        <v>491</v>
      </c>
      <c r="S84" s="6" t="s">
        <v>491</v>
      </c>
      <c r="T84" s="6" t="s">
        <v>491</v>
      </c>
      <c r="U84" s="6" t="s">
        <v>491</v>
      </c>
      <c r="V84" s="6" t="s">
        <v>491</v>
      </c>
      <c r="X84" s="6" t="s">
        <v>491</v>
      </c>
      <c r="Y84" s="6" t="s">
        <v>491</v>
      </c>
      <c r="Z84" s="6" t="s">
        <v>491</v>
      </c>
      <c r="AA84" s="6" t="s">
        <v>491</v>
      </c>
      <c r="AB84" s="6" t="s">
        <v>491</v>
      </c>
      <c r="AC84" s="6" t="s">
        <v>491</v>
      </c>
      <c r="AD84" s="6" t="s">
        <v>491</v>
      </c>
      <c r="AE84" s="6" t="s">
        <v>491</v>
      </c>
      <c r="AF84" s="11" t="s">
        <v>491</v>
      </c>
      <c r="AG84" s="230" t="e">
        <f t="shared" si="3"/>
        <v>#DIV/0!</v>
      </c>
    </row>
    <row r="85" spans="1:33" x14ac:dyDescent="0.25">
      <c r="A85" s="4" t="s">
        <v>164</v>
      </c>
      <c r="B85" s="4" t="s">
        <v>165</v>
      </c>
      <c r="C85" s="5">
        <v>7.5333333333333332</v>
      </c>
      <c r="D85" s="5">
        <v>7.2</v>
      </c>
      <c r="E85" s="5">
        <v>6</v>
      </c>
      <c r="F85" s="5">
        <v>7.2666666666666666</v>
      </c>
      <c r="G85" s="5">
        <v>7.8</v>
      </c>
      <c r="H85" s="5">
        <v>5.9333333333333336</v>
      </c>
      <c r="I85" s="5">
        <v>6.8</v>
      </c>
      <c r="J85" s="5">
        <v>6.666666666666667</v>
      </c>
      <c r="K85" s="5">
        <v>6.8666666666666663</v>
      </c>
      <c r="L85" s="227">
        <f t="shared" si="2"/>
        <v>6.8962962962962955</v>
      </c>
      <c r="N85" s="6" t="s">
        <v>491</v>
      </c>
      <c r="O85" s="6" t="s">
        <v>491</v>
      </c>
      <c r="P85" s="6" t="s">
        <v>491</v>
      </c>
      <c r="Q85" s="6" t="s">
        <v>491</v>
      </c>
      <c r="R85" s="6" t="s">
        <v>491</v>
      </c>
      <c r="S85" s="6" t="s">
        <v>491</v>
      </c>
      <c r="T85" s="6" t="s">
        <v>491</v>
      </c>
      <c r="U85" s="6" t="s">
        <v>491</v>
      </c>
      <c r="V85" s="6" t="s">
        <v>491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20">
        <v>0</v>
      </c>
      <c r="AG85" s="230" t="e">
        <f t="shared" si="3"/>
        <v>#DIV/0!</v>
      </c>
    </row>
    <row r="86" spans="1:33" x14ac:dyDescent="0.25">
      <c r="A86" s="4" t="s">
        <v>166</v>
      </c>
      <c r="B86" s="4" t="s">
        <v>167</v>
      </c>
      <c r="C86" s="5">
        <v>8.5416666666666661</v>
      </c>
      <c r="D86" s="5">
        <v>8.5416666666666661</v>
      </c>
      <c r="E86" s="5">
        <v>7.8181818181818183</v>
      </c>
      <c r="F86" s="5">
        <v>8.375</v>
      </c>
      <c r="G86" s="5">
        <v>8.7083333333333339</v>
      </c>
      <c r="H86" s="5">
        <v>9</v>
      </c>
      <c r="I86" s="5">
        <v>7.875</v>
      </c>
      <c r="J86" s="5">
        <v>9.2916666666666661</v>
      </c>
      <c r="K86" s="5">
        <v>8.4583333333333339</v>
      </c>
      <c r="L86" s="227">
        <f t="shared" si="2"/>
        <v>8.5122053872053876</v>
      </c>
      <c r="N86" s="6" t="s">
        <v>491</v>
      </c>
      <c r="O86" s="6" t="s">
        <v>491</v>
      </c>
      <c r="P86" s="6" t="s">
        <v>491</v>
      </c>
      <c r="Q86" s="6" t="s">
        <v>491</v>
      </c>
      <c r="R86" s="6" t="s">
        <v>491</v>
      </c>
      <c r="S86" s="6" t="s">
        <v>491</v>
      </c>
      <c r="T86" s="6" t="s">
        <v>491</v>
      </c>
      <c r="U86" s="6" t="s">
        <v>491</v>
      </c>
      <c r="V86" s="6" t="s">
        <v>491</v>
      </c>
      <c r="X86" s="6" t="s">
        <v>491</v>
      </c>
      <c r="Y86" s="6" t="s">
        <v>491</v>
      </c>
      <c r="Z86" s="6" t="s">
        <v>491</v>
      </c>
      <c r="AA86" s="6" t="s">
        <v>491</v>
      </c>
      <c r="AB86" s="6" t="s">
        <v>491</v>
      </c>
      <c r="AC86" s="6" t="s">
        <v>491</v>
      </c>
      <c r="AD86" s="6" t="s">
        <v>491</v>
      </c>
      <c r="AE86" s="6" t="s">
        <v>491</v>
      </c>
      <c r="AF86" s="11" t="s">
        <v>491</v>
      </c>
      <c r="AG86" s="230" t="e">
        <f t="shared" si="3"/>
        <v>#DIV/0!</v>
      </c>
    </row>
    <row r="87" spans="1:33" x14ac:dyDescent="0.25">
      <c r="A87" s="4" t="s">
        <v>168</v>
      </c>
      <c r="B87" s="4" t="s">
        <v>169</v>
      </c>
      <c r="C87" s="5">
        <v>8.8813559322033893</v>
      </c>
      <c r="D87" s="5">
        <v>8.8135593220338979</v>
      </c>
      <c r="E87" s="5">
        <v>8.4237288135593218</v>
      </c>
      <c r="F87" s="5">
        <v>8.5762711864406782</v>
      </c>
      <c r="G87" s="5">
        <v>8.5762711864406782</v>
      </c>
      <c r="H87" s="5">
        <v>9.1525423728813564</v>
      </c>
      <c r="I87" s="5">
        <v>8.2372881355932197</v>
      </c>
      <c r="J87" s="5">
        <v>8.6101694915254239</v>
      </c>
      <c r="K87" s="5">
        <v>8.6779661016949152</v>
      </c>
      <c r="L87" s="227">
        <f t="shared" si="2"/>
        <v>8.6610169491525433</v>
      </c>
      <c r="N87" s="6" t="s">
        <v>491</v>
      </c>
      <c r="O87" s="6" t="s">
        <v>491</v>
      </c>
      <c r="P87" s="6" t="s">
        <v>491</v>
      </c>
      <c r="Q87" s="6" t="s">
        <v>491</v>
      </c>
      <c r="R87" s="6" t="s">
        <v>491</v>
      </c>
      <c r="S87" s="6" t="s">
        <v>491</v>
      </c>
      <c r="T87" s="6" t="s">
        <v>491</v>
      </c>
      <c r="U87" s="6" t="s">
        <v>491</v>
      </c>
      <c r="V87" s="6" t="s">
        <v>491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20">
        <v>0</v>
      </c>
      <c r="AG87" s="230" t="e">
        <f t="shared" si="3"/>
        <v>#DIV/0!</v>
      </c>
    </row>
    <row r="88" spans="1:33" x14ac:dyDescent="0.25">
      <c r="A88" s="4" t="s">
        <v>170</v>
      </c>
      <c r="B88" s="4" t="s">
        <v>171</v>
      </c>
      <c r="C88" s="5">
        <v>7.2</v>
      </c>
      <c r="D88" s="5">
        <v>7.2</v>
      </c>
      <c r="E88" s="5">
        <v>0</v>
      </c>
      <c r="F88" s="5">
        <v>9.32</v>
      </c>
      <c r="G88" s="5">
        <v>9.32</v>
      </c>
      <c r="H88" s="5">
        <v>9.8000000000000007</v>
      </c>
      <c r="I88" s="5">
        <v>9.52</v>
      </c>
      <c r="J88" s="5">
        <v>9.8000000000000007</v>
      </c>
      <c r="K88" s="5">
        <v>9.68</v>
      </c>
      <c r="L88" s="227">
        <f t="shared" si="2"/>
        <v>8.98</v>
      </c>
      <c r="N88" s="6" t="s">
        <v>491</v>
      </c>
      <c r="O88" s="6" t="s">
        <v>491</v>
      </c>
      <c r="P88" s="6" t="s">
        <v>491</v>
      </c>
      <c r="Q88" s="6" t="s">
        <v>491</v>
      </c>
      <c r="R88" s="6" t="s">
        <v>491</v>
      </c>
      <c r="S88" s="6" t="s">
        <v>491</v>
      </c>
      <c r="T88" s="6" t="s">
        <v>491</v>
      </c>
      <c r="U88" s="6" t="s">
        <v>491</v>
      </c>
      <c r="V88" s="6" t="s">
        <v>491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20">
        <v>0</v>
      </c>
      <c r="AG88" s="230" t="e">
        <f t="shared" si="3"/>
        <v>#DIV/0!</v>
      </c>
    </row>
    <row r="89" spans="1:33" x14ac:dyDescent="0.25">
      <c r="A89" s="4" t="s">
        <v>172</v>
      </c>
      <c r="B89" s="4" t="s">
        <v>173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227" t="e">
        <f t="shared" si="2"/>
        <v>#DIV/0!</v>
      </c>
      <c r="N89" s="6" t="s">
        <v>491</v>
      </c>
      <c r="O89" s="6" t="s">
        <v>491</v>
      </c>
      <c r="P89" s="6" t="s">
        <v>491</v>
      </c>
      <c r="Q89" s="6" t="s">
        <v>491</v>
      </c>
      <c r="R89" s="6" t="s">
        <v>491</v>
      </c>
      <c r="S89" s="6" t="s">
        <v>491</v>
      </c>
      <c r="T89" s="6" t="s">
        <v>491</v>
      </c>
      <c r="U89" s="6" t="s">
        <v>491</v>
      </c>
      <c r="V89" s="6" t="s">
        <v>491</v>
      </c>
      <c r="X89" s="6" t="s">
        <v>491</v>
      </c>
      <c r="Y89" s="6" t="s">
        <v>491</v>
      </c>
      <c r="Z89" s="6" t="s">
        <v>491</v>
      </c>
      <c r="AA89" s="6" t="s">
        <v>491</v>
      </c>
      <c r="AB89" s="6" t="s">
        <v>491</v>
      </c>
      <c r="AC89" s="6" t="s">
        <v>491</v>
      </c>
      <c r="AD89" s="6" t="s">
        <v>491</v>
      </c>
      <c r="AE89" s="6" t="s">
        <v>491</v>
      </c>
      <c r="AF89" s="11" t="s">
        <v>491</v>
      </c>
      <c r="AG89" s="230" t="e">
        <f t="shared" si="3"/>
        <v>#DIV/0!</v>
      </c>
    </row>
    <row r="90" spans="1:33" x14ac:dyDescent="0.25">
      <c r="A90" s="4" t="s">
        <v>174</v>
      </c>
      <c r="B90" s="4" t="s">
        <v>175</v>
      </c>
      <c r="C90" s="5">
        <v>4.3513513513513518</v>
      </c>
      <c r="D90" s="5">
        <v>7.0810810810810807</v>
      </c>
      <c r="E90" s="5">
        <v>6.7837837837837842</v>
      </c>
      <c r="F90" s="5">
        <v>7.0270270270270272</v>
      </c>
      <c r="G90" s="5">
        <v>7.243243243243243</v>
      </c>
      <c r="H90" s="5">
        <v>7.2702702702702702</v>
      </c>
      <c r="I90" s="5">
        <v>7.2702702702702702</v>
      </c>
      <c r="J90" s="5">
        <v>7.0540540540540544</v>
      </c>
      <c r="K90" s="5">
        <v>6.7837837837837842</v>
      </c>
      <c r="L90" s="227">
        <f t="shared" si="2"/>
        <v>6.7627627627627636</v>
      </c>
      <c r="N90" s="6" t="s">
        <v>491</v>
      </c>
      <c r="O90" s="6" t="s">
        <v>491</v>
      </c>
      <c r="P90" s="6" t="s">
        <v>491</v>
      </c>
      <c r="Q90" s="6" t="s">
        <v>491</v>
      </c>
      <c r="R90" s="6" t="s">
        <v>491</v>
      </c>
      <c r="S90" s="6" t="s">
        <v>491</v>
      </c>
      <c r="T90" s="6" t="s">
        <v>491</v>
      </c>
      <c r="U90" s="6" t="s">
        <v>491</v>
      </c>
      <c r="V90" s="6" t="s">
        <v>491</v>
      </c>
      <c r="X90" s="6" t="s">
        <v>491</v>
      </c>
      <c r="Y90" s="6" t="s">
        <v>491</v>
      </c>
      <c r="Z90" s="6" t="s">
        <v>491</v>
      </c>
      <c r="AA90" s="6" t="s">
        <v>491</v>
      </c>
      <c r="AB90" s="6" t="s">
        <v>491</v>
      </c>
      <c r="AC90" s="6" t="s">
        <v>491</v>
      </c>
      <c r="AD90" s="6" t="s">
        <v>491</v>
      </c>
      <c r="AE90" s="6" t="s">
        <v>491</v>
      </c>
      <c r="AF90" s="11" t="s">
        <v>491</v>
      </c>
      <c r="AG90" s="230" t="e">
        <f t="shared" si="3"/>
        <v>#DIV/0!</v>
      </c>
    </row>
    <row r="91" spans="1:33" x14ac:dyDescent="0.25">
      <c r="A91" s="4" t="s">
        <v>176</v>
      </c>
      <c r="B91" s="4" t="s">
        <v>177</v>
      </c>
      <c r="C91" s="5">
        <v>9.6</v>
      </c>
      <c r="D91" s="5">
        <v>9.3000000000000007</v>
      </c>
      <c r="E91" s="5">
        <v>8.6</v>
      </c>
      <c r="F91" s="5">
        <v>8.6</v>
      </c>
      <c r="G91" s="5">
        <v>8.75</v>
      </c>
      <c r="H91" s="5">
        <v>8.15</v>
      </c>
      <c r="I91" s="5">
        <v>8.5500000000000007</v>
      </c>
      <c r="J91" s="5">
        <v>8.9</v>
      </c>
      <c r="K91" s="5">
        <v>8.85</v>
      </c>
      <c r="L91" s="227">
        <f t="shared" si="2"/>
        <v>8.81111111111111</v>
      </c>
      <c r="N91" s="6" t="s">
        <v>491</v>
      </c>
      <c r="O91" s="6" t="s">
        <v>491</v>
      </c>
      <c r="P91" s="6" t="s">
        <v>491</v>
      </c>
      <c r="Q91" s="6" t="s">
        <v>491</v>
      </c>
      <c r="R91" s="6" t="s">
        <v>491</v>
      </c>
      <c r="S91" s="6" t="s">
        <v>491</v>
      </c>
      <c r="T91" s="6" t="s">
        <v>491</v>
      </c>
      <c r="U91" s="6" t="s">
        <v>491</v>
      </c>
      <c r="V91" s="6" t="s">
        <v>491</v>
      </c>
      <c r="X91" s="6" t="s">
        <v>491</v>
      </c>
      <c r="Y91" s="6" t="s">
        <v>491</v>
      </c>
      <c r="Z91" s="6" t="s">
        <v>491</v>
      </c>
      <c r="AA91" s="6" t="s">
        <v>491</v>
      </c>
      <c r="AB91" s="6" t="s">
        <v>491</v>
      </c>
      <c r="AC91" s="6" t="s">
        <v>491</v>
      </c>
      <c r="AD91" s="6" t="s">
        <v>491</v>
      </c>
      <c r="AE91" s="6" t="s">
        <v>491</v>
      </c>
      <c r="AF91" s="11" t="s">
        <v>491</v>
      </c>
      <c r="AG91" s="230" t="e">
        <f t="shared" si="3"/>
        <v>#DIV/0!</v>
      </c>
    </row>
    <row r="92" spans="1:33" x14ac:dyDescent="0.25">
      <c r="A92" s="4" t="s">
        <v>178</v>
      </c>
      <c r="B92" s="4" t="s">
        <v>179</v>
      </c>
      <c r="C92" s="5">
        <v>9.1199999999999992</v>
      </c>
      <c r="D92" s="5">
        <v>8.4390243902439028</v>
      </c>
      <c r="E92" s="5">
        <v>0</v>
      </c>
      <c r="F92" s="5">
        <v>8.56</v>
      </c>
      <c r="G92" s="5">
        <v>8.9795918367346932</v>
      </c>
      <c r="H92" s="5">
        <v>9.16</v>
      </c>
      <c r="I92" s="5">
        <v>9.0399999999999991</v>
      </c>
      <c r="J92" s="5">
        <v>8.9795918367346932</v>
      </c>
      <c r="K92" s="5">
        <v>9.44</v>
      </c>
      <c r="L92" s="227">
        <f t="shared" si="2"/>
        <v>8.9647760079641596</v>
      </c>
      <c r="N92" s="6" t="s">
        <v>491</v>
      </c>
      <c r="O92" s="6" t="s">
        <v>491</v>
      </c>
      <c r="P92" s="6" t="s">
        <v>491</v>
      </c>
      <c r="Q92" s="6" t="s">
        <v>491</v>
      </c>
      <c r="R92" s="6" t="s">
        <v>491</v>
      </c>
      <c r="S92" s="6" t="s">
        <v>491</v>
      </c>
      <c r="T92" s="6" t="s">
        <v>491</v>
      </c>
      <c r="U92" s="6" t="s">
        <v>491</v>
      </c>
      <c r="V92" s="6" t="s">
        <v>491</v>
      </c>
      <c r="X92" s="6" t="s">
        <v>491</v>
      </c>
      <c r="Y92" s="6" t="s">
        <v>491</v>
      </c>
      <c r="Z92" s="6" t="s">
        <v>491</v>
      </c>
      <c r="AA92" s="6" t="s">
        <v>491</v>
      </c>
      <c r="AB92" s="6" t="s">
        <v>491</v>
      </c>
      <c r="AC92" s="6" t="s">
        <v>491</v>
      </c>
      <c r="AD92" s="6" t="s">
        <v>491</v>
      </c>
      <c r="AE92" s="6" t="s">
        <v>491</v>
      </c>
      <c r="AF92" s="11" t="s">
        <v>491</v>
      </c>
      <c r="AG92" s="230" t="e">
        <f t="shared" si="3"/>
        <v>#DIV/0!</v>
      </c>
    </row>
    <row r="93" spans="1:33" x14ac:dyDescent="0.25">
      <c r="A93" s="4" t="s">
        <v>180</v>
      </c>
      <c r="B93" s="4" t="s">
        <v>181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227" t="e">
        <f t="shared" si="2"/>
        <v>#DIV/0!</v>
      </c>
      <c r="N93" s="6" t="s">
        <v>491</v>
      </c>
      <c r="O93" s="6" t="s">
        <v>491</v>
      </c>
      <c r="P93" s="6" t="s">
        <v>491</v>
      </c>
      <c r="Q93" s="6" t="s">
        <v>491</v>
      </c>
      <c r="R93" s="6" t="s">
        <v>491</v>
      </c>
      <c r="S93" s="6" t="s">
        <v>491</v>
      </c>
      <c r="T93" s="6" t="s">
        <v>491</v>
      </c>
      <c r="U93" s="6" t="s">
        <v>491</v>
      </c>
      <c r="V93" s="6" t="s">
        <v>491</v>
      </c>
      <c r="X93" s="5">
        <v>7.833333333333333</v>
      </c>
      <c r="Y93" s="5">
        <v>6.666666666666667</v>
      </c>
      <c r="Z93" s="5">
        <v>0</v>
      </c>
      <c r="AA93" s="5">
        <v>8.8333333333333339</v>
      </c>
      <c r="AB93" s="5">
        <v>8.6666666666666661</v>
      </c>
      <c r="AC93" s="5">
        <v>8.6666666666666661</v>
      </c>
      <c r="AD93" s="5">
        <v>9</v>
      </c>
      <c r="AE93" s="5">
        <v>8.9166666666666661</v>
      </c>
      <c r="AF93" s="20">
        <v>8.6666666666666661</v>
      </c>
      <c r="AG93" s="230">
        <f t="shared" si="3"/>
        <v>8.40625</v>
      </c>
    </row>
    <row r="94" spans="1:33" x14ac:dyDescent="0.25">
      <c r="A94" s="4" t="s">
        <v>182</v>
      </c>
      <c r="B94" s="4" t="s">
        <v>183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227" t="e">
        <f t="shared" si="2"/>
        <v>#DIV/0!</v>
      </c>
      <c r="N94" s="6" t="s">
        <v>491</v>
      </c>
      <c r="O94" s="6" t="s">
        <v>491</v>
      </c>
      <c r="P94" s="6" t="s">
        <v>491</v>
      </c>
      <c r="Q94" s="6" t="s">
        <v>491</v>
      </c>
      <c r="R94" s="6" t="s">
        <v>491</v>
      </c>
      <c r="S94" s="6" t="s">
        <v>491</v>
      </c>
      <c r="T94" s="6" t="s">
        <v>491</v>
      </c>
      <c r="U94" s="6" t="s">
        <v>491</v>
      </c>
      <c r="V94" s="6" t="s">
        <v>491</v>
      </c>
      <c r="X94" s="6" t="s">
        <v>491</v>
      </c>
      <c r="Y94" s="6" t="s">
        <v>491</v>
      </c>
      <c r="Z94" s="6" t="s">
        <v>491</v>
      </c>
      <c r="AA94" s="6" t="s">
        <v>491</v>
      </c>
      <c r="AB94" s="6" t="s">
        <v>491</v>
      </c>
      <c r="AC94" s="6" t="s">
        <v>491</v>
      </c>
      <c r="AD94" s="6" t="s">
        <v>491</v>
      </c>
      <c r="AE94" s="6" t="s">
        <v>491</v>
      </c>
      <c r="AF94" s="11" t="s">
        <v>491</v>
      </c>
      <c r="AG94" s="230" t="e">
        <f t="shared" si="3"/>
        <v>#DIV/0!</v>
      </c>
    </row>
    <row r="95" spans="1:33" x14ac:dyDescent="0.25">
      <c r="A95" s="4" t="s">
        <v>184</v>
      </c>
      <c r="B95" s="4" t="s">
        <v>185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227" t="e">
        <f t="shared" si="2"/>
        <v>#DIV/0!</v>
      </c>
      <c r="N95" s="6" t="s">
        <v>491</v>
      </c>
      <c r="O95" s="6" t="s">
        <v>491</v>
      </c>
      <c r="P95" s="6" t="s">
        <v>491</v>
      </c>
      <c r="Q95" s="6" t="s">
        <v>491</v>
      </c>
      <c r="R95" s="6" t="s">
        <v>491</v>
      </c>
      <c r="S95" s="6" t="s">
        <v>491</v>
      </c>
      <c r="T95" s="6" t="s">
        <v>491</v>
      </c>
      <c r="U95" s="6" t="s">
        <v>491</v>
      </c>
      <c r="V95" s="6" t="s">
        <v>491</v>
      </c>
      <c r="X95" s="6" t="s">
        <v>491</v>
      </c>
      <c r="Y95" s="6" t="s">
        <v>491</v>
      </c>
      <c r="Z95" s="6" t="s">
        <v>491</v>
      </c>
      <c r="AA95" s="6" t="s">
        <v>491</v>
      </c>
      <c r="AB95" s="6" t="s">
        <v>491</v>
      </c>
      <c r="AC95" s="6" t="s">
        <v>491</v>
      </c>
      <c r="AD95" s="6" t="s">
        <v>491</v>
      </c>
      <c r="AE95" s="6" t="s">
        <v>491</v>
      </c>
      <c r="AF95" s="11" t="s">
        <v>491</v>
      </c>
      <c r="AG95" s="230" t="e">
        <f t="shared" si="3"/>
        <v>#DIV/0!</v>
      </c>
    </row>
    <row r="96" spans="1:33" x14ac:dyDescent="0.25">
      <c r="A96" s="4" t="s">
        <v>186</v>
      </c>
      <c r="B96" s="4" t="s">
        <v>187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227" t="e">
        <f t="shared" si="2"/>
        <v>#DIV/0!</v>
      </c>
      <c r="N96" s="6" t="s">
        <v>491</v>
      </c>
      <c r="O96" s="6" t="s">
        <v>491</v>
      </c>
      <c r="P96" s="6" t="s">
        <v>491</v>
      </c>
      <c r="Q96" s="6" t="s">
        <v>491</v>
      </c>
      <c r="R96" s="6" t="s">
        <v>491</v>
      </c>
      <c r="S96" s="6" t="s">
        <v>491</v>
      </c>
      <c r="T96" s="6" t="s">
        <v>491</v>
      </c>
      <c r="U96" s="6" t="s">
        <v>491</v>
      </c>
      <c r="V96" s="6" t="s">
        <v>491</v>
      </c>
      <c r="X96" s="6" t="s">
        <v>491</v>
      </c>
      <c r="Y96" s="6" t="s">
        <v>491</v>
      </c>
      <c r="Z96" s="6" t="s">
        <v>491</v>
      </c>
      <c r="AA96" s="6" t="s">
        <v>491</v>
      </c>
      <c r="AB96" s="6" t="s">
        <v>491</v>
      </c>
      <c r="AC96" s="6" t="s">
        <v>491</v>
      </c>
      <c r="AD96" s="6" t="s">
        <v>491</v>
      </c>
      <c r="AE96" s="6" t="s">
        <v>491</v>
      </c>
      <c r="AF96" s="11" t="s">
        <v>491</v>
      </c>
      <c r="AG96" s="230" t="e">
        <f t="shared" si="3"/>
        <v>#DIV/0!</v>
      </c>
    </row>
    <row r="97" spans="1:33" x14ac:dyDescent="0.25">
      <c r="A97" s="4" t="s">
        <v>188</v>
      </c>
      <c r="B97" s="4" t="s">
        <v>189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227" t="e">
        <f t="shared" si="2"/>
        <v>#DIV/0!</v>
      </c>
      <c r="N97" s="6" t="s">
        <v>491</v>
      </c>
      <c r="O97" s="6" t="s">
        <v>491</v>
      </c>
      <c r="P97" s="6" t="s">
        <v>491</v>
      </c>
      <c r="Q97" s="6" t="s">
        <v>491</v>
      </c>
      <c r="R97" s="6" t="s">
        <v>491</v>
      </c>
      <c r="S97" s="6" t="s">
        <v>491</v>
      </c>
      <c r="T97" s="6" t="s">
        <v>491</v>
      </c>
      <c r="U97" s="6" t="s">
        <v>491</v>
      </c>
      <c r="V97" s="6" t="s">
        <v>491</v>
      </c>
      <c r="X97" s="6" t="s">
        <v>491</v>
      </c>
      <c r="Y97" s="6" t="s">
        <v>491</v>
      </c>
      <c r="Z97" s="6" t="s">
        <v>491</v>
      </c>
      <c r="AA97" s="6" t="s">
        <v>491</v>
      </c>
      <c r="AB97" s="6" t="s">
        <v>491</v>
      </c>
      <c r="AC97" s="6" t="s">
        <v>491</v>
      </c>
      <c r="AD97" s="6" t="s">
        <v>491</v>
      </c>
      <c r="AE97" s="6" t="s">
        <v>491</v>
      </c>
      <c r="AF97" s="11" t="s">
        <v>491</v>
      </c>
      <c r="AG97" s="230" t="e">
        <f t="shared" si="3"/>
        <v>#DIV/0!</v>
      </c>
    </row>
    <row r="98" spans="1:33" x14ac:dyDescent="0.25">
      <c r="A98" s="4" t="s">
        <v>190</v>
      </c>
      <c r="B98" s="4" t="s">
        <v>191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227" t="e">
        <f t="shared" si="2"/>
        <v>#DIV/0!</v>
      </c>
      <c r="N98" s="6" t="s">
        <v>491</v>
      </c>
      <c r="O98" s="6" t="s">
        <v>491</v>
      </c>
      <c r="P98" s="6" t="s">
        <v>491</v>
      </c>
      <c r="Q98" s="6" t="s">
        <v>491</v>
      </c>
      <c r="R98" s="6" t="s">
        <v>491</v>
      </c>
      <c r="S98" s="6" t="s">
        <v>491</v>
      </c>
      <c r="T98" s="6" t="s">
        <v>491</v>
      </c>
      <c r="U98" s="6" t="s">
        <v>491</v>
      </c>
      <c r="V98" s="6" t="s">
        <v>491</v>
      </c>
      <c r="X98" s="6" t="s">
        <v>491</v>
      </c>
      <c r="Y98" s="6" t="s">
        <v>491</v>
      </c>
      <c r="Z98" s="6" t="s">
        <v>491</v>
      </c>
      <c r="AA98" s="6" t="s">
        <v>491</v>
      </c>
      <c r="AB98" s="6" t="s">
        <v>491</v>
      </c>
      <c r="AC98" s="6" t="s">
        <v>491</v>
      </c>
      <c r="AD98" s="6" t="s">
        <v>491</v>
      </c>
      <c r="AE98" s="6" t="s">
        <v>491</v>
      </c>
      <c r="AF98" s="11" t="s">
        <v>491</v>
      </c>
      <c r="AG98" s="230" t="e">
        <f t="shared" si="3"/>
        <v>#DIV/0!</v>
      </c>
    </row>
    <row r="99" spans="1:33" x14ac:dyDescent="0.25">
      <c r="A99" s="4" t="s">
        <v>192</v>
      </c>
      <c r="B99" s="4" t="s">
        <v>193</v>
      </c>
      <c r="C99" s="5">
        <v>5.375</v>
      </c>
      <c r="D99" s="5">
        <v>4.9411764705882355</v>
      </c>
      <c r="E99" s="5">
        <v>4.9411764705882355</v>
      </c>
      <c r="F99" s="5">
        <v>4.7058823529411766</v>
      </c>
      <c r="G99" s="5">
        <v>6.7058823529411766</v>
      </c>
      <c r="H99" s="5">
        <v>6.9411764705882355</v>
      </c>
      <c r="I99" s="5">
        <v>7.882352941176471</v>
      </c>
      <c r="J99" s="5">
        <v>6.9411764705882355</v>
      </c>
      <c r="K99" s="5">
        <v>6.9411764705882355</v>
      </c>
      <c r="L99" s="227">
        <f t="shared" si="2"/>
        <v>6.1527777777777777</v>
      </c>
      <c r="N99" s="6" t="s">
        <v>491</v>
      </c>
      <c r="O99" s="6" t="s">
        <v>491</v>
      </c>
      <c r="P99" s="6" t="s">
        <v>491</v>
      </c>
      <c r="Q99" s="6" t="s">
        <v>491</v>
      </c>
      <c r="R99" s="6" t="s">
        <v>491</v>
      </c>
      <c r="S99" s="6" t="s">
        <v>491</v>
      </c>
      <c r="T99" s="6" t="s">
        <v>491</v>
      </c>
      <c r="U99" s="6" t="s">
        <v>491</v>
      </c>
      <c r="V99" s="6" t="s">
        <v>491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20">
        <v>0</v>
      </c>
      <c r="AG99" s="230" t="e">
        <f t="shared" si="3"/>
        <v>#DIV/0!</v>
      </c>
    </row>
    <row r="100" spans="1:33" x14ac:dyDescent="0.25">
      <c r="A100" s="4" t="s">
        <v>194</v>
      </c>
      <c r="B100" s="4" t="s">
        <v>195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227" t="e">
        <f t="shared" si="2"/>
        <v>#DIV/0!</v>
      </c>
      <c r="N100" s="6" t="s">
        <v>491</v>
      </c>
      <c r="O100" s="6" t="s">
        <v>491</v>
      </c>
      <c r="P100" s="6" t="s">
        <v>491</v>
      </c>
      <c r="Q100" s="6" t="s">
        <v>491</v>
      </c>
      <c r="R100" s="6" t="s">
        <v>491</v>
      </c>
      <c r="S100" s="6" t="s">
        <v>491</v>
      </c>
      <c r="T100" s="6" t="s">
        <v>491</v>
      </c>
      <c r="U100" s="6" t="s">
        <v>491</v>
      </c>
      <c r="V100" s="6" t="s">
        <v>491</v>
      </c>
      <c r="X100" s="6" t="s">
        <v>491</v>
      </c>
      <c r="Y100" s="6" t="s">
        <v>491</v>
      </c>
      <c r="Z100" s="6" t="s">
        <v>491</v>
      </c>
      <c r="AA100" s="6" t="s">
        <v>491</v>
      </c>
      <c r="AB100" s="6" t="s">
        <v>491</v>
      </c>
      <c r="AC100" s="6" t="s">
        <v>491</v>
      </c>
      <c r="AD100" s="6" t="s">
        <v>491</v>
      </c>
      <c r="AE100" s="6" t="s">
        <v>491</v>
      </c>
      <c r="AF100" s="11" t="s">
        <v>491</v>
      </c>
      <c r="AG100" s="230" t="e">
        <f t="shared" si="3"/>
        <v>#DIV/0!</v>
      </c>
    </row>
    <row r="101" spans="1:33" x14ac:dyDescent="0.25">
      <c r="A101" s="4" t="s">
        <v>196</v>
      </c>
      <c r="B101" s="4" t="s">
        <v>197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227" t="e">
        <f t="shared" si="2"/>
        <v>#DIV/0!</v>
      </c>
      <c r="N101" s="6" t="s">
        <v>491</v>
      </c>
      <c r="O101" s="6" t="s">
        <v>491</v>
      </c>
      <c r="P101" s="6" t="s">
        <v>491</v>
      </c>
      <c r="Q101" s="6" t="s">
        <v>491</v>
      </c>
      <c r="R101" s="6" t="s">
        <v>491</v>
      </c>
      <c r="S101" s="6" t="s">
        <v>491</v>
      </c>
      <c r="T101" s="6" t="s">
        <v>491</v>
      </c>
      <c r="U101" s="6" t="s">
        <v>491</v>
      </c>
      <c r="V101" s="6" t="s">
        <v>491</v>
      </c>
      <c r="X101" s="6" t="s">
        <v>491</v>
      </c>
      <c r="Y101" s="6" t="s">
        <v>491</v>
      </c>
      <c r="Z101" s="6" t="s">
        <v>491</v>
      </c>
      <c r="AA101" s="6" t="s">
        <v>491</v>
      </c>
      <c r="AB101" s="6" t="s">
        <v>491</v>
      </c>
      <c r="AC101" s="6" t="s">
        <v>491</v>
      </c>
      <c r="AD101" s="6" t="s">
        <v>491</v>
      </c>
      <c r="AE101" s="6" t="s">
        <v>491</v>
      </c>
      <c r="AF101" s="11" t="s">
        <v>491</v>
      </c>
      <c r="AG101" s="230" t="e">
        <f t="shared" si="3"/>
        <v>#DIV/0!</v>
      </c>
    </row>
    <row r="102" spans="1:33" x14ac:dyDescent="0.25">
      <c r="A102" s="4" t="s">
        <v>198</v>
      </c>
      <c r="B102" s="4" t="s">
        <v>199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227" t="e">
        <f t="shared" si="2"/>
        <v>#DIV/0!</v>
      </c>
      <c r="N102" s="6" t="s">
        <v>491</v>
      </c>
      <c r="O102" s="6" t="s">
        <v>491</v>
      </c>
      <c r="P102" s="6" t="s">
        <v>491</v>
      </c>
      <c r="Q102" s="6" t="s">
        <v>491</v>
      </c>
      <c r="R102" s="6" t="s">
        <v>491</v>
      </c>
      <c r="S102" s="6" t="s">
        <v>491</v>
      </c>
      <c r="T102" s="6" t="s">
        <v>491</v>
      </c>
      <c r="U102" s="6" t="s">
        <v>491</v>
      </c>
      <c r="V102" s="6" t="s">
        <v>491</v>
      </c>
      <c r="X102" s="6" t="s">
        <v>491</v>
      </c>
      <c r="Y102" s="6" t="s">
        <v>491</v>
      </c>
      <c r="Z102" s="6" t="s">
        <v>491</v>
      </c>
      <c r="AA102" s="6" t="s">
        <v>491</v>
      </c>
      <c r="AB102" s="6" t="s">
        <v>491</v>
      </c>
      <c r="AC102" s="6" t="s">
        <v>491</v>
      </c>
      <c r="AD102" s="6" t="s">
        <v>491</v>
      </c>
      <c r="AE102" s="6" t="s">
        <v>491</v>
      </c>
      <c r="AF102" s="11" t="s">
        <v>491</v>
      </c>
      <c r="AG102" s="230" t="e">
        <f t="shared" si="3"/>
        <v>#DIV/0!</v>
      </c>
    </row>
    <row r="103" spans="1:33" x14ac:dyDescent="0.25">
      <c r="A103" s="4" t="s">
        <v>200</v>
      </c>
      <c r="B103" s="4" t="s">
        <v>201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227" t="e">
        <f t="shared" si="2"/>
        <v>#DIV/0!</v>
      </c>
      <c r="N103" s="6" t="s">
        <v>491</v>
      </c>
      <c r="O103" s="6" t="s">
        <v>491</v>
      </c>
      <c r="P103" s="6" t="s">
        <v>491</v>
      </c>
      <c r="Q103" s="6" t="s">
        <v>491</v>
      </c>
      <c r="R103" s="6" t="s">
        <v>491</v>
      </c>
      <c r="S103" s="6" t="s">
        <v>491</v>
      </c>
      <c r="T103" s="6" t="s">
        <v>491</v>
      </c>
      <c r="U103" s="6" t="s">
        <v>491</v>
      </c>
      <c r="V103" s="6" t="s">
        <v>491</v>
      </c>
      <c r="X103" s="6" t="s">
        <v>491</v>
      </c>
      <c r="Y103" s="6" t="s">
        <v>491</v>
      </c>
      <c r="Z103" s="6" t="s">
        <v>491</v>
      </c>
      <c r="AA103" s="6" t="s">
        <v>491</v>
      </c>
      <c r="AB103" s="6" t="s">
        <v>491</v>
      </c>
      <c r="AC103" s="6" t="s">
        <v>491</v>
      </c>
      <c r="AD103" s="6" t="s">
        <v>491</v>
      </c>
      <c r="AE103" s="6" t="s">
        <v>491</v>
      </c>
      <c r="AF103" s="11" t="s">
        <v>491</v>
      </c>
      <c r="AG103" s="230" t="e">
        <f t="shared" si="3"/>
        <v>#DIV/0!</v>
      </c>
    </row>
    <row r="104" spans="1:33" x14ac:dyDescent="0.25">
      <c r="A104" s="4" t="s">
        <v>202</v>
      </c>
      <c r="B104" s="4" t="s">
        <v>203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227" t="e">
        <f t="shared" si="2"/>
        <v>#DIV/0!</v>
      </c>
      <c r="N104" s="6" t="s">
        <v>491</v>
      </c>
      <c r="O104" s="6" t="s">
        <v>491</v>
      </c>
      <c r="P104" s="6" t="s">
        <v>491</v>
      </c>
      <c r="Q104" s="6" t="s">
        <v>491</v>
      </c>
      <c r="R104" s="6" t="s">
        <v>491</v>
      </c>
      <c r="S104" s="6" t="s">
        <v>491</v>
      </c>
      <c r="T104" s="6" t="s">
        <v>491</v>
      </c>
      <c r="U104" s="6" t="s">
        <v>491</v>
      </c>
      <c r="V104" s="6" t="s">
        <v>491</v>
      </c>
      <c r="X104" s="6" t="s">
        <v>491</v>
      </c>
      <c r="Y104" s="6" t="s">
        <v>491</v>
      </c>
      <c r="Z104" s="6" t="s">
        <v>491</v>
      </c>
      <c r="AA104" s="6" t="s">
        <v>491</v>
      </c>
      <c r="AB104" s="6" t="s">
        <v>491</v>
      </c>
      <c r="AC104" s="6" t="s">
        <v>491</v>
      </c>
      <c r="AD104" s="6" t="s">
        <v>491</v>
      </c>
      <c r="AE104" s="6" t="s">
        <v>491</v>
      </c>
      <c r="AF104" s="11" t="s">
        <v>491</v>
      </c>
      <c r="AG104" s="230" t="e">
        <f t="shared" si="3"/>
        <v>#DIV/0!</v>
      </c>
    </row>
    <row r="105" spans="1:33" x14ac:dyDescent="0.25">
      <c r="A105" s="4" t="s">
        <v>204</v>
      </c>
      <c r="B105" s="4" t="s">
        <v>205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227" t="e">
        <f t="shared" si="2"/>
        <v>#DIV/0!</v>
      </c>
      <c r="N105" s="6" t="s">
        <v>491</v>
      </c>
      <c r="O105" s="6" t="s">
        <v>491</v>
      </c>
      <c r="P105" s="6" t="s">
        <v>491</v>
      </c>
      <c r="Q105" s="6" t="s">
        <v>491</v>
      </c>
      <c r="R105" s="6" t="s">
        <v>491</v>
      </c>
      <c r="S105" s="6" t="s">
        <v>491</v>
      </c>
      <c r="T105" s="6" t="s">
        <v>491</v>
      </c>
      <c r="U105" s="6" t="s">
        <v>491</v>
      </c>
      <c r="V105" s="6" t="s">
        <v>491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20">
        <v>0</v>
      </c>
      <c r="AG105" s="230" t="e">
        <f t="shared" si="3"/>
        <v>#DIV/0!</v>
      </c>
    </row>
    <row r="106" spans="1:33" x14ac:dyDescent="0.25">
      <c r="A106" s="4" t="s">
        <v>206</v>
      </c>
      <c r="B106" s="4" t="s">
        <v>207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227" t="e">
        <f t="shared" si="2"/>
        <v>#DIV/0!</v>
      </c>
      <c r="N106" s="6" t="s">
        <v>491</v>
      </c>
      <c r="O106" s="6" t="s">
        <v>491</v>
      </c>
      <c r="P106" s="6" t="s">
        <v>491</v>
      </c>
      <c r="Q106" s="6" t="s">
        <v>491</v>
      </c>
      <c r="R106" s="6" t="s">
        <v>491</v>
      </c>
      <c r="S106" s="6" t="s">
        <v>491</v>
      </c>
      <c r="T106" s="6" t="s">
        <v>491</v>
      </c>
      <c r="U106" s="6" t="s">
        <v>491</v>
      </c>
      <c r="V106" s="6" t="s">
        <v>491</v>
      </c>
      <c r="X106" s="6" t="s">
        <v>491</v>
      </c>
      <c r="Y106" s="6" t="s">
        <v>491</v>
      </c>
      <c r="Z106" s="6" t="s">
        <v>491</v>
      </c>
      <c r="AA106" s="6" t="s">
        <v>491</v>
      </c>
      <c r="AB106" s="6" t="s">
        <v>491</v>
      </c>
      <c r="AC106" s="6" t="s">
        <v>491</v>
      </c>
      <c r="AD106" s="6" t="s">
        <v>491</v>
      </c>
      <c r="AE106" s="6" t="s">
        <v>491</v>
      </c>
      <c r="AF106" s="11" t="s">
        <v>491</v>
      </c>
      <c r="AG106" s="230" t="e">
        <f t="shared" si="3"/>
        <v>#DIV/0!</v>
      </c>
    </row>
    <row r="107" spans="1:33" x14ac:dyDescent="0.25">
      <c r="A107" s="4" t="s">
        <v>208</v>
      </c>
      <c r="B107" s="4" t="s">
        <v>209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227" t="e">
        <f t="shared" si="2"/>
        <v>#DIV/0!</v>
      </c>
      <c r="N107" s="6" t="s">
        <v>491</v>
      </c>
      <c r="O107" s="6" t="s">
        <v>491</v>
      </c>
      <c r="P107" s="6" t="s">
        <v>491</v>
      </c>
      <c r="Q107" s="6" t="s">
        <v>491</v>
      </c>
      <c r="R107" s="6" t="s">
        <v>491</v>
      </c>
      <c r="S107" s="6" t="s">
        <v>491</v>
      </c>
      <c r="T107" s="6" t="s">
        <v>491</v>
      </c>
      <c r="U107" s="6" t="s">
        <v>491</v>
      </c>
      <c r="V107" s="6" t="s">
        <v>491</v>
      </c>
      <c r="X107" s="6" t="s">
        <v>491</v>
      </c>
      <c r="Y107" s="6" t="s">
        <v>491</v>
      </c>
      <c r="Z107" s="6" t="s">
        <v>491</v>
      </c>
      <c r="AA107" s="6" t="s">
        <v>491</v>
      </c>
      <c r="AB107" s="6" t="s">
        <v>491</v>
      </c>
      <c r="AC107" s="6" t="s">
        <v>491</v>
      </c>
      <c r="AD107" s="6" t="s">
        <v>491</v>
      </c>
      <c r="AE107" s="6" t="s">
        <v>491</v>
      </c>
      <c r="AF107" s="11" t="s">
        <v>491</v>
      </c>
      <c r="AG107" s="230" t="e">
        <f t="shared" si="3"/>
        <v>#DIV/0!</v>
      </c>
    </row>
    <row r="108" spans="1:33" x14ac:dyDescent="0.25">
      <c r="A108" s="4" t="s">
        <v>210</v>
      </c>
      <c r="B108" s="4" t="s">
        <v>211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227" t="e">
        <f t="shared" si="2"/>
        <v>#DIV/0!</v>
      </c>
      <c r="N108" s="6" t="s">
        <v>491</v>
      </c>
      <c r="O108" s="6" t="s">
        <v>491</v>
      </c>
      <c r="P108" s="6" t="s">
        <v>491</v>
      </c>
      <c r="Q108" s="6" t="s">
        <v>491</v>
      </c>
      <c r="R108" s="6" t="s">
        <v>491</v>
      </c>
      <c r="S108" s="6" t="s">
        <v>491</v>
      </c>
      <c r="T108" s="6" t="s">
        <v>491</v>
      </c>
      <c r="U108" s="6" t="s">
        <v>491</v>
      </c>
      <c r="V108" s="6" t="s">
        <v>491</v>
      </c>
      <c r="X108" s="6" t="s">
        <v>491</v>
      </c>
      <c r="Y108" s="6" t="s">
        <v>491</v>
      </c>
      <c r="Z108" s="6" t="s">
        <v>491</v>
      </c>
      <c r="AA108" s="6" t="s">
        <v>491</v>
      </c>
      <c r="AB108" s="6" t="s">
        <v>491</v>
      </c>
      <c r="AC108" s="6" t="s">
        <v>491</v>
      </c>
      <c r="AD108" s="6" t="s">
        <v>491</v>
      </c>
      <c r="AE108" s="6" t="s">
        <v>491</v>
      </c>
      <c r="AF108" s="11" t="s">
        <v>491</v>
      </c>
      <c r="AG108" s="230" t="e">
        <f t="shared" si="3"/>
        <v>#DIV/0!</v>
      </c>
    </row>
    <row r="109" spans="1:33" x14ac:dyDescent="0.25">
      <c r="A109" s="4" t="s">
        <v>212</v>
      </c>
      <c r="B109" s="4" t="s">
        <v>213</v>
      </c>
      <c r="C109" s="6" t="s">
        <v>491</v>
      </c>
      <c r="D109" s="6" t="s">
        <v>491</v>
      </c>
      <c r="E109" s="6" t="s">
        <v>491</v>
      </c>
      <c r="F109" s="6" t="s">
        <v>491</v>
      </c>
      <c r="G109" s="6" t="s">
        <v>491</v>
      </c>
      <c r="H109" s="6" t="s">
        <v>491</v>
      </c>
      <c r="I109" s="6" t="s">
        <v>491</v>
      </c>
      <c r="J109" s="6" t="s">
        <v>491</v>
      </c>
      <c r="K109" s="6" t="s">
        <v>491</v>
      </c>
      <c r="L109" s="227" t="e">
        <f t="shared" si="2"/>
        <v>#DIV/0!</v>
      </c>
      <c r="N109" s="6" t="s">
        <v>491</v>
      </c>
      <c r="O109" s="6" t="s">
        <v>491</v>
      </c>
      <c r="P109" s="6" t="s">
        <v>491</v>
      </c>
      <c r="Q109" s="6" t="s">
        <v>491</v>
      </c>
      <c r="R109" s="6" t="s">
        <v>491</v>
      </c>
      <c r="S109" s="6" t="s">
        <v>491</v>
      </c>
      <c r="T109" s="6" t="s">
        <v>491</v>
      </c>
      <c r="U109" s="6" t="s">
        <v>491</v>
      </c>
      <c r="V109" s="6" t="s">
        <v>491</v>
      </c>
      <c r="X109" s="6" t="s">
        <v>491</v>
      </c>
      <c r="Y109" s="6" t="s">
        <v>491</v>
      </c>
      <c r="Z109" s="6" t="s">
        <v>491</v>
      </c>
      <c r="AA109" s="6" t="s">
        <v>491</v>
      </c>
      <c r="AB109" s="6" t="s">
        <v>491</v>
      </c>
      <c r="AC109" s="6" t="s">
        <v>491</v>
      </c>
      <c r="AD109" s="6" t="s">
        <v>491</v>
      </c>
      <c r="AE109" s="6" t="s">
        <v>491</v>
      </c>
      <c r="AF109" s="11" t="s">
        <v>491</v>
      </c>
      <c r="AG109" s="230" t="e">
        <f t="shared" si="3"/>
        <v>#DIV/0!</v>
      </c>
    </row>
    <row r="110" spans="1:33" x14ac:dyDescent="0.25">
      <c r="A110" s="4" t="s">
        <v>214</v>
      </c>
      <c r="B110" s="4" t="s">
        <v>215</v>
      </c>
      <c r="C110" s="6" t="s">
        <v>491</v>
      </c>
      <c r="D110" s="6" t="s">
        <v>491</v>
      </c>
      <c r="E110" s="6" t="s">
        <v>491</v>
      </c>
      <c r="F110" s="6" t="s">
        <v>491</v>
      </c>
      <c r="G110" s="6" t="s">
        <v>491</v>
      </c>
      <c r="H110" s="6" t="s">
        <v>491</v>
      </c>
      <c r="I110" s="6" t="s">
        <v>491</v>
      </c>
      <c r="J110" s="6" t="s">
        <v>491</v>
      </c>
      <c r="K110" s="6" t="s">
        <v>491</v>
      </c>
      <c r="L110" s="227" t="e">
        <f t="shared" si="2"/>
        <v>#DIV/0!</v>
      </c>
      <c r="N110" s="6" t="s">
        <v>491</v>
      </c>
      <c r="O110" s="6" t="s">
        <v>491</v>
      </c>
      <c r="P110" s="6" t="s">
        <v>491</v>
      </c>
      <c r="Q110" s="6" t="s">
        <v>491</v>
      </c>
      <c r="R110" s="6" t="s">
        <v>491</v>
      </c>
      <c r="S110" s="6" t="s">
        <v>491</v>
      </c>
      <c r="T110" s="6" t="s">
        <v>491</v>
      </c>
      <c r="U110" s="6" t="s">
        <v>491</v>
      </c>
      <c r="V110" s="6" t="s">
        <v>491</v>
      </c>
      <c r="X110" s="6" t="s">
        <v>491</v>
      </c>
      <c r="Y110" s="6" t="s">
        <v>491</v>
      </c>
      <c r="Z110" s="6" t="s">
        <v>491</v>
      </c>
      <c r="AA110" s="6" t="s">
        <v>491</v>
      </c>
      <c r="AB110" s="6" t="s">
        <v>491</v>
      </c>
      <c r="AC110" s="6" t="s">
        <v>491</v>
      </c>
      <c r="AD110" s="6" t="s">
        <v>491</v>
      </c>
      <c r="AE110" s="6" t="s">
        <v>491</v>
      </c>
      <c r="AF110" s="11" t="s">
        <v>491</v>
      </c>
      <c r="AG110" s="230" t="e">
        <f t="shared" si="3"/>
        <v>#DIV/0!</v>
      </c>
    </row>
    <row r="111" spans="1:33" x14ac:dyDescent="0.25">
      <c r="A111" s="4" t="s">
        <v>216</v>
      </c>
      <c r="B111" s="4" t="s">
        <v>217</v>
      </c>
      <c r="C111" s="6" t="s">
        <v>491</v>
      </c>
      <c r="D111" s="6" t="s">
        <v>491</v>
      </c>
      <c r="E111" s="6" t="s">
        <v>491</v>
      </c>
      <c r="F111" s="6" t="s">
        <v>491</v>
      </c>
      <c r="G111" s="6" t="s">
        <v>491</v>
      </c>
      <c r="H111" s="6" t="s">
        <v>491</v>
      </c>
      <c r="I111" s="6" t="s">
        <v>491</v>
      </c>
      <c r="J111" s="6" t="s">
        <v>491</v>
      </c>
      <c r="K111" s="6" t="s">
        <v>491</v>
      </c>
      <c r="L111" s="227" t="e">
        <f t="shared" si="2"/>
        <v>#DIV/0!</v>
      </c>
      <c r="N111" s="6" t="s">
        <v>491</v>
      </c>
      <c r="O111" s="6" t="s">
        <v>491</v>
      </c>
      <c r="P111" s="6" t="s">
        <v>491</v>
      </c>
      <c r="Q111" s="6" t="s">
        <v>491</v>
      </c>
      <c r="R111" s="6" t="s">
        <v>491</v>
      </c>
      <c r="S111" s="6" t="s">
        <v>491</v>
      </c>
      <c r="T111" s="6" t="s">
        <v>491</v>
      </c>
      <c r="U111" s="6" t="s">
        <v>491</v>
      </c>
      <c r="V111" s="6" t="s">
        <v>491</v>
      </c>
      <c r="X111" s="6" t="s">
        <v>491</v>
      </c>
      <c r="Y111" s="6" t="s">
        <v>491</v>
      </c>
      <c r="Z111" s="6" t="s">
        <v>491</v>
      </c>
      <c r="AA111" s="6" t="s">
        <v>491</v>
      </c>
      <c r="AB111" s="6" t="s">
        <v>491</v>
      </c>
      <c r="AC111" s="6" t="s">
        <v>491</v>
      </c>
      <c r="AD111" s="6" t="s">
        <v>491</v>
      </c>
      <c r="AE111" s="6" t="s">
        <v>491</v>
      </c>
      <c r="AF111" s="11" t="s">
        <v>491</v>
      </c>
      <c r="AG111" s="230" t="e">
        <f t="shared" si="3"/>
        <v>#DIV/0!</v>
      </c>
    </row>
    <row r="112" spans="1:33" ht="15.75" thickBot="1" x14ac:dyDescent="0.3">
      <c r="A112" s="4" t="s">
        <v>218</v>
      </c>
      <c r="B112" s="4" t="s">
        <v>219</v>
      </c>
      <c r="C112" s="48" t="s">
        <v>491</v>
      </c>
      <c r="D112" s="48" t="s">
        <v>491</v>
      </c>
      <c r="E112" s="48" t="s">
        <v>491</v>
      </c>
      <c r="F112" s="48" t="s">
        <v>491</v>
      </c>
      <c r="G112" s="48" t="s">
        <v>491</v>
      </c>
      <c r="H112" s="48" t="s">
        <v>491</v>
      </c>
      <c r="I112" s="48" t="s">
        <v>491</v>
      </c>
      <c r="J112" s="48" t="s">
        <v>491</v>
      </c>
      <c r="K112" s="48" t="s">
        <v>491</v>
      </c>
      <c r="L112" s="227" t="e">
        <f t="shared" si="2"/>
        <v>#DIV/0!</v>
      </c>
      <c r="N112" s="48" t="s">
        <v>491</v>
      </c>
      <c r="O112" s="48" t="s">
        <v>491</v>
      </c>
      <c r="P112" s="48" t="s">
        <v>491</v>
      </c>
      <c r="Q112" s="48" t="s">
        <v>491</v>
      </c>
      <c r="R112" s="48" t="s">
        <v>491</v>
      </c>
      <c r="S112" s="48" t="s">
        <v>491</v>
      </c>
      <c r="T112" s="48" t="s">
        <v>491</v>
      </c>
      <c r="U112" s="48" t="s">
        <v>491</v>
      </c>
      <c r="V112" s="48" t="s">
        <v>491</v>
      </c>
      <c r="X112" s="48" t="s">
        <v>491</v>
      </c>
      <c r="Y112" s="48" t="s">
        <v>491</v>
      </c>
      <c r="Z112" s="48" t="s">
        <v>491</v>
      </c>
      <c r="AA112" s="48" t="s">
        <v>491</v>
      </c>
      <c r="AB112" s="48" t="s">
        <v>491</v>
      </c>
      <c r="AC112" s="48" t="s">
        <v>491</v>
      </c>
      <c r="AD112" s="48" t="s">
        <v>491</v>
      </c>
      <c r="AE112" s="48" t="s">
        <v>491</v>
      </c>
      <c r="AF112" s="59" t="s">
        <v>491</v>
      </c>
      <c r="AG112" s="230" t="e">
        <f t="shared" si="3"/>
        <v>#DIV/0!</v>
      </c>
    </row>
    <row r="113" spans="2:33" ht="16.5" thickTop="1" thickBot="1" x14ac:dyDescent="0.3">
      <c r="B113" s="30" t="s">
        <v>473</v>
      </c>
      <c r="C113" s="64">
        <f>AVERAGEIF(C4:C112,"&gt;0")</f>
        <v>8.4825369084205438</v>
      </c>
      <c r="D113" s="65">
        <f t="shared" ref="D113:AF113" si="4">AVERAGEIF(D4:D112,"&gt;0")</f>
        <v>7.9670779903950768</v>
      </c>
      <c r="E113" s="65">
        <f t="shared" si="4"/>
        <v>7.9247767837999277</v>
      </c>
      <c r="F113" s="65">
        <f t="shared" si="4"/>
        <v>8.5387221653905971</v>
      </c>
      <c r="G113" s="65">
        <f t="shared" si="4"/>
        <v>8.5636452643134984</v>
      </c>
      <c r="H113" s="65">
        <f t="shared" si="4"/>
        <v>8.5211769188055477</v>
      </c>
      <c r="I113" s="65">
        <f t="shared" si="4"/>
        <v>8.6214877107409826</v>
      </c>
      <c r="J113" s="65">
        <f t="shared" si="4"/>
        <v>8.7838272228169707</v>
      </c>
      <c r="K113" s="66">
        <f t="shared" si="4"/>
        <v>8.7499937115546409</v>
      </c>
      <c r="L113" s="227">
        <f t="shared" si="2"/>
        <v>8.4614716306930866</v>
      </c>
      <c r="M113" s="15"/>
      <c r="N113" s="64">
        <f t="shared" si="4"/>
        <v>8.7197838345864653</v>
      </c>
      <c r="O113" s="65">
        <f t="shared" si="4"/>
        <v>8.5557776653171391</v>
      </c>
      <c r="P113" s="65">
        <f t="shared" si="4"/>
        <v>8.4980347503373821</v>
      </c>
      <c r="Q113" s="65">
        <f t="shared" si="4"/>
        <v>8.6951356757277818</v>
      </c>
      <c r="R113" s="65">
        <f t="shared" si="4"/>
        <v>8.3365493059572024</v>
      </c>
      <c r="S113" s="65">
        <f t="shared" si="4"/>
        <v>8.3246312897628698</v>
      </c>
      <c r="T113" s="65">
        <f t="shared" si="4"/>
        <v>8.6530557162136112</v>
      </c>
      <c r="U113" s="65">
        <f t="shared" si="4"/>
        <v>8.7350371120107972</v>
      </c>
      <c r="V113" s="66">
        <f t="shared" si="4"/>
        <v>8.4287365047233465</v>
      </c>
      <c r="W113" s="15"/>
      <c r="X113" s="64">
        <f t="shared" si="4"/>
        <v>8.7050933040662049</v>
      </c>
      <c r="Y113" s="65">
        <f t="shared" si="4"/>
        <v>8.1404203180841694</v>
      </c>
      <c r="Z113" s="65">
        <f t="shared" si="4"/>
        <v>8.1183773310332068</v>
      </c>
      <c r="AA113" s="65">
        <f t="shared" si="4"/>
        <v>8.7290306793566668</v>
      </c>
      <c r="AB113" s="65">
        <f t="shared" si="4"/>
        <v>8.6622369493309215</v>
      </c>
      <c r="AC113" s="65">
        <f t="shared" si="4"/>
        <v>8.5574805019959435</v>
      </c>
      <c r="AD113" s="65">
        <f t="shared" si="4"/>
        <v>8.7448713451718145</v>
      </c>
      <c r="AE113" s="65">
        <f t="shared" si="4"/>
        <v>8.9382028142286032</v>
      </c>
      <c r="AF113" s="228">
        <f t="shared" si="4"/>
        <v>8.9217656874244096</v>
      </c>
      <c r="AG113" s="231">
        <f t="shared" si="3"/>
        <v>8.6130532145213259</v>
      </c>
    </row>
    <row r="114" spans="2:33" ht="15.75" thickTop="1" x14ac:dyDescent="0.25"/>
  </sheetData>
  <mergeCells count="5">
    <mergeCell ref="A2:A3"/>
    <mergeCell ref="B2:B3"/>
    <mergeCell ref="C2:K2"/>
    <mergeCell ref="N2:V2"/>
    <mergeCell ref="X2:AG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13"/>
  <sheetViews>
    <sheetView workbookViewId="0">
      <selection activeCell="C123" sqref="C123"/>
    </sheetView>
  </sheetViews>
  <sheetFormatPr baseColWidth="10" defaultColWidth="9.140625" defaultRowHeight="15" x14ac:dyDescent="0.25"/>
  <cols>
    <col min="2" max="2" width="68.42578125" customWidth="1"/>
    <col min="3" max="19" width="16.5703125" customWidth="1"/>
  </cols>
  <sheetData>
    <row r="2" spans="1:18" ht="30" customHeight="1" x14ac:dyDescent="0.25">
      <c r="A2" s="318" t="s">
        <v>0</v>
      </c>
      <c r="B2" s="318" t="s">
        <v>1</v>
      </c>
      <c r="C2" s="318" t="s">
        <v>504</v>
      </c>
      <c r="D2" s="318" t="s">
        <v>504</v>
      </c>
      <c r="E2" s="318" t="s">
        <v>504</v>
      </c>
      <c r="F2" s="318" t="s">
        <v>504</v>
      </c>
      <c r="G2" s="318" t="s">
        <v>509</v>
      </c>
      <c r="H2" s="318" t="s">
        <v>509</v>
      </c>
      <c r="I2" s="318" t="s">
        <v>509</v>
      </c>
      <c r="J2" s="318" t="s">
        <v>509</v>
      </c>
      <c r="K2" s="318" t="s">
        <v>510</v>
      </c>
      <c r="L2" s="318" t="s">
        <v>510</v>
      </c>
      <c r="M2" s="318" t="s">
        <v>510</v>
      </c>
      <c r="N2" s="318" t="s">
        <v>510</v>
      </c>
      <c r="O2" s="318" t="s">
        <v>515</v>
      </c>
      <c r="P2" s="318" t="s">
        <v>515</v>
      </c>
      <c r="Q2" s="318" t="s">
        <v>515</v>
      </c>
      <c r="R2" s="318" t="s">
        <v>515</v>
      </c>
    </row>
    <row r="3" spans="1:18" ht="39.950000000000003" customHeight="1" x14ac:dyDescent="0.25">
      <c r="A3" s="318" t="s">
        <v>0</v>
      </c>
      <c r="B3" s="318" t="s">
        <v>1</v>
      </c>
      <c r="C3" s="2" t="s">
        <v>505</v>
      </c>
      <c r="D3" s="2" t="s">
        <v>506</v>
      </c>
      <c r="E3" s="2" t="s">
        <v>507</v>
      </c>
      <c r="F3" s="2" t="s">
        <v>508</v>
      </c>
      <c r="G3" s="2" t="s">
        <v>505</v>
      </c>
      <c r="H3" s="2" t="s">
        <v>506</v>
      </c>
      <c r="I3" s="2" t="s">
        <v>507</v>
      </c>
      <c r="J3" s="2" t="s">
        <v>508</v>
      </c>
      <c r="K3" s="2" t="s">
        <v>511</v>
      </c>
      <c r="L3" s="2" t="s">
        <v>512</v>
      </c>
      <c r="M3" s="2" t="s">
        <v>513</v>
      </c>
      <c r="N3" s="2" t="s">
        <v>514</v>
      </c>
      <c r="O3" s="2" t="s">
        <v>505</v>
      </c>
      <c r="P3" s="2" t="s">
        <v>506</v>
      </c>
      <c r="Q3" s="2" t="s">
        <v>507</v>
      </c>
      <c r="R3" s="2" t="s">
        <v>508</v>
      </c>
    </row>
    <row r="4" spans="1:18" x14ac:dyDescent="0.25">
      <c r="A4" s="4" t="s">
        <v>2</v>
      </c>
      <c r="B4" s="4" t="s">
        <v>3</v>
      </c>
      <c r="C4" s="3">
        <v>0</v>
      </c>
      <c r="D4" s="3">
        <v>0</v>
      </c>
      <c r="E4" s="3">
        <v>0</v>
      </c>
      <c r="F4" s="3">
        <v>488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385</v>
      </c>
      <c r="O4" s="3">
        <v>0</v>
      </c>
      <c r="P4" s="3">
        <v>0</v>
      </c>
      <c r="Q4" s="3">
        <v>0</v>
      </c>
      <c r="R4" s="3">
        <v>0</v>
      </c>
    </row>
    <row r="5" spans="1:18" x14ac:dyDescent="0.25">
      <c r="A5" s="4" t="s">
        <v>4</v>
      </c>
      <c r="B5" s="4" t="s">
        <v>5</v>
      </c>
      <c r="C5" s="3">
        <v>0</v>
      </c>
      <c r="D5" s="3">
        <v>0</v>
      </c>
      <c r="E5" s="3">
        <v>0</v>
      </c>
      <c r="F5" s="3">
        <v>503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156</v>
      </c>
      <c r="O5" s="3">
        <v>0</v>
      </c>
      <c r="P5" s="3">
        <v>0</v>
      </c>
      <c r="Q5" s="3">
        <v>0</v>
      </c>
      <c r="R5" s="3">
        <v>0</v>
      </c>
    </row>
    <row r="6" spans="1:18" x14ac:dyDescent="0.25">
      <c r="A6" s="4" t="s">
        <v>6</v>
      </c>
      <c r="B6" s="4" t="s">
        <v>7</v>
      </c>
      <c r="C6" s="3">
        <v>0</v>
      </c>
      <c r="D6" s="3">
        <v>0</v>
      </c>
      <c r="E6" s="3">
        <v>0</v>
      </c>
      <c r="F6" s="3">
        <v>608</v>
      </c>
      <c r="G6" s="3">
        <v>0</v>
      </c>
      <c r="H6" s="3">
        <v>0</v>
      </c>
      <c r="I6" s="3">
        <v>0</v>
      </c>
      <c r="J6" s="3">
        <v>39</v>
      </c>
      <c r="K6" s="3">
        <v>0</v>
      </c>
      <c r="L6" s="3">
        <v>0</v>
      </c>
      <c r="M6" s="3">
        <v>0</v>
      </c>
      <c r="N6" s="3">
        <v>519</v>
      </c>
      <c r="O6" s="3">
        <v>0</v>
      </c>
      <c r="P6" s="3">
        <v>0</v>
      </c>
      <c r="Q6" s="3">
        <v>0</v>
      </c>
      <c r="R6" s="3">
        <v>0</v>
      </c>
    </row>
    <row r="7" spans="1:18" x14ac:dyDescent="0.25">
      <c r="A7" s="4" t="s">
        <v>8</v>
      </c>
      <c r="B7" s="4" t="s">
        <v>9</v>
      </c>
      <c r="C7" s="3">
        <v>0</v>
      </c>
      <c r="D7" s="3">
        <v>0</v>
      </c>
      <c r="E7" s="3">
        <v>0</v>
      </c>
      <c r="F7" s="3">
        <v>1156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695</v>
      </c>
      <c r="O7" s="3">
        <v>0</v>
      </c>
      <c r="P7" s="3">
        <v>0</v>
      </c>
      <c r="Q7" s="3">
        <v>0</v>
      </c>
      <c r="R7" s="3">
        <v>0</v>
      </c>
    </row>
    <row r="8" spans="1:18" x14ac:dyDescent="0.25">
      <c r="A8" s="4" t="s">
        <v>10</v>
      </c>
      <c r="B8" s="4" t="s">
        <v>11</v>
      </c>
      <c r="C8" s="3">
        <v>0</v>
      </c>
      <c r="D8" s="3">
        <v>0</v>
      </c>
      <c r="E8" s="3">
        <v>0</v>
      </c>
      <c r="F8" s="3">
        <v>527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385</v>
      </c>
      <c r="O8" s="3">
        <v>0</v>
      </c>
      <c r="P8" s="3">
        <v>0</v>
      </c>
      <c r="Q8" s="3">
        <v>0</v>
      </c>
      <c r="R8" s="3">
        <v>0</v>
      </c>
    </row>
    <row r="9" spans="1:18" x14ac:dyDescent="0.25">
      <c r="A9" s="4" t="s">
        <v>12</v>
      </c>
      <c r="B9" s="4" t="s">
        <v>13</v>
      </c>
      <c r="C9" s="3">
        <v>0</v>
      </c>
      <c r="D9" s="3">
        <v>0</v>
      </c>
      <c r="E9" s="3">
        <v>0</v>
      </c>
      <c r="F9" s="3">
        <v>1157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663</v>
      </c>
      <c r="O9" s="3">
        <v>0</v>
      </c>
      <c r="P9" s="3">
        <v>0</v>
      </c>
      <c r="Q9" s="3">
        <v>0</v>
      </c>
      <c r="R9" s="3">
        <v>0</v>
      </c>
    </row>
    <row r="10" spans="1:18" x14ac:dyDescent="0.25">
      <c r="A10" s="4" t="s">
        <v>14</v>
      </c>
      <c r="B10" s="4" t="s">
        <v>15</v>
      </c>
      <c r="C10" s="3">
        <v>0</v>
      </c>
      <c r="D10" s="3">
        <v>0</v>
      </c>
      <c r="E10" s="3">
        <v>0</v>
      </c>
      <c r="F10" s="3">
        <v>734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685</v>
      </c>
      <c r="O10" s="3">
        <v>0</v>
      </c>
      <c r="P10" s="3">
        <v>0</v>
      </c>
      <c r="Q10" s="3">
        <v>0</v>
      </c>
      <c r="R10" s="3">
        <v>0</v>
      </c>
    </row>
    <row r="11" spans="1:18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3">
        <v>665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255</v>
      </c>
      <c r="O11" s="3">
        <v>0</v>
      </c>
      <c r="P11" s="3">
        <v>0</v>
      </c>
      <c r="Q11" s="3">
        <v>0</v>
      </c>
      <c r="R11" s="3">
        <v>0</v>
      </c>
    </row>
    <row r="12" spans="1:18" x14ac:dyDescent="0.25">
      <c r="A12" s="4" t="s">
        <v>18</v>
      </c>
      <c r="B12" s="4" t="s">
        <v>19</v>
      </c>
      <c r="C12" s="3">
        <v>0</v>
      </c>
      <c r="D12" s="3">
        <v>0</v>
      </c>
      <c r="E12" s="3">
        <v>0</v>
      </c>
      <c r="F12" s="3">
        <v>1060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757</v>
      </c>
      <c r="O12" s="3">
        <v>0</v>
      </c>
      <c r="P12" s="3">
        <v>0</v>
      </c>
      <c r="Q12" s="3">
        <v>0</v>
      </c>
      <c r="R12" s="3">
        <v>0</v>
      </c>
    </row>
    <row r="13" spans="1:18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3">
        <v>171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134</v>
      </c>
      <c r="O13" s="3">
        <v>0</v>
      </c>
      <c r="P13" s="3">
        <v>0</v>
      </c>
      <c r="Q13" s="3">
        <v>0</v>
      </c>
      <c r="R13" s="3">
        <v>0</v>
      </c>
    </row>
    <row r="14" spans="1:18" x14ac:dyDescent="0.25">
      <c r="A14" s="4" t="s">
        <v>22</v>
      </c>
      <c r="B14" s="4" t="s">
        <v>23</v>
      </c>
      <c r="C14" s="3">
        <v>0</v>
      </c>
      <c r="D14" s="3">
        <v>0</v>
      </c>
      <c r="E14" s="3">
        <v>0</v>
      </c>
      <c r="F14" s="3">
        <v>507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337</v>
      </c>
      <c r="O14" s="3">
        <v>0</v>
      </c>
      <c r="P14" s="3">
        <v>0</v>
      </c>
      <c r="Q14" s="3">
        <v>0</v>
      </c>
      <c r="R14" s="3">
        <v>0</v>
      </c>
    </row>
    <row r="15" spans="1:18" x14ac:dyDescent="0.25">
      <c r="A15" s="4" t="s">
        <v>24</v>
      </c>
      <c r="B15" s="4" t="s">
        <v>25</v>
      </c>
      <c r="C15" s="3">
        <v>0</v>
      </c>
      <c r="D15" s="3">
        <v>0</v>
      </c>
      <c r="E15" s="3">
        <v>0</v>
      </c>
      <c r="F15" s="3">
        <v>493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188</v>
      </c>
      <c r="O15" s="3">
        <v>0</v>
      </c>
      <c r="P15" s="3">
        <v>0</v>
      </c>
      <c r="Q15" s="3">
        <v>0</v>
      </c>
      <c r="R15" s="3">
        <v>0</v>
      </c>
    </row>
    <row r="16" spans="1:18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3">
        <v>584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374</v>
      </c>
      <c r="O16" s="3">
        <v>0</v>
      </c>
      <c r="P16" s="3">
        <v>0</v>
      </c>
      <c r="Q16" s="3">
        <v>0</v>
      </c>
      <c r="R16" s="3">
        <v>0</v>
      </c>
    </row>
    <row r="17" spans="1:18" x14ac:dyDescent="0.25">
      <c r="A17" s="4" t="s">
        <v>28</v>
      </c>
      <c r="B17" s="4" t="s">
        <v>29</v>
      </c>
      <c r="C17" s="3">
        <v>0</v>
      </c>
      <c r="D17" s="3">
        <v>0</v>
      </c>
      <c r="E17" s="3">
        <v>0</v>
      </c>
      <c r="F17" s="3">
        <v>486</v>
      </c>
      <c r="G17" s="3">
        <v>0</v>
      </c>
      <c r="H17" s="3">
        <v>0</v>
      </c>
      <c r="I17" s="3">
        <v>0</v>
      </c>
      <c r="J17" s="3">
        <v>4</v>
      </c>
      <c r="K17" s="3">
        <v>0</v>
      </c>
      <c r="L17" s="3">
        <v>0</v>
      </c>
      <c r="M17" s="3">
        <v>0</v>
      </c>
      <c r="N17" s="3">
        <v>184</v>
      </c>
      <c r="O17" s="3">
        <v>0</v>
      </c>
      <c r="P17" s="3">
        <v>0</v>
      </c>
      <c r="Q17" s="3">
        <v>0</v>
      </c>
      <c r="R17" s="3">
        <v>0</v>
      </c>
    </row>
    <row r="18" spans="1:18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382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265</v>
      </c>
      <c r="O18" s="3">
        <v>0</v>
      </c>
      <c r="P18" s="3">
        <v>0</v>
      </c>
      <c r="Q18" s="3">
        <v>0</v>
      </c>
      <c r="R18" s="3">
        <v>0</v>
      </c>
    </row>
    <row r="19" spans="1:18" x14ac:dyDescent="0.25">
      <c r="A19" s="4" t="s">
        <v>32</v>
      </c>
      <c r="B19" s="4" t="s">
        <v>33</v>
      </c>
      <c r="C19" s="3">
        <v>0</v>
      </c>
      <c r="D19" s="3">
        <v>0</v>
      </c>
      <c r="E19" s="3">
        <v>0</v>
      </c>
      <c r="F19" s="3">
        <v>480</v>
      </c>
      <c r="G19" s="3">
        <v>0</v>
      </c>
      <c r="H19" s="3">
        <v>0</v>
      </c>
      <c r="I19" s="3">
        <v>0</v>
      </c>
      <c r="J19" s="3">
        <v>19</v>
      </c>
      <c r="K19" s="3">
        <v>0</v>
      </c>
      <c r="L19" s="3">
        <v>0</v>
      </c>
      <c r="M19" s="3">
        <v>0</v>
      </c>
      <c r="N19" s="3">
        <v>313</v>
      </c>
      <c r="O19" s="3">
        <v>0</v>
      </c>
      <c r="P19" s="3">
        <v>0</v>
      </c>
      <c r="Q19" s="3">
        <v>0</v>
      </c>
      <c r="R19" s="3">
        <v>0</v>
      </c>
    </row>
    <row r="20" spans="1:18" x14ac:dyDescent="0.25">
      <c r="A20" s="4" t="s">
        <v>34</v>
      </c>
      <c r="B20" s="4" t="s">
        <v>35</v>
      </c>
      <c r="C20" s="3">
        <v>0</v>
      </c>
      <c r="D20" s="3">
        <v>0</v>
      </c>
      <c r="E20" s="3">
        <v>0</v>
      </c>
      <c r="F20" s="3">
        <v>458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336</v>
      </c>
      <c r="O20" s="3">
        <v>0</v>
      </c>
      <c r="P20" s="3">
        <v>0</v>
      </c>
      <c r="Q20" s="3">
        <v>0</v>
      </c>
      <c r="R20" s="3">
        <v>0</v>
      </c>
    </row>
    <row r="21" spans="1:18" x14ac:dyDescent="0.25">
      <c r="A21" s="4" t="s">
        <v>36</v>
      </c>
      <c r="B21" s="4" t="s">
        <v>37</v>
      </c>
      <c r="C21" s="3">
        <v>0</v>
      </c>
      <c r="D21" s="3">
        <v>0</v>
      </c>
      <c r="E21" s="3">
        <v>0</v>
      </c>
      <c r="F21" s="3">
        <v>403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357</v>
      </c>
      <c r="O21" s="3">
        <v>0</v>
      </c>
      <c r="P21" s="3">
        <v>0</v>
      </c>
      <c r="Q21" s="3">
        <v>0</v>
      </c>
      <c r="R21" s="3">
        <v>0</v>
      </c>
    </row>
    <row r="22" spans="1:18" x14ac:dyDescent="0.25">
      <c r="A22" s="4" t="s">
        <v>38</v>
      </c>
      <c r="B22" s="4" t="s">
        <v>39</v>
      </c>
      <c r="C22" s="3">
        <v>0</v>
      </c>
      <c r="D22" s="3">
        <v>0</v>
      </c>
      <c r="E22" s="3">
        <v>0</v>
      </c>
      <c r="F22" s="3">
        <v>385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227</v>
      </c>
      <c r="O22" s="3">
        <v>0</v>
      </c>
      <c r="P22" s="3">
        <v>0</v>
      </c>
      <c r="Q22" s="3">
        <v>0</v>
      </c>
      <c r="R22" s="3">
        <v>0</v>
      </c>
    </row>
    <row r="23" spans="1:18" x14ac:dyDescent="0.25">
      <c r="A23" s="4" t="s">
        <v>40</v>
      </c>
      <c r="B23" s="4" t="s">
        <v>41</v>
      </c>
      <c r="C23" s="3">
        <v>0</v>
      </c>
      <c r="D23" s="3">
        <v>0</v>
      </c>
      <c r="E23" s="3">
        <v>0</v>
      </c>
      <c r="F23" s="3">
        <v>312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243</v>
      </c>
      <c r="O23" s="3">
        <v>0</v>
      </c>
      <c r="P23" s="3">
        <v>0</v>
      </c>
      <c r="Q23" s="3">
        <v>0</v>
      </c>
      <c r="R23" s="3">
        <v>0</v>
      </c>
    </row>
    <row r="24" spans="1:18" x14ac:dyDescent="0.25">
      <c r="A24" s="4" t="s">
        <v>42</v>
      </c>
      <c r="B24" s="4" t="s">
        <v>43</v>
      </c>
      <c r="C24" s="3">
        <v>0</v>
      </c>
      <c r="D24" s="3">
        <v>0</v>
      </c>
      <c r="E24" s="3">
        <v>0</v>
      </c>
      <c r="F24" s="3">
        <v>358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168</v>
      </c>
      <c r="O24" s="3">
        <v>0</v>
      </c>
      <c r="P24" s="3">
        <v>0</v>
      </c>
      <c r="Q24" s="3">
        <v>0</v>
      </c>
      <c r="R24" s="3">
        <v>0</v>
      </c>
    </row>
    <row r="25" spans="1:18" x14ac:dyDescent="0.25">
      <c r="A25" s="4" t="s">
        <v>44</v>
      </c>
      <c r="B25" s="4" t="s">
        <v>45</v>
      </c>
      <c r="C25" s="3">
        <v>0</v>
      </c>
      <c r="D25" s="3">
        <v>0</v>
      </c>
      <c r="E25" s="3">
        <v>0</v>
      </c>
      <c r="F25" s="3">
        <v>662</v>
      </c>
      <c r="G25" s="3">
        <v>0</v>
      </c>
      <c r="H25" s="3">
        <v>0</v>
      </c>
      <c r="I25" s="3">
        <v>0</v>
      </c>
      <c r="J25" s="3">
        <v>71</v>
      </c>
      <c r="K25" s="3">
        <v>0</v>
      </c>
      <c r="L25" s="3">
        <v>0</v>
      </c>
      <c r="M25" s="3">
        <v>0</v>
      </c>
      <c r="N25" s="3">
        <v>503</v>
      </c>
      <c r="O25" s="3">
        <v>0</v>
      </c>
      <c r="P25" s="3">
        <v>0</v>
      </c>
      <c r="Q25" s="3">
        <v>0</v>
      </c>
      <c r="R25" s="3">
        <v>0</v>
      </c>
    </row>
    <row r="26" spans="1:18" x14ac:dyDescent="0.25">
      <c r="A26" s="4" t="s">
        <v>46</v>
      </c>
      <c r="B26" s="4" t="s">
        <v>47</v>
      </c>
      <c r="C26" s="3">
        <v>0</v>
      </c>
      <c r="D26" s="3">
        <v>0</v>
      </c>
      <c r="E26" s="3">
        <v>0</v>
      </c>
      <c r="F26" s="3">
        <v>360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231</v>
      </c>
      <c r="O26" s="3">
        <v>0</v>
      </c>
      <c r="P26" s="3">
        <v>0</v>
      </c>
      <c r="Q26" s="3">
        <v>0</v>
      </c>
      <c r="R26" s="3">
        <v>0</v>
      </c>
    </row>
    <row r="27" spans="1:18" x14ac:dyDescent="0.25">
      <c r="A27" s="4" t="s">
        <v>48</v>
      </c>
      <c r="B27" s="4" t="s">
        <v>49</v>
      </c>
      <c r="C27" s="3">
        <v>0</v>
      </c>
      <c r="D27" s="3">
        <v>0</v>
      </c>
      <c r="E27" s="3">
        <v>0</v>
      </c>
      <c r="F27" s="3">
        <v>179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153</v>
      </c>
      <c r="O27" s="3">
        <v>0</v>
      </c>
      <c r="P27" s="3">
        <v>0</v>
      </c>
      <c r="Q27" s="3">
        <v>0</v>
      </c>
      <c r="R27" s="3">
        <v>0</v>
      </c>
    </row>
    <row r="28" spans="1:18" x14ac:dyDescent="0.25">
      <c r="A28" s="4" t="s">
        <v>50</v>
      </c>
      <c r="B28" s="4" t="s">
        <v>51</v>
      </c>
      <c r="C28" s="3">
        <v>0</v>
      </c>
      <c r="D28" s="3">
        <v>0</v>
      </c>
      <c r="E28" s="3">
        <v>0</v>
      </c>
      <c r="F28" s="3">
        <v>389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259</v>
      </c>
      <c r="O28" s="3">
        <v>0</v>
      </c>
      <c r="P28" s="3">
        <v>0</v>
      </c>
      <c r="Q28" s="3">
        <v>0</v>
      </c>
      <c r="R28" s="3">
        <v>0</v>
      </c>
    </row>
    <row r="29" spans="1:18" x14ac:dyDescent="0.25">
      <c r="A29" s="4" t="s">
        <v>52</v>
      </c>
      <c r="B29" s="4" t="s">
        <v>53</v>
      </c>
      <c r="C29" s="3">
        <v>0</v>
      </c>
      <c r="D29" s="3">
        <v>0</v>
      </c>
      <c r="E29" s="3">
        <v>0</v>
      </c>
      <c r="F29" s="3">
        <v>269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149</v>
      </c>
      <c r="O29" s="3">
        <v>0</v>
      </c>
      <c r="P29" s="3">
        <v>0</v>
      </c>
      <c r="Q29" s="3">
        <v>0</v>
      </c>
      <c r="R29" s="3">
        <v>0</v>
      </c>
    </row>
    <row r="30" spans="1:18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3">
        <v>754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496</v>
      </c>
      <c r="O30" s="3">
        <v>0</v>
      </c>
      <c r="P30" s="3">
        <v>0</v>
      </c>
      <c r="Q30" s="3">
        <v>0</v>
      </c>
      <c r="R30" s="3">
        <v>0</v>
      </c>
    </row>
    <row r="31" spans="1:18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3">
        <v>547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396</v>
      </c>
      <c r="O31" s="3">
        <v>0</v>
      </c>
      <c r="P31" s="3">
        <v>0</v>
      </c>
      <c r="Q31" s="3">
        <v>0</v>
      </c>
      <c r="R31" s="3">
        <v>0</v>
      </c>
    </row>
    <row r="32" spans="1:18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0</v>
      </c>
      <c r="F32" s="3">
        <v>328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194</v>
      </c>
      <c r="O32" s="3">
        <v>0</v>
      </c>
      <c r="P32" s="3">
        <v>0</v>
      </c>
      <c r="Q32" s="3">
        <v>0</v>
      </c>
      <c r="R32" s="3">
        <v>0</v>
      </c>
    </row>
    <row r="33" spans="1:18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0</v>
      </c>
      <c r="F33" s="3">
        <v>254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197</v>
      </c>
      <c r="O33" s="3">
        <v>0</v>
      </c>
      <c r="P33" s="3">
        <v>0</v>
      </c>
      <c r="Q33" s="3">
        <v>0</v>
      </c>
      <c r="R33" s="3">
        <v>0</v>
      </c>
    </row>
    <row r="34" spans="1:18" x14ac:dyDescent="0.25">
      <c r="A34" s="4" t="s">
        <v>62</v>
      </c>
      <c r="B34" s="4" t="s">
        <v>63</v>
      </c>
      <c r="C34" s="3">
        <v>0</v>
      </c>
      <c r="D34" s="3">
        <v>0</v>
      </c>
      <c r="E34" s="3">
        <v>0</v>
      </c>
      <c r="F34" s="3">
        <v>329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108</v>
      </c>
      <c r="O34" s="3">
        <v>0</v>
      </c>
      <c r="P34" s="3">
        <v>0</v>
      </c>
      <c r="Q34" s="3">
        <v>0</v>
      </c>
      <c r="R34" s="3">
        <v>0</v>
      </c>
    </row>
    <row r="35" spans="1:18" x14ac:dyDescent="0.25">
      <c r="A35" s="4" t="s">
        <v>64</v>
      </c>
      <c r="B35" s="4" t="s">
        <v>65</v>
      </c>
      <c r="C35" s="3">
        <v>0</v>
      </c>
      <c r="D35" s="3">
        <v>0</v>
      </c>
      <c r="E35" s="3">
        <v>0</v>
      </c>
      <c r="F35" s="3">
        <v>538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375</v>
      </c>
      <c r="O35" s="3">
        <v>0</v>
      </c>
      <c r="P35" s="3">
        <v>0</v>
      </c>
      <c r="Q35" s="3">
        <v>0</v>
      </c>
      <c r="R35" s="3">
        <v>0</v>
      </c>
    </row>
    <row r="36" spans="1:18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252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324</v>
      </c>
      <c r="O36" s="3">
        <v>0</v>
      </c>
      <c r="P36" s="3">
        <v>0</v>
      </c>
      <c r="Q36" s="3">
        <v>0</v>
      </c>
      <c r="R36" s="3">
        <v>0</v>
      </c>
    </row>
    <row r="37" spans="1:18" x14ac:dyDescent="0.25">
      <c r="A37" s="4" t="s">
        <v>68</v>
      </c>
      <c r="B37" s="4" t="s">
        <v>69</v>
      </c>
      <c r="C37" s="3">
        <v>0</v>
      </c>
      <c r="D37" s="3">
        <v>0</v>
      </c>
      <c r="E37" s="3">
        <v>0</v>
      </c>
      <c r="F37" s="3">
        <v>331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208</v>
      </c>
      <c r="O37" s="3">
        <v>0</v>
      </c>
      <c r="P37" s="3">
        <v>0</v>
      </c>
      <c r="Q37" s="3">
        <v>0</v>
      </c>
      <c r="R37" s="3">
        <v>0</v>
      </c>
    </row>
    <row r="38" spans="1:18" x14ac:dyDescent="0.25">
      <c r="A38" s="4" t="s">
        <v>70</v>
      </c>
      <c r="B38" s="4" t="s">
        <v>71</v>
      </c>
      <c r="C38" s="3">
        <v>0</v>
      </c>
      <c r="D38" s="3">
        <v>0</v>
      </c>
      <c r="E38" s="3">
        <v>0</v>
      </c>
      <c r="F38" s="3">
        <v>626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373</v>
      </c>
      <c r="O38" s="3">
        <v>0</v>
      </c>
      <c r="P38" s="3">
        <v>0</v>
      </c>
      <c r="Q38" s="3">
        <v>0</v>
      </c>
      <c r="R38" s="3">
        <v>0</v>
      </c>
    </row>
    <row r="39" spans="1:18" x14ac:dyDescent="0.25">
      <c r="A39" s="4" t="s">
        <v>72</v>
      </c>
      <c r="B39" s="4" t="s">
        <v>73</v>
      </c>
      <c r="C39" s="3">
        <v>0</v>
      </c>
      <c r="D39" s="3">
        <v>0</v>
      </c>
      <c r="E39" s="3">
        <v>0</v>
      </c>
      <c r="F39" s="3">
        <v>482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486</v>
      </c>
      <c r="O39" s="3">
        <v>0</v>
      </c>
      <c r="P39" s="3">
        <v>0</v>
      </c>
      <c r="Q39" s="3">
        <v>0</v>
      </c>
      <c r="R39" s="3">
        <v>0</v>
      </c>
    </row>
    <row r="40" spans="1:18" x14ac:dyDescent="0.25">
      <c r="A40" s="4" t="s">
        <v>74</v>
      </c>
      <c r="B40" s="4" t="s">
        <v>75</v>
      </c>
      <c r="C40" s="3">
        <v>0</v>
      </c>
      <c r="D40" s="3">
        <v>0</v>
      </c>
      <c r="E40" s="3">
        <v>0</v>
      </c>
      <c r="F40" s="3">
        <v>871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389</v>
      </c>
      <c r="O40" s="3">
        <v>0</v>
      </c>
      <c r="P40" s="3">
        <v>0</v>
      </c>
      <c r="Q40" s="3">
        <v>0</v>
      </c>
      <c r="R40" s="3">
        <v>0</v>
      </c>
    </row>
    <row r="41" spans="1:18" x14ac:dyDescent="0.25">
      <c r="A41" s="4" t="s">
        <v>76</v>
      </c>
      <c r="B41" s="4" t="s">
        <v>77</v>
      </c>
      <c r="C41" s="3">
        <v>0</v>
      </c>
      <c r="D41" s="3">
        <v>0</v>
      </c>
      <c r="E41" s="3">
        <v>0</v>
      </c>
      <c r="F41" s="3">
        <v>627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243</v>
      </c>
      <c r="O41" s="3">
        <v>0</v>
      </c>
      <c r="P41" s="3">
        <v>0</v>
      </c>
      <c r="Q41" s="3">
        <v>0</v>
      </c>
      <c r="R41" s="3">
        <v>0</v>
      </c>
    </row>
    <row r="42" spans="1:18" x14ac:dyDescent="0.25">
      <c r="A42" s="4" t="s">
        <v>78</v>
      </c>
      <c r="B42" s="4" t="s">
        <v>79</v>
      </c>
      <c r="C42" s="3">
        <v>0</v>
      </c>
      <c r="D42" s="3">
        <v>0</v>
      </c>
      <c r="E42" s="3">
        <v>0</v>
      </c>
      <c r="F42" s="3">
        <v>505</v>
      </c>
      <c r="G42" s="3">
        <v>0</v>
      </c>
      <c r="H42" s="3">
        <v>0</v>
      </c>
      <c r="I42" s="3">
        <v>0</v>
      </c>
      <c r="J42" s="3">
        <v>5</v>
      </c>
      <c r="K42" s="3">
        <v>0</v>
      </c>
      <c r="L42" s="3">
        <v>0</v>
      </c>
      <c r="M42" s="3">
        <v>0</v>
      </c>
      <c r="N42" s="3">
        <v>257</v>
      </c>
      <c r="O42" s="3">
        <v>0</v>
      </c>
      <c r="P42" s="3">
        <v>0</v>
      </c>
      <c r="Q42" s="3">
        <v>0</v>
      </c>
      <c r="R42" s="3">
        <v>0</v>
      </c>
    </row>
    <row r="43" spans="1:18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3">
        <v>466</v>
      </c>
      <c r="G43" s="3">
        <v>0</v>
      </c>
      <c r="H43" s="3">
        <v>0</v>
      </c>
      <c r="I43" s="3">
        <v>0</v>
      </c>
      <c r="J43" s="3">
        <v>4</v>
      </c>
      <c r="K43" s="3">
        <v>0</v>
      </c>
      <c r="L43" s="3">
        <v>0</v>
      </c>
      <c r="M43" s="3">
        <v>0</v>
      </c>
      <c r="N43" s="3">
        <v>267</v>
      </c>
      <c r="O43" s="3">
        <v>0</v>
      </c>
      <c r="P43" s="3">
        <v>0</v>
      </c>
      <c r="Q43" s="3">
        <v>0</v>
      </c>
      <c r="R43" s="3">
        <v>0</v>
      </c>
    </row>
    <row r="44" spans="1:18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0</v>
      </c>
      <c r="F44" s="3">
        <v>377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227</v>
      </c>
      <c r="O44" s="3">
        <v>0</v>
      </c>
      <c r="P44" s="3">
        <v>0</v>
      </c>
      <c r="Q44" s="3">
        <v>0</v>
      </c>
      <c r="R44" s="3">
        <v>0</v>
      </c>
    </row>
    <row r="45" spans="1:18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414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180</v>
      </c>
      <c r="O45" s="3">
        <v>0</v>
      </c>
      <c r="P45" s="3">
        <v>0</v>
      </c>
      <c r="Q45" s="3">
        <v>0</v>
      </c>
      <c r="R45" s="3">
        <v>0</v>
      </c>
    </row>
    <row r="46" spans="1:18" x14ac:dyDescent="0.25">
      <c r="A46" s="4" t="s">
        <v>86</v>
      </c>
      <c r="B46" s="4" t="s">
        <v>87</v>
      </c>
      <c r="C46" s="3">
        <v>0</v>
      </c>
      <c r="D46" s="3">
        <v>0</v>
      </c>
      <c r="E46" s="3">
        <v>0</v>
      </c>
      <c r="F46" s="3">
        <v>234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</row>
    <row r="47" spans="1:18" x14ac:dyDescent="0.25">
      <c r="A47" s="4" t="s">
        <v>88</v>
      </c>
      <c r="B47" s="4" t="s">
        <v>89</v>
      </c>
      <c r="C47" s="3">
        <v>0</v>
      </c>
      <c r="D47" s="3">
        <v>0</v>
      </c>
      <c r="E47" s="3">
        <v>0</v>
      </c>
      <c r="F47" s="3">
        <v>249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190</v>
      </c>
      <c r="O47" s="3">
        <v>0</v>
      </c>
      <c r="P47" s="3">
        <v>0</v>
      </c>
      <c r="Q47" s="3">
        <v>0</v>
      </c>
      <c r="R47" s="3">
        <v>0</v>
      </c>
    </row>
    <row r="48" spans="1:18" x14ac:dyDescent="0.25">
      <c r="A48" s="4" t="s">
        <v>90</v>
      </c>
      <c r="B48" s="4" t="s">
        <v>91</v>
      </c>
      <c r="C48" s="3">
        <v>0</v>
      </c>
      <c r="D48" s="3">
        <v>0</v>
      </c>
      <c r="E48" s="3">
        <v>0</v>
      </c>
      <c r="F48" s="3">
        <v>365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202</v>
      </c>
      <c r="O48" s="3">
        <v>0</v>
      </c>
      <c r="P48" s="3">
        <v>0</v>
      </c>
      <c r="Q48" s="3">
        <v>0</v>
      </c>
      <c r="R48" s="3">
        <v>0</v>
      </c>
    </row>
    <row r="49" spans="1:18" x14ac:dyDescent="0.25">
      <c r="A49" s="4" t="s">
        <v>92</v>
      </c>
      <c r="B49" s="4" t="s">
        <v>93</v>
      </c>
      <c r="C49" s="3">
        <v>0</v>
      </c>
      <c r="D49" s="3">
        <v>0</v>
      </c>
      <c r="E49" s="3">
        <v>0</v>
      </c>
      <c r="F49" s="3">
        <v>817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626</v>
      </c>
      <c r="O49" s="3">
        <v>0</v>
      </c>
      <c r="P49" s="3">
        <v>0</v>
      </c>
      <c r="Q49" s="3">
        <v>0</v>
      </c>
      <c r="R49" s="3">
        <v>0</v>
      </c>
    </row>
    <row r="50" spans="1:18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410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259</v>
      </c>
      <c r="O50" s="3">
        <v>0</v>
      </c>
      <c r="P50" s="3">
        <v>0</v>
      </c>
      <c r="Q50" s="3">
        <v>0</v>
      </c>
      <c r="R50" s="3">
        <v>0</v>
      </c>
    </row>
    <row r="51" spans="1:18" x14ac:dyDescent="0.25">
      <c r="A51" s="4" t="s">
        <v>96</v>
      </c>
      <c r="B51" s="4" t="s">
        <v>97</v>
      </c>
      <c r="C51" s="3">
        <v>0</v>
      </c>
      <c r="D51" s="3">
        <v>0</v>
      </c>
      <c r="E51" s="3">
        <v>0</v>
      </c>
      <c r="F51" s="3">
        <v>652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246</v>
      </c>
      <c r="O51" s="3">
        <v>0</v>
      </c>
      <c r="P51" s="3">
        <v>0</v>
      </c>
      <c r="Q51" s="3">
        <v>0</v>
      </c>
      <c r="R51" s="3">
        <v>0</v>
      </c>
    </row>
    <row r="52" spans="1:18" x14ac:dyDescent="0.25">
      <c r="A52" s="4" t="s">
        <v>98</v>
      </c>
      <c r="B52" s="4" t="s">
        <v>99</v>
      </c>
      <c r="C52" s="3">
        <v>0</v>
      </c>
      <c r="D52" s="3">
        <v>0</v>
      </c>
      <c r="E52" s="3">
        <v>0</v>
      </c>
      <c r="F52" s="3">
        <v>308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202</v>
      </c>
      <c r="O52" s="3">
        <v>0</v>
      </c>
      <c r="P52" s="3">
        <v>0</v>
      </c>
      <c r="Q52" s="3">
        <v>0</v>
      </c>
      <c r="R52" s="3">
        <v>0</v>
      </c>
    </row>
    <row r="53" spans="1:18" x14ac:dyDescent="0.25">
      <c r="A53" s="4" t="s">
        <v>100</v>
      </c>
      <c r="B53" s="4" t="s">
        <v>101</v>
      </c>
      <c r="C53" s="3">
        <v>0</v>
      </c>
      <c r="D53" s="3">
        <v>0</v>
      </c>
      <c r="E53" s="3">
        <v>0</v>
      </c>
      <c r="F53" s="3">
        <v>204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105</v>
      </c>
      <c r="O53" s="3">
        <v>0</v>
      </c>
      <c r="P53" s="3">
        <v>0</v>
      </c>
      <c r="Q53" s="3">
        <v>0</v>
      </c>
      <c r="R53" s="3">
        <v>0</v>
      </c>
    </row>
    <row r="54" spans="1:18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524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290</v>
      </c>
      <c r="O54" s="3">
        <v>0</v>
      </c>
      <c r="P54" s="3">
        <v>0</v>
      </c>
      <c r="Q54" s="3">
        <v>0</v>
      </c>
      <c r="R54" s="3">
        <v>0</v>
      </c>
    </row>
    <row r="55" spans="1:18" x14ac:dyDescent="0.25">
      <c r="A55" s="4" t="s">
        <v>104</v>
      </c>
      <c r="B55" s="4" t="s">
        <v>105</v>
      </c>
      <c r="C55" s="3">
        <v>0</v>
      </c>
      <c r="D55" s="3">
        <v>0</v>
      </c>
      <c r="E55" s="3">
        <v>0</v>
      </c>
      <c r="F55" s="3">
        <v>211</v>
      </c>
      <c r="G55" s="3">
        <v>0</v>
      </c>
      <c r="H55" s="3">
        <v>0</v>
      </c>
      <c r="I55" s="3">
        <v>0</v>
      </c>
      <c r="J55" s="3">
        <v>5</v>
      </c>
      <c r="K55" s="3">
        <v>0</v>
      </c>
      <c r="L55" s="3">
        <v>0</v>
      </c>
      <c r="M55" s="3">
        <v>0</v>
      </c>
      <c r="N55" s="3">
        <v>72</v>
      </c>
      <c r="O55" s="3">
        <v>0</v>
      </c>
      <c r="P55" s="3">
        <v>0</v>
      </c>
      <c r="Q55" s="3">
        <v>0</v>
      </c>
      <c r="R55" s="3">
        <v>0</v>
      </c>
    </row>
    <row r="56" spans="1:18" x14ac:dyDescent="0.25">
      <c r="A56" s="4" t="s">
        <v>106</v>
      </c>
      <c r="B56" s="4" t="s">
        <v>107</v>
      </c>
      <c r="C56" s="3">
        <v>0</v>
      </c>
      <c r="D56" s="3">
        <v>0</v>
      </c>
      <c r="E56" s="3">
        <v>0</v>
      </c>
      <c r="F56" s="3">
        <v>526</v>
      </c>
      <c r="G56" s="3">
        <v>0</v>
      </c>
      <c r="H56" s="3">
        <v>0</v>
      </c>
      <c r="I56" s="3">
        <v>0</v>
      </c>
      <c r="J56" s="3">
        <v>7</v>
      </c>
      <c r="K56" s="3">
        <v>0</v>
      </c>
      <c r="L56" s="3">
        <v>0</v>
      </c>
      <c r="M56" s="3">
        <v>0</v>
      </c>
      <c r="N56" s="3">
        <v>251</v>
      </c>
      <c r="O56" s="3">
        <v>0</v>
      </c>
      <c r="P56" s="3">
        <v>0</v>
      </c>
      <c r="Q56" s="3">
        <v>0</v>
      </c>
      <c r="R56" s="3">
        <v>0</v>
      </c>
    </row>
    <row r="57" spans="1:18" x14ac:dyDescent="0.25">
      <c r="A57" s="4" t="s">
        <v>108</v>
      </c>
      <c r="B57" s="4" t="s">
        <v>109</v>
      </c>
      <c r="C57" s="3">
        <v>0</v>
      </c>
      <c r="D57" s="3">
        <v>0</v>
      </c>
      <c r="E57" s="3">
        <v>0</v>
      </c>
      <c r="F57" s="3">
        <v>128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87</v>
      </c>
      <c r="O57" s="3">
        <v>0</v>
      </c>
      <c r="P57" s="3">
        <v>0</v>
      </c>
      <c r="Q57" s="3">
        <v>0</v>
      </c>
      <c r="R57" s="3">
        <v>0</v>
      </c>
    </row>
    <row r="58" spans="1:18" x14ac:dyDescent="0.25">
      <c r="A58" s="4" t="s">
        <v>110</v>
      </c>
      <c r="B58" s="4" t="s">
        <v>111</v>
      </c>
      <c r="C58" s="3">
        <v>0</v>
      </c>
      <c r="D58" s="3">
        <v>0</v>
      </c>
      <c r="E58" s="3">
        <v>0</v>
      </c>
      <c r="F58" s="3">
        <v>248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121</v>
      </c>
      <c r="O58" s="3">
        <v>0</v>
      </c>
      <c r="P58" s="3">
        <v>0</v>
      </c>
      <c r="Q58" s="3">
        <v>0</v>
      </c>
      <c r="R58" s="3">
        <v>0</v>
      </c>
    </row>
    <row r="59" spans="1:18" x14ac:dyDescent="0.25">
      <c r="A59" s="4" t="s">
        <v>112</v>
      </c>
      <c r="B59" s="4" t="s">
        <v>113</v>
      </c>
      <c r="C59" s="3">
        <v>0</v>
      </c>
      <c r="D59" s="3">
        <v>0</v>
      </c>
      <c r="E59" s="3">
        <v>0</v>
      </c>
      <c r="F59" s="3">
        <v>378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249</v>
      </c>
      <c r="O59" s="3">
        <v>0</v>
      </c>
      <c r="P59" s="3">
        <v>0</v>
      </c>
      <c r="Q59" s="3">
        <v>0</v>
      </c>
      <c r="R59" s="3">
        <v>0</v>
      </c>
    </row>
    <row r="60" spans="1:18" x14ac:dyDescent="0.25">
      <c r="A60" s="4" t="s">
        <v>114</v>
      </c>
      <c r="B60" s="4" t="s">
        <v>115</v>
      </c>
      <c r="C60" s="3">
        <v>0</v>
      </c>
      <c r="D60" s="3">
        <v>0</v>
      </c>
      <c r="E60" s="3">
        <v>0</v>
      </c>
      <c r="F60" s="3">
        <v>129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</row>
    <row r="61" spans="1:18" x14ac:dyDescent="0.25">
      <c r="A61" s="4" t="s">
        <v>116</v>
      </c>
      <c r="B61" s="4" t="s">
        <v>117</v>
      </c>
      <c r="C61" s="3">
        <v>0</v>
      </c>
      <c r="D61" s="3">
        <v>0</v>
      </c>
      <c r="E61" s="3">
        <v>0</v>
      </c>
      <c r="F61" s="3">
        <v>313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267</v>
      </c>
      <c r="O61" s="3">
        <v>0</v>
      </c>
      <c r="P61" s="3">
        <v>0</v>
      </c>
      <c r="Q61" s="3">
        <v>0</v>
      </c>
      <c r="R61" s="3">
        <v>0</v>
      </c>
    </row>
    <row r="62" spans="1:18" x14ac:dyDescent="0.25">
      <c r="A62" s="4" t="s">
        <v>118</v>
      </c>
      <c r="B62" s="4" t="s">
        <v>119</v>
      </c>
      <c r="C62" s="3">
        <v>270</v>
      </c>
      <c r="D62" s="3">
        <v>156</v>
      </c>
      <c r="E62" s="3">
        <v>56</v>
      </c>
      <c r="F62" s="3">
        <v>482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352</v>
      </c>
      <c r="O62" s="3">
        <v>0</v>
      </c>
      <c r="P62" s="3">
        <v>0</v>
      </c>
      <c r="Q62" s="3">
        <v>0</v>
      </c>
      <c r="R62" s="3">
        <v>0</v>
      </c>
    </row>
    <row r="63" spans="1:18" x14ac:dyDescent="0.25">
      <c r="A63" s="4" t="s">
        <v>120</v>
      </c>
      <c r="B63" s="4" t="s">
        <v>121</v>
      </c>
      <c r="C63" s="3">
        <v>0</v>
      </c>
      <c r="D63" s="3">
        <v>0</v>
      </c>
      <c r="E63" s="3">
        <v>0</v>
      </c>
      <c r="F63" s="3">
        <v>137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105</v>
      </c>
      <c r="O63" s="3">
        <v>0</v>
      </c>
      <c r="P63" s="3">
        <v>0</v>
      </c>
      <c r="Q63" s="3">
        <v>0</v>
      </c>
      <c r="R63" s="3">
        <v>0</v>
      </c>
    </row>
    <row r="64" spans="1:18" x14ac:dyDescent="0.25">
      <c r="A64" s="4" t="s">
        <v>122</v>
      </c>
      <c r="B64" s="4" t="s">
        <v>123</v>
      </c>
      <c r="C64" s="3">
        <v>0</v>
      </c>
      <c r="D64" s="3">
        <v>0</v>
      </c>
      <c r="E64" s="3">
        <v>0</v>
      </c>
      <c r="F64" s="3">
        <v>248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88</v>
      </c>
      <c r="O64" s="3">
        <v>0</v>
      </c>
      <c r="P64" s="3">
        <v>0</v>
      </c>
      <c r="Q64" s="3">
        <v>0</v>
      </c>
      <c r="R64" s="3">
        <v>0</v>
      </c>
    </row>
    <row r="65" spans="1:18" x14ac:dyDescent="0.25">
      <c r="A65" s="4" t="s">
        <v>124</v>
      </c>
      <c r="B65" s="4" t="s">
        <v>125</v>
      </c>
      <c r="C65" s="3">
        <v>0</v>
      </c>
      <c r="D65" s="3">
        <v>0</v>
      </c>
      <c r="E65" s="3">
        <v>0</v>
      </c>
      <c r="F65" s="3">
        <v>57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</row>
    <row r="66" spans="1:18" x14ac:dyDescent="0.25">
      <c r="A66" s="4" t="s">
        <v>126</v>
      </c>
      <c r="B66" s="4" t="s">
        <v>127</v>
      </c>
      <c r="C66" s="3">
        <v>0</v>
      </c>
      <c r="D66" s="3">
        <v>0</v>
      </c>
      <c r="E66" s="3">
        <v>0</v>
      </c>
      <c r="F66" s="3">
        <v>86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105</v>
      </c>
      <c r="O66" s="3">
        <v>0</v>
      </c>
      <c r="P66" s="3">
        <v>0</v>
      </c>
      <c r="Q66" s="3">
        <v>0</v>
      </c>
      <c r="R66" s="3">
        <v>0</v>
      </c>
    </row>
    <row r="67" spans="1:18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3">
        <v>189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</row>
    <row r="68" spans="1:18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</row>
    <row r="69" spans="1:18" x14ac:dyDescent="0.25">
      <c r="A69" s="4" t="s">
        <v>132</v>
      </c>
      <c r="B69" s="4" t="s">
        <v>133</v>
      </c>
      <c r="C69" s="3">
        <v>0</v>
      </c>
      <c r="D69" s="3">
        <v>0</v>
      </c>
      <c r="E69" s="3">
        <v>0</v>
      </c>
      <c r="F69" s="3">
        <v>142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101</v>
      </c>
      <c r="O69" s="3">
        <v>0</v>
      </c>
      <c r="P69" s="3">
        <v>0</v>
      </c>
      <c r="Q69" s="3">
        <v>0</v>
      </c>
      <c r="R69" s="3">
        <v>0</v>
      </c>
    </row>
    <row r="70" spans="1:18" x14ac:dyDescent="0.25">
      <c r="A70" s="4" t="s">
        <v>134</v>
      </c>
      <c r="B70" s="4" t="s">
        <v>135</v>
      </c>
      <c r="C70" s="3">
        <v>0</v>
      </c>
      <c r="D70" s="3">
        <v>0</v>
      </c>
      <c r="E70" s="3">
        <v>0</v>
      </c>
      <c r="F70" s="3">
        <v>138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9</v>
      </c>
      <c r="O70" s="3">
        <v>0</v>
      </c>
      <c r="P70" s="3">
        <v>0</v>
      </c>
      <c r="Q70" s="3">
        <v>0</v>
      </c>
      <c r="R70" s="3">
        <v>0</v>
      </c>
    </row>
    <row r="71" spans="1:18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173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90</v>
      </c>
      <c r="O71" s="3">
        <v>0</v>
      </c>
      <c r="P71" s="3">
        <v>0</v>
      </c>
      <c r="Q71" s="3">
        <v>0</v>
      </c>
      <c r="R71" s="3">
        <v>0</v>
      </c>
    </row>
    <row r="72" spans="1:18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3">
        <v>128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76</v>
      </c>
      <c r="O72" s="3">
        <v>0</v>
      </c>
      <c r="P72" s="3">
        <v>0</v>
      </c>
      <c r="Q72" s="3">
        <v>0</v>
      </c>
      <c r="R72" s="3">
        <v>0</v>
      </c>
    </row>
    <row r="73" spans="1:18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</row>
    <row r="74" spans="1:18" x14ac:dyDescent="0.25">
      <c r="A74" s="4" t="s">
        <v>142</v>
      </c>
      <c r="B74" s="4" t="s">
        <v>143</v>
      </c>
      <c r="C74" s="3">
        <v>0</v>
      </c>
      <c r="D74" s="3">
        <v>0</v>
      </c>
      <c r="E74" s="3">
        <v>0</v>
      </c>
      <c r="F74" s="3">
        <v>168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81</v>
      </c>
      <c r="O74" s="3">
        <v>0</v>
      </c>
      <c r="P74" s="3">
        <v>0</v>
      </c>
      <c r="Q74" s="3">
        <v>0</v>
      </c>
      <c r="R74" s="3">
        <v>0</v>
      </c>
    </row>
    <row r="75" spans="1:18" x14ac:dyDescent="0.25">
      <c r="A75" s="4" t="s">
        <v>144</v>
      </c>
      <c r="B75" s="4" t="s">
        <v>145</v>
      </c>
      <c r="C75" s="3">
        <v>0</v>
      </c>
      <c r="D75" s="3">
        <v>0</v>
      </c>
      <c r="E75" s="3">
        <v>0</v>
      </c>
      <c r="F75" s="3">
        <v>80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37</v>
      </c>
      <c r="O75" s="3">
        <v>0</v>
      </c>
      <c r="P75" s="3">
        <v>0</v>
      </c>
      <c r="Q75" s="3">
        <v>0</v>
      </c>
      <c r="R75" s="3">
        <v>0</v>
      </c>
    </row>
    <row r="76" spans="1:18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</row>
    <row r="77" spans="1:18" x14ac:dyDescent="0.25">
      <c r="A77" s="4" t="s">
        <v>148</v>
      </c>
      <c r="B77" s="4" t="s">
        <v>149</v>
      </c>
      <c r="C77" s="3">
        <v>0</v>
      </c>
      <c r="D77" s="3">
        <v>221</v>
      </c>
      <c r="E77" s="3">
        <v>3</v>
      </c>
      <c r="F77" s="3">
        <v>224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159</v>
      </c>
      <c r="O77" s="3">
        <v>0</v>
      </c>
      <c r="P77" s="3">
        <v>0</v>
      </c>
      <c r="Q77" s="3">
        <v>0</v>
      </c>
      <c r="R77" s="3">
        <v>0</v>
      </c>
    </row>
    <row r="78" spans="1:18" x14ac:dyDescent="0.25">
      <c r="A78" s="4" t="s">
        <v>150</v>
      </c>
      <c r="B78" s="4" t="s">
        <v>151</v>
      </c>
      <c r="C78" s="3">
        <v>0</v>
      </c>
      <c r="D78" s="3">
        <v>0</v>
      </c>
      <c r="E78" s="3">
        <v>0</v>
      </c>
      <c r="F78" s="3">
        <v>100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</row>
    <row r="79" spans="1:18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</row>
    <row r="80" spans="1:18" x14ac:dyDescent="0.25">
      <c r="A80" s="4" t="s">
        <v>154</v>
      </c>
      <c r="B80" s="4" t="s">
        <v>155</v>
      </c>
      <c r="C80" s="3">
        <v>0</v>
      </c>
      <c r="D80" s="3">
        <v>0</v>
      </c>
      <c r="E80" s="3">
        <v>0</v>
      </c>
      <c r="F80" s="3">
        <v>70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</row>
    <row r="81" spans="1:18" x14ac:dyDescent="0.25">
      <c r="A81" s="4" t="s">
        <v>156</v>
      </c>
      <c r="B81" s="4" t="s">
        <v>157</v>
      </c>
      <c r="C81" s="3">
        <v>0</v>
      </c>
      <c r="D81" s="3">
        <v>0</v>
      </c>
      <c r="E81" s="3">
        <v>0</v>
      </c>
      <c r="F81" s="3">
        <v>60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</row>
    <row r="82" spans="1:18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3">
        <v>53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</row>
    <row r="83" spans="1:18" x14ac:dyDescent="0.25">
      <c r="A83" s="4" t="s">
        <v>160</v>
      </c>
      <c r="B83" s="4" t="s">
        <v>161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</row>
    <row r="84" spans="1:18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</row>
    <row r="85" spans="1:18" x14ac:dyDescent="0.25">
      <c r="A85" s="4" t="s">
        <v>164</v>
      </c>
      <c r="B85" s="4" t="s">
        <v>165</v>
      </c>
      <c r="C85" s="3">
        <v>0</v>
      </c>
      <c r="D85" s="3">
        <v>0</v>
      </c>
      <c r="E85" s="3">
        <v>0</v>
      </c>
      <c r="F85" s="3">
        <v>53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</row>
    <row r="86" spans="1:18" x14ac:dyDescent="0.25">
      <c r="A86" s="4" t="s">
        <v>166</v>
      </c>
      <c r="B86" s="4" t="s">
        <v>167</v>
      </c>
      <c r="C86" s="3">
        <v>8</v>
      </c>
      <c r="D86" s="3">
        <v>24</v>
      </c>
      <c r="E86" s="3">
        <v>22</v>
      </c>
      <c r="F86" s="3">
        <v>55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</row>
    <row r="87" spans="1:18" x14ac:dyDescent="0.25">
      <c r="A87" s="4" t="s">
        <v>168</v>
      </c>
      <c r="B87" s="4" t="s">
        <v>169</v>
      </c>
      <c r="C87" s="3">
        <v>0</v>
      </c>
      <c r="D87" s="3">
        <v>0</v>
      </c>
      <c r="E87" s="3">
        <v>0</v>
      </c>
      <c r="F87" s="3">
        <v>123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</row>
    <row r="88" spans="1:18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3">
        <v>90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</row>
    <row r="89" spans="1:18" x14ac:dyDescent="0.25">
      <c r="A89" s="4" t="s">
        <v>172</v>
      </c>
      <c r="B89" s="4" t="s">
        <v>173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</row>
    <row r="90" spans="1:18" x14ac:dyDescent="0.25">
      <c r="A90" s="4" t="s">
        <v>174</v>
      </c>
      <c r="B90" s="4" t="s">
        <v>175</v>
      </c>
      <c r="C90" s="3">
        <v>0</v>
      </c>
      <c r="D90" s="3">
        <v>0</v>
      </c>
      <c r="E90" s="3">
        <v>0</v>
      </c>
      <c r="F90" s="3">
        <v>78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</row>
    <row r="91" spans="1:18" x14ac:dyDescent="0.25">
      <c r="A91" s="4" t="s">
        <v>176</v>
      </c>
      <c r="B91" s="4" t="s">
        <v>177</v>
      </c>
      <c r="C91" s="3">
        <v>0</v>
      </c>
      <c r="D91" s="3">
        <v>0</v>
      </c>
      <c r="E91" s="3">
        <v>0</v>
      </c>
      <c r="F91" s="3">
        <v>84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</row>
    <row r="92" spans="1:18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0</v>
      </c>
      <c r="F92" s="3">
        <v>129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</row>
    <row r="93" spans="1:18" x14ac:dyDescent="0.25">
      <c r="A93" s="4" t="s">
        <v>180</v>
      </c>
      <c r="B93" s="4" t="s">
        <v>181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24</v>
      </c>
      <c r="O93" s="3">
        <v>0</v>
      </c>
      <c r="P93" s="3">
        <v>0</v>
      </c>
      <c r="Q93" s="3">
        <v>0</v>
      </c>
      <c r="R93" s="3">
        <v>0</v>
      </c>
    </row>
    <row r="94" spans="1:18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</row>
    <row r="95" spans="1:18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</row>
    <row r="96" spans="1:18" x14ac:dyDescent="0.25">
      <c r="A96" s="4" t="s">
        <v>186</v>
      </c>
      <c r="B96" s="4" t="s">
        <v>187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</row>
    <row r="97" spans="1:18" x14ac:dyDescent="0.25">
      <c r="A97" s="4" t="s">
        <v>188</v>
      </c>
      <c r="B97" s="4" t="s">
        <v>189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</row>
    <row r="98" spans="1:18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</row>
    <row r="99" spans="1:18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</row>
    <row r="100" spans="1:18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</row>
    <row r="101" spans="1:18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</row>
    <row r="102" spans="1:18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</row>
    <row r="103" spans="1:18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</row>
    <row r="104" spans="1:18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</row>
    <row r="105" spans="1:18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</row>
    <row r="106" spans="1:18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</row>
    <row r="107" spans="1:18" x14ac:dyDescent="0.25">
      <c r="A107" s="4" t="s">
        <v>208</v>
      </c>
      <c r="B107" s="4" t="s">
        <v>209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</row>
    <row r="108" spans="1:18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</row>
    <row r="109" spans="1:18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</row>
    <row r="110" spans="1:18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</row>
    <row r="111" spans="1:18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</row>
    <row r="112" spans="1:18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</row>
    <row r="113" spans="1:18" x14ac:dyDescent="0.25">
      <c r="A113" s="14"/>
      <c r="B113" s="17" t="s">
        <v>473</v>
      </c>
      <c r="C113" s="270">
        <f>SUM(C4:C112)</f>
        <v>278</v>
      </c>
      <c r="D113" s="270">
        <f>SUM(D4:D112)</f>
        <v>401</v>
      </c>
      <c r="E113" s="270">
        <f t="shared" ref="E113:R113" si="0">SUM(E4:E112)</f>
        <v>81</v>
      </c>
      <c r="F113" s="270">
        <f t="shared" si="0"/>
        <v>30320</v>
      </c>
      <c r="G113" s="270">
        <f t="shared" si="0"/>
        <v>0</v>
      </c>
      <c r="H113" s="270">
        <f t="shared" si="0"/>
        <v>0</v>
      </c>
      <c r="I113" s="270">
        <f t="shared" si="0"/>
        <v>0</v>
      </c>
      <c r="J113" s="270">
        <f t="shared" si="0"/>
        <v>154</v>
      </c>
      <c r="K113" s="270">
        <f t="shared" si="0"/>
        <v>0</v>
      </c>
      <c r="L113" s="270">
        <f t="shared" si="0"/>
        <v>0</v>
      </c>
      <c r="M113" s="270">
        <f t="shared" si="0"/>
        <v>0</v>
      </c>
      <c r="N113" s="270">
        <f t="shared" si="0"/>
        <v>18035</v>
      </c>
      <c r="O113" s="270">
        <f t="shared" si="0"/>
        <v>0</v>
      </c>
      <c r="P113" s="270">
        <f t="shared" si="0"/>
        <v>0</v>
      </c>
      <c r="Q113" s="270">
        <f t="shared" si="0"/>
        <v>0</v>
      </c>
      <c r="R113" s="270">
        <f t="shared" si="0"/>
        <v>0</v>
      </c>
    </row>
  </sheetData>
  <mergeCells count="6">
    <mergeCell ref="O2:R2"/>
    <mergeCell ref="A2:A3"/>
    <mergeCell ref="B2:B3"/>
    <mergeCell ref="C2:F2"/>
    <mergeCell ref="G2:J2"/>
    <mergeCell ref="K2:N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5"/>
  <sheetViews>
    <sheetView topLeftCell="D91" workbookViewId="0">
      <selection activeCell="L129" sqref="L129"/>
    </sheetView>
  </sheetViews>
  <sheetFormatPr baseColWidth="10" defaultColWidth="9.140625" defaultRowHeight="15" x14ac:dyDescent="0.25"/>
  <cols>
    <col min="2" max="2" width="68.42578125" customWidth="1"/>
    <col min="3" max="7" width="19.5703125" customWidth="1"/>
    <col min="8" max="8" width="6" customWidth="1"/>
    <col min="9" max="10" width="19.5703125" customWidth="1"/>
    <col min="11" max="11" width="9.28515625" customWidth="1"/>
    <col min="12" max="20" width="19.5703125" customWidth="1"/>
  </cols>
  <sheetData>
    <row r="1" spans="1:19" ht="15.75" thickBot="1" x14ac:dyDescent="0.3"/>
    <row r="2" spans="1:19" ht="30" customHeight="1" thickTop="1" thickBot="1" x14ac:dyDescent="0.3">
      <c r="A2" s="318" t="s">
        <v>0</v>
      </c>
      <c r="B2" s="318" t="s">
        <v>1</v>
      </c>
      <c r="C2" s="332" t="s">
        <v>516</v>
      </c>
      <c r="D2" s="350"/>
      <c r="E2" s="350"/>
      <c r="F2" s="350"/>
      <c r="G2" s="351"/>
      <c r="I2" s="318" t="s">
        <v>521</v>
      </c>
      <c r="J2" s="318" t="s">
        <v>521</v>
      </c>
      <c r="L2" s="318" t="s">
        <v>523</v>
      </c>
      <c r="M2" s="318" t="s">
        <v>523</v>
      </c>
      <c r="O2" s="318" t="s">
        <v>527</v>
      </c>
      <c r="P2" s="318" t="s">
        <v>527</v>
      </c>
    </row>
    <row r="3" spans="1:19" ht="31.5" customHeight="1" thickTop="1" thickBot="1" x14ac:dyDescent="0.3">
      <c r="A3" s="318" t="s">
        <v>0</v>
      </c>
      <c r="B3" s="318" t="s">
        <v>1</v>
      </c>
      <c r="C3" s="333"/>
      <c r="D3" s="352"/>
      <c r="E3" s="352"/>
      <c r="F3" s="352"/>
      <c r="G3" s="353"/>
      <c r="I3" s="318" t="s">
        <v>521</v>
      </c>
      <c r="J3" s="318" t="s">
        <v>521</v>
      </c>
      <c r="L3" s="318" t="s">
        <v>523</v>
      </c>
      <c r="M3" s="318" t="s">
        <v>523</v>
      </c>
      <c r="O3" s="318" t="s">
        <v>527</v>
      </c>
      <c r="P3" s="318" t="s">
        <v>527</v>
      </c>
    </row>
    <row r="4" spans="1:19" ht="69.95" customHeight="1" thickTop="1" thickBot="1" x14ac:dyDescent="0.3">
      <c r="A4" s="318" t="s">
        <v>0</v>
      </c>
      <c r="B4" s="318" t="s">
        <v>1</v>
      </c>
      <c r="C4" s="2" t="s">
        <v>517</v>
      </c>
      <c r="D4" s="2" t="s">
        <v>518</v>
      </c>
      <c r="E4" s="2" t="s">
        <v>519</v>
      </c>
      <c r="F4" s="266" t="s">
        <v>520</v>
      </c>
      <c r="G4" s="266" t="s">
        <v>852</v>
      </c>
      <c r="I4" s="2" t="s">
        <v>522</v>
      </c>
      <c r="J4" s="2" t="s">
        <v>520</v>
      </c>
      <c r="L4" s="2" t="s">
        <v>524</v>
      </c>
      <c r="M4" s="2" t="s">
        <v>525</v>
      </c>
      <c r="O4" s="2" t="s">
        <v>522</v>
      </c>
      <c r="P4" s="2" t="s">
        <v>520</v>
      </c>
    </row>
    <row r="5" spans="1:19" ht="15.75" thickTop="1" x14ac:dyDescent="0.25">
      <c r="A5" s="4" t="s">
        <v>2</v>
      </c>
      <c r="B5" s="4" t="s">
        <v>3</v>
      </c>
      <c r="C5" s="3">
        <v>165</v>
      </c>
      <c r="D5" s="3">
        <v>5</v>
      </c>
      <c r="E5" s="3">
        <v>160</v>
      </c>
      <c r="F5" s="103">
        <v>488</v>
      </c>
      <c r="G5" s="271">
        <f>+E5/F5*100</f>
        <v>32.786885245901637</v>
      </c>
      <c r="I5" s="3">
        <v>0</v>
      </c>
      <c r="J5" s="3">
        <v>0</v>
      </c>
      <c r="L5" s="3">
        <v>16</v>
      </c>
      <c r="M5" s="3">
        <v>385</v>
      </c>
      <c r="O5" s="3">
        <v>0</v>
      </c>
      <c r="P5" s="3">
        <v>0</v>
      </c>
      <c r="S5" s="7"/>
    </row>
    <row r="6" spans="1:19" x14ac:dyDescent="0.25">
      <c r="A6" s="4" t="s">
        <v>4</v>
      </c>
      <c r="B6" s="4" t="s">
        <v>5</v>
      </c>
      <c r="C6" s="3">
        <v>65</v>
      </c>
      <c r="D6" s="3">
        <v>65</v>
      </c>
      <c r="E6" s="3">
        <v>0</v>
      </c>
      <c r="F6" s="12">
        <v>503</v>
      </c>
      <c r="G6" s="109">
        <f t="shared" ref="G6:G69" si="0">+E6/F6*100</f>
        <v>0</v>
      </c>
      <c r="I6" s="3">
        <v>0</v>
      </c>
      <c r="J6" s="3">
        <v>0</v>
      </c>
      <c r="L6" s="3">
        <v>0</v>
      </c>
      <c r="M6" s="3">
        <v>156</v>
      </c>
      <c r="O6" s="3">
        <v>0</v>
      </c>
      <c r="P6" s="3">
        <v>0</v>
      </c>
      <c r="S6" s="7"/>
    </row>
    <row r="7" spans="1:19" x14ac:dyDescent="0.25">
      <c r="A7" s="4" t="s">
        <v>6</v>
      </c>
      <c r="B7" s="4" t="s">
        <v>7</v>
      </c>
      <c r="C7" s="3">
        <v>342</v>
      </c>
      <c r="D7" s="3">
        <v>1</v>
      </c>
      <c r="E7" s="3">
        <v>341</v>
      </c>
      <c r="F7" s="12">
        <v>608</v>
      </c>
      <c r="G7" s="109">
        <f t="shared" si="0"/>
        <v>56.085526315789465</v>
      </c>
      <c r="I7" s="3">
        <v>3</v>
      </c>
      <c r="J7" s="3">
        <v>39</v>
      </c>
      <c r="L7" s="3">
        <v>8</v>
      </c>
      <c r="M7" s="3">
        <v>519</v>
      </c>
      <c r="O7" s="3">
        <v>0</v>
      </c>
      <c r="P7" s="3">
        <v>0</v>
      </c>
      <c r="S7" s="7"/>
    </row>
    <row r="8" spans="1:19" x14ac:dyDescent="0.25">
      <c r="A8" s="4" t="s">
        <v>8</v>
      </c>
      <c r="B8" s="4" t="s">
        <v>9</v>
      </c>
      <c r="C8" s="3">
        <v>519</v>
      </c>
      <c r="D8" s="3">
        <v>0</v>
      </c>
      <c r="E8" s="3">
        <v>770</v>
      </c>
      <c r="F8" s="12">
        <v>1156</v>
      </c>
      <c r="G8" s="109">
        <f t="shared" si="0"/>
        <v>66.608996539792386</v>
      </c>
      <c r="I8" s="3">
        <v>0</v>
      </c>
      <c r="J8" s="3">
        <v>0</v>
      </c>
      <c r="L8" s="3">
        <v>12</v>
      </c>
      <c r="M8" s="3">
        <v>695</v>
      </c>
      <c r="O8" s="3">
        <v>0</v>
      </c>
      <c r="P8" s="3">
        <v>0</v>
      </c>
      <c r="S8" s="7"/>
    </row>
    <row r="9" spans="1:19" x14ac:dyDescent="0.25">
      <c r="A9" s="4" t="s">
        <v>10</v>
      </c>
      <c r="B9" s="4" t="s">
        <v>11</v>
      </c>
      <c r="C9" s="3">
        <v>318</v>
      </c>
      <c r="D9" s="3">
        <v>0</v>
      </c>
      <c r="E9" s="3">
        <v>318</v>
      </c>
      <c r="F9" s="12">
        <v>527</v>
      </c>
      <c r="G9" s="109">
        <f t="shared" si="0"/>
        <v>60.341555977229596</v>
      </c>
      <c r="I9" s="3">
        <v>0</v>
      </c>
      <c r="J9" s="3">
        <v>0</v>
      </c>
      <c r="L9" s="3">
        <v>0</v>
      </c>
      <c r="M9" s="3">
        <v>385</v>
      </c>
      <c r="O9" s="3">
        <v>0</v>
      </c>
      <c r="P9" s="3">
        <v>0</v>
      </c>
      <c r="S9" s="7"/>
    </row>
    <row r="10" spans="1:19" x14ac:dyDescent="0.25">
      <c r="A10" s="4" t="s">
        <v>12</v>
      </c>
      <c r="B10" s="4" t="s">
        <v>13</v>
      </c>
      <c r="C10" s="3">
        <v>502</v>
      </c>
      <c r="D10" s="3">
        <v>0</v>
      </c>
      <c r="E10" s="3">
        <v>502</v>
      </c>
      <c r="F10" s="12">
        <v>1157</v>
      </c>
      <c r="G10" s="109">
        <f t="shared" si="0"/>
        <v>43.388072601555749</v>
      </c>
      <c r="I10" s="3">
        <v>0</v>
      </c>
      <c r="J10" s="3">
        <v>0</v>
      </c>
      <c r="L10" s="3">
        <v>0</v>
      </c>
      <c r="M10" s="3">
        <v>663</v>
      </c>
      <c r="O10" s="3">
        <v>0</v>
      </c>
      <c r="P10" s="3">
        <v>0</v>
      </c>
      <c r="S10" s="7"/>
    </row>
    <row r="11" spans="1:19" x14ac:dyDescent="0.25">
      <c r="A11" s="4" t="s">
        <v>14</v>
      </c>
      <c r="B11" s="4" t="s">
        <v>15</v>
      </c>
      <c r="C11" s="3">
        <v>400</v>
      </c>
      <c r="D11" s="3">
        <v>0</v>
      </c>
      <c r="E11" s="3">
        <v>400</v>
      </c>
      <c r="F11" s="12">
        <v>734</v>
      </c>
      <c r="G11" s="109">
        <f t="shared" si="0"/>
        <v>54.495912806539515</v>
      </c>
      <c r="I11" s="3">
        <v>0</v>
      </c>
      <c r="J11" s="3">
        <v>0</v>
      </c>
      <c r="L11" s="3">
        <v>0</v>
      </c>
      <c r="M11" s="3">
        <v>685</v>
      </c>
      <c r="O11" s="3">
        <v>0</v>
      </c>
      <c r="P11" s="3">
        <v>0</v>
      </c>
      <c r="S11" s="7"/>
    </row>
    <row r="12" spans="1:19" x14ac:dyDescent="0.25">
      <c r="A12" s="4" t="s">
        <v>16</v>
      </c>
      <c r="B12" s="4" t="s">
        <v>17</v>
      </c>
      <c r="C12" s="3">
        <v>13</v>
      </c>
      <c r="D12" s="3">
        <v>0</v>
      </c>
      <c r="E12" s="3">
        <v>4</v>
      </c>
      <c r="F12" s="12">
        <v>665</v>
      </c>
      <c r="G12" s="109">
        <f t="shared" si="0"/>
        <v>0.60150375939849632</v>
      </c>
      <c r="I12" s="3">
        <v>0</v>
      </c>
      <c r="J12" s="3">
        <v>0</v>
      </c>
      <c r="L12" s="3">
        <v>3</v>
      </c>
      <c r="M12" s="3">
        <v>255</v>
      </c>
      <c r="O12" s="3">
        <v>0</v>
      </c>
      <c r="P12" s="3">
        <v>0</v>
      </c>
      <c r="S12" s="7"/>
    </row>
    <row r="13" spans="1:19" x14ac:dyDescent="0.25">
      <c r="A13" s="4" t="s">
        <v>18</v>
      </c>
      <c r="B13" s="4" t="s">
        <v>19</v>
      </c>
      <c r="C13" s="3">
        <v>722</v>
      </c>
      <c r="D13" s="3">
        <v>1</v>
      </c>
      <c r="E13" s="3">
        <v>705</v>
      </c>
      <c r="F13" s="12">
        <v>1060</v>
      </c>
      <c r="G13" s="109">
        <f t="shared" si="0"/>
        <v>66.509433962264154</v>
      </c>
      <c r="I13" s="3">
        <v>0</v>
      </c>
      <c r="J13" s="3">
        <v>0</v>
      </c>
      <c r="L13" s="3">
        <v>9</v>
      </c>
      <c r="M13" s="3">
        <v>757</v>
      </c>
      <c r="O13" s="3">
        <v>0</v>
      </c>
      <c r="P13" s="3">
        <v>0</v>
      </c>
      <c r="S13" s="7"/>
    </row>
    <row r="14" spans="1:19" x14ac:dyDescent="0.25">
      <c r="A14" s="4" t="s">
        <v>20</v>
      </c>
      <c r="B14" s="4" t="s">
        <v>21</v>
      </c>
      <c r="C14" s="3">
        <v>100</v>
      </c>
      <c r="D14" s="3">
        <v>0</v>
      </c>
      <c r="E14" s="3">
        <v>0</v>
      </c>
      <c r="F14" s="12">
        <v>171</v>
      </c>
      <c r="G14" s="109">
        <f t="shared" si="0"/>
        <v>0</v>
      </c>
      <c r="I14" s="3">
        <v>0</v>
      </c>
      <c r="J14" s="3">
        <v>0</v>
      </c>
      <c r="L14" s="3">
        <v>0</v>
      </c>
      <c r="M14" s="3">
        <v>134</v>
      </c>
      <c r="O14" s="3">
        <v>0</v>
      </c>
      <c r="P14" s="3">
        <v>0</v>
      </c>
      <c r="S14" s="7"/>
    </row>
    <row r="15" spans="1:19" x14ac:dyDescent="0.25">
      <c r="A15" s="4" t="s">
        <v>22</v>
      </c>
      <c r="B15" s="4" t="s">
        <v>23</v>
      </c>
      <c r="C15" s="3">
        <v>390</v>
      </c>
      <c r="D15" s="3">
        <v>0</v>
      </c>
      <c r="E15" s="3">
        <v>390</v>
      </c>
      <c r="F15" s="12">
        <v>507</v>
      </c>
      <c r="G15" s="109">
        <f t="shared" si="0"/>
        <v>76.923076923076934</v>
      </c>
      <c r="I15" s="3">
        <v>0</v>
      </c>
      <c r="J15" s="3">
        <v>0</v>
      </c>
      <c r="L15" s="3">
        <v>0</v>
      </c>
      <c r="M15" s="3">
        <v>337</v>
      </c>
      <c r="O15" s="3">
        <v>0</v>
      </c>
      <c r="P15" s="3">
        <v>0</v>
      </c>
      <c r="S15" s="7"/>
    </row>
    <row r="16" spans="1:19" x14ac:dyDescent="0.25">
      <c r="A16" s="4" t="s">
        <v>24</v>
      </c>
      <c r="B16" s="4" t="s">
        <v>25</v>
      </c>
      <c r="C16" s="3">
        <v>225</v>
      </c>
      <c r="D16" s="3">
        <v>0</v>
      </c>
      <c r="E16" s="3">
        <v>219</v>
      </c>
      <c r="F16" s="12">
        <v>493</v>
      </c>
      <c r="G16" s="109">
        <f t="shared" si="0"/>
        <v>44.421906693711968</v>
      </c>
      <c r="I16" s="3">
        <v>0</v>
      </c>
      <c r="J16" s="3">
        <v>0</v>
      </c>
      <c r="L16" s="3">
        <v>0</v>
      </c>
      <c r="M16" s="3">
        <v>188</v>
      </c>
      <c r="O16" s="3">
        <v>0</v>
      </c>
      <c r="P16" s="3">
        <v>0</v>
      </c>
      <c r="S16" s="7"/>
    </row>
    <row r="17" spans="1:19" x14ac:dyDescent="0.25">
      <c r="A17" s="4" t="s">
        <v>26</v>
      </c>
      <c r="B17" s="4" t="s">
        <v>27</v>
      </c>
      <c r="C17" s="3">
        <v>474</v>
      </c>
      <c r="D17" s="3">
        <v>0</v>
      </c>
      <c r="E17" s="3">
        <v>474</v>
      </c>
      <c r="F17" s="12">
        <v>584</v>
      </c>
      <c r="G17" s="109">
        <f t="shared" si="0"/>
        <v>81.164383561643831</v>
      </c>
      <c r="I17" s="3">
        <v>0</v>
      </c>
      <c r="J17" s="3">
        <v>0</v>
      </c>
      <c r="L17" s="3">
        <v>1</v>
      </c>
      <c r="M17" s="3">
        <v>374</v>
      </c>
      <c r="O17" s="3">
        <v>0</v>
      </c>
      <c r="P17" s="3">
        <v>0</v>
      </c>
      <c r="S17" s="7"/>
    </row>
    <row r="18" spans="1:19" x14ac:dyDescent="0.25">
      <c r="A18" s="4" t="s">
        <v>28</v>
      </c>
      <c r="B18" s="4" t="s">
        <v>29</v>
      </c>
      <c r="C18" s="3">
        <v>310</v>
      </c>
      <c r="D18" s="3">
        <v>4</v>
      </c>
      <c r="E18" s="3">
        <v>306</v>
      </c>
      <c r="F18" s="12">
        <v>486</v>
      </c>
      <c r="G18" s="109">
        <f t="shared" si="0"/>
        <v>62.962962962962962</v>
      </c>
      <c r="I18" s="3">
        <v>0</v>
      </c>
      <c r="J18" s="3">
        <v>4</v>
      </c>
      <c r="L18" s="3">
        <v>0</v>
      </c>
      <c r="M18" s="3">
        <v>184</v>
      </c>
      <c r="O18" s="3">
        <v>0</v>
      </c>
      <c r="P18" s="3">
        <v>0</v>
      </c>
      <c r="S18" s="7"/>
    </row>
    <row r="19" spans="1:19" x14ac:dyDescent="0.25">
      <c r="A19" s="4" t="s">
        <v>30</v>
      </c>
      <c r="B19" s="4" t="s">
        <v>31</v>
      </c>
      <c r="C19" s="3">
        <v>234</v>
      </c>
      <c r="D19" s="3">
        <v>0</v>
      </c>
      <c r="E19" s="3">
        <v>234</v>
      </c>
      <c r="F19" s="12">
        <v>382</v>
      </c>
      <c r="G19" s="109">
        <f t="shared" si="0"/>
        <v>61.256544502617807</v>
      </c>
      <c r="I19" s="3">
        <v>0</v>
      </c>
      <c r="J19" s="3">
        <v>0</v>
      </c>
      <c r="L19" s="3">
        <v>46</v>
      </c>
      <c r="M19" s="3">
        <v>265</v>
      </c>
      <c r="O19" s="3">
        <v>0</v>
      </c>
      <c r="P19" s="3">
        <v>0</v>
      </c>
      <c r="S19" s="7"/>
    </row>
    <row r="20" spans="1:19" x14ac:dyDescent="0.25">
      <c r="A20" s="4" t="s">
        <v>32</v>
      </c>
      <c r="B20" s="4" t="s">
        <v>33</v>
      </c>
      <c r="C20" s="3">
        <v>351</v>
      </c>
      <c r="D20" s="3">
        <v>11</v>
      </c>
      <c r="E20" s="3">
        <v>340</v>
      </c>
      <c r="F20" s="12">
        <v>480</v>
      </c>
      <c r="G20" s="109">
        <f t="shared" si="0"/>
        <v>70.833333333333343</v>
      </c>
      <c r="I20" s="3">
        <v>3</v>
      </c>
      <c r="J20" s="3">
        <v>19</v>
      </c>
      <c r="L20" s="3">
        <v>0</v>
      </c>
      <c r="M20" s="3">
        <v>313</v>
      </c>
      <c r="O20" s="3">
        <v>0</v>
      </c>
      <c r="P20" s="3">
        <v>0</v>
      </c>
      <c r="S20" s="7"/>
    </row>
    <row r="21" spans="1:19" x14ac:dyDescent="0.25">
      <c r="A21" s="4" t="s">
        <v>34</v>
      </c>
      <c r="B21" s="4" t="s">
        <v>35</v>
      </c>
      <c r="C21" s="3">
        <v>405</v>
      </c>
      <c r="D21" s="3">
        <v>0</v>
      </c>
      <c r="E21" s="3">
        <v>405</v>
      </c>
      <c r="F21" s="12">
        <v>458</v>
      </c>
      <c r="G21" s="109">
        <f t="shared" si="0"/>
        <v>88.427947598253269</v>
      </c>
      <c r="I21" s="3">
        <v>0</v>
      </c>
      <c r="J21" s="3">
        <v>0</v>
      </c>
      <c r="L21" s="3">
        <v>0</v>
      </c>
      <c r="M21" s="3">
        <v>336</v>
      </c>
      <c r="O21" s="3">
        <v>0</v>
      </c>
      <c r="P21" s="3">
        <v>0</v>
      </c>
      <c r="S21" s="7"/>
    </row>
    <row r="22" spans="1:19" x14ac:dyDescent="0.25">
      <c r="A22" s="4" t="s">
        <v>36</v>
      </c>
      <c r="B22" s="4" t="s">
        <v>37</v>
      </c>
      <c r="C22" s="3">
        <v>357</v>
      </c>
      <c r="D22" s="3">
        <v>0</v>
      </c>
      <c r="E22" s="3">
        <v>357</v>
      </c>
      <c r="F22" s="12">
        <v>403</v>
      </c>
      <c r="G22" s="109">
        <f t="shared" si="0"/>
        <v>88.58560794044665</v>
      </c>
      <c r="I22" s="3">
        <v>0</v>
      </c>
      <c r="J22" s="3">
        <v>0</v>
      </c>
      <c r="L22" s="3">
        <v>0</v>
      </c>
      <c r="M22" s="3">
        <v>357</v>
      </c>
      <c r="O22" s="3">
        <v>0</v>
      </c>
      <c r="P22" s="3">
        <v>0</v>
      </c>
      <c r="S22" s="7"/>
    </row>
    <row r="23" spans="1:19" x14ac:dyDescent="0.25">
      <c r="A23" s="4" t="s">
        <v>38</v>
      </c>
      <c r="B23" s="4" t="s">
        <v>39</v>
      </c>
      <c r="C23" s="3">
        <v>335</v>
      </c>
      <c r="D23" s="3">
        <v>0</v>
      </c>
      <c r="E23" s="3">
        <v>335</v>
      </c>
      <c r="F23" s="12">
        <v>385</v>
      </c>
      <c r="G23" s="109">
        <f t="shared" si="0"/>
        <v>87.012987012987011</v>
      </c>
      <c r="I23" s="3">
        <v>0</v>
      </c>
      <c r="J23" s="3">
        <v>0</v>
      </c>
      <c r="L23" s="3">
        <v>0</v>
      </c>
      <c r="M23" s="3">
        <v>227</v>
      </c>
      <c r="O23" s="3">
        <v>0</v>
      </c>
      <c r="P23" s="3">
        <v>0</v>
      </c>
      <c r="S23" s="7"/>
    </row>
    <row r="24" spans="1:19" x14ac:dyDescent="0.25">
      <c r="A24" s="4" t="s">
        <v>40</v>
      </c>
      <c r="B24" s="4" t="s">
        <v>41</v>
      </c>
      <c r="C24" s="3">
        <v>232</v>
      </c>
      <c r="D24" s="3">
        <v>0</v>
      </c>
      <c r="E24" s="3">
        <v>232</v>
      </c>
      <c r="F24" s="12">
        <v>312</v>
      </c>
      <c r="G24" s="109">
        <f t="shared" si="0"/>
        <v>74.358974358974365</v>
      </c>
      <c r="I24" s="3">
        <v>0</v>
      </c>
      <c r="J24" s="3">
        <v>0</v>
      </c>
      <c r="L24" s="3">
        <v>0</v>
      </c>
      <c r="M24" s="3">
        <v>243</v>
      </c>
      <c r="O24" s="3">
        <v>0</v>
      </c>
      <c r="P24" s="3">
        <v>0</v>
      </c>
      <c r="S24" s="7"/>
    </row>
    <row r="25" spans="1:19" x14ac:dyDescent="0.25">
      <c r="A25" s="4" t="s">
        <v>42</v>
      </c>
      <c r="B25" s="4" t="s">
        <v>43</v>
      </c>
      <c r="C25" s="3">
        <v>7</v>
      </c>
      <c r="D25" s="3">
        <v>3</v>
      </c>
      <c r="E25" s="3">
        <v>0</v>
      </c>
      <c r="F25" s="12">
        <v>358</v>
      </c>
      <c r="G25" s="109">
        <f t="shared" si="0"/>
        <v>0</v>
      </c>
      <c r="I25" s="3">
        <v>0</v>
      </c>
      <c r="J25" s="3">
        <v>0</v>
      </c>
      <c r="L25" s="3">
        <v>3</v>
      </c>
      <c r="M25" s="3">
        <v>168</v>
      </c>
      <c r="O25" s="3">
        <v>0</v>
      </c>
      <c r="P25" s="3">
        <v>0</v>
      </c>
      <c r="S25" s="7"/>
    </row>
    <row r="26" spans="1:19" x14ac:dyDescent="0.25">
      <c r="A26" s="4" t="s">
        <v>44</v>
      </c>
      <c r="B26" s="4" t="s">
        <v>45</v>
      </c>
      <c r="C26" s="3">
        <v>541</v>
      </c>
      <c r="D26" s="3">
        <v>58</v>
      </c>
      <c r="E26" s="3">
        <v>483</v>
      </c>
      <c r="F26" s="12">
        <v>662</v>
      </c>
      <c r="G26" s="109">
        <f t="shared" si="0"/>
        <v>72.9607250755287</v>
      </c>
      <c r="I26" s="3">
        <v>69</v>
      </c>
      <c r="J26" s="3">
        <v>71</v>
      </c>
      <c r="L26" s="3">
        <v>50</v>
      </c>
      <c r="M26" s="3">
        <v>503</v>
      </c>
      <c r="O26" s="3">
        <v>0</v>
      </c>
      <c r="P26" s="3">
        <v>0</v>
      </c>
      <c r="S26" s="7"/>
    </row>
    <row r="27" spans="1:19" x14ac:dyDescent="0.25">
      <c r="A27" s="4" t="s">
        <v>46</v>
      </c>
      <c r="B27" s="4" t="s">
        <v>47</v>
      </c>
      <c r="C27" s="3">
        <v>358</v>
      </c>
      <c r="D27" s="3">
        <v>0</v>
      </c>
      <c r="E27" s="3">
        <v>358</v>
      </c>
      <c r="F27" s="12">
        <v>360</v>
      </c>
      <c r="G27" s="109">
        <f t="shared" si="0"/>
        <v>99.444444444444443</v>
      </c>
      <c r="I27" s="3">
        <v>0</v>
      </c>
      <c r="J27" s="3">
        <v>0</v>
      </c>
      <c r="L27" s="3">
        <v>0</v>
      </c>
      <c r="M27" s="3">
        <v>231</v>
      </c>
      <c r="O27" s="3">
        <v>0</v>
      </c>
      <c r="P27" s="3">
        <v>0</v>
      </c>
      <c r="S27" s="7"/>
    </row>
    <row r="28" spans="1:19" x14ac:dyDescent="0.25">
      <c r="A28" s="4" t="s">
        <v>48</v>
      </c>
      <c r="B28" s="4" t="s">
        <v>49</v>
      </c>
      <c r="C28" s="3">
        <v>160</v>
      </c>
      <c r="D28" s="3">
        <v>0</v>
      </c>
      <c r="E28" s="3">
        <v>160</v>
      </c>
      <c r="F28" s="12">
        <v>179</v>
      </c>
      <c r="G28" s="109">
        <f t="shared" si="0"/>
        <v>89.385474860335194</v>
      </c>
      <c r="I28" s="3">
        <v>0</v>
      </c>
      <c r="J28" s="3">
        <v>0</v>
      </c>
      <c r="L28" s="3">
        <v>0</v>
      </c>
      <c r="M28" s="3">
        <v>153</v>
      </c>
      <c r="O28" s="3">
        <v>0</v>
      </c>
      <c r="P28" s="3">
        <v>0</v>
      </c>
      <c r="S28" s="7"/>
    </row>
    <row r="29" spans="1:19" x14ac:dyDescent="0.25">
      <c r="A29" s="4" t="s">
        <v>50</v>
      </c>
      <c r="B29" s="4" t="s">
        <v>51</v>
      </c>
      <c r="C29" s="3">
        <v>289</v>
      </c>
      <c r="D29" s="3">
        <v>0</v>
      </c>
      <c r="E29" s="3">
        <v>267</v>
      </c>
      <c r="F29" s="12">
        <v>389</v>
      </c>
      <c r="G29" s="109">
        <f t="shared" si="0"/>
        <v>68.637532133676089</v>
      </c>
      <c r="I29" s="3">
        <v>0</v>
      </c>
      <c r="J29" s="3">
        <v>0</v>
      </c>
      <c r="L29" s="3">
        <v>0</v>
      </c>
      <c r="M29" s="3">
        <v>259</v>
      </c>
      <c r="O29" s="3">
        <v>0</v>
      </c>
      <c r="P29" s="3">
        <v>0</v>
      </c>
      <c r="S29" s="7"/>
    </row>
    <row r="30" spans="1:19" x14ac:dyDescent="0.25">
      <c r="A30" s="4" t="s">
        <v>52</v>
      </c>
      <c r="B30" s="4" t="s">
        <v>53</v>
      </c>
      <c r="C30" s="3">
        <v>103</v>
      </c>
      <c r="D30" s="3">
        <v>0</v>
      </c>
      <c r="E30" s="3">
        <v>103</v>
      </c>
      <c r="F30" s="12">
        <v>269</v>
      </c>
      <c r="G30" s="109">
        <f t="shared" si="0"/>
        <v>38.289962825278813</v>
      </c>
      <c r="I30" s="3">
        <v>0</v>
      </c>
      <c r="J30" s="3">
        <v>0</v>
      </c>
      <c r="L30" s="3">
        <v>0</v>
      </c>
      <c r="M30" s="3">
        <v>149</v>
      </c>
      <c r="O30" s="3">
        <v>0</v>
      </c>
      <c r="P30" s="3">
        <v>0</v>
      </c>
      <c r="S30" s="7"/>
    </row>
    <row r="31" spans="1:19" x14ac:dyDescent="0.25">
      <c r="A31" s="4" t="s">
        <v>54</v>
      </c>
      <c r="B31" s="4" t="s">
        <v>55</v>
      </c>
      <c r="C31" s="3">
        <v>419</v>
      </c>
      <c r="D31" s="3">
        <v>0</v>
      </c>
      <c r="E31" s="3">
        <v>414</v>
      </c>
      <c r="F31" s="12">
        <v>754</v>
      </c>
      <c r="G31" s="109">
        <f t="shared" si="0"/>
        <v>54.907161803713535</v>
      </c>
      <c r="I31" s="3">
        <v>0</v>
      </c>
      <c r="J31" s="3">
        <v>0</v>
      </c>
      <c r="L31" s="3">
        <v>0</v>
      </c>
      <c r="M31" s="3">
        <v>496</v>
      </c>
      <c r="O31" s="3">
        <v>0</v>
      </c>
      <c r="P31" s="3">
        <v>0</v>
      </c>
      <c r="S31" s="7"/>
    </row>
    <row r="32" spans="1:19" x14ac:dyDescent="0.25">
      <c r="A32" s="4" t="s">
        <v>56</v>
      </c>
      <c r="B32" s="4" t="s">
        <v>57</v>
      </c>
      <c r="C32" s="3">
        <v>387</v>
      </c>
      <c r="D32" s="3">
        <v>0</v>
      </c>
      <c r="E32" s="3">
        <v>387</v>
      </c>
      <c r="F32" s="12">
        <v>547</v>
      </c>
      <c r="G32" s="109">
        <f t="shared" si="0"/>
        <v>70.749542961608782</v>
      </c>
      <c r="I32" s="3">
        <v>0</v>
      </c>
      <c r="J32" s="3">
        <v>0</v>
      </c>
      <c r="L32" s="3">
        <v>0</v>
      </c>
      <c r="M32" s="3">
        <v>396</v>
      </c>
      <c r="O32" s="3">
        <v>0</v>
      </c>
      <c r="P32" s="3">
        <v>0</v>
      </c>
      <c r="S32" s="7"/>
    </row>
    <row r="33" spans="1:19" x14ac:dyDescent="0.25">
      <c r="A33" s="4" t="s">
        <v>58</v>
      </c>
      <c r="B33" s="4" t="s">
        <v>59</v>
      </c>
      <c r="C33" s="3">
        <v>193</v>
      </c>
      <c r="D33" s="3">
        <v>0</v>
      </c>
      <c r="E33" s="3">
        <v>193</v>
      </c>
      <c r="F33" s="12">
        <v>328</v>
      </c>
      <c r="G33" s="109">
        <f t="shared" si="0"/>
        <v>58.841463414634141</v>
      </c>
      <c r="I33" s="3">
        <v>0</v>
      </c>
      <c r="J33" s="3">
        <v>0</v>
      </c>
      <c r="L33" s="3">
        <v>3</v>
      </c>
      <c r="M33" s="3">
        <v>194</v>
      </c>
      <c r="O33" s="3">
        <v>0</v>
      </c>
      <c r="P33" s="3">
        <v>0</v>
      </c>
      <c r="S33" s="7"/>
    </row>
    <row r="34" spans="1:19" x14ac:dyDescent="0.25">
      <c r="A34" s="4" t="s">
        <v>60</v>
      </c>
      <c r="B34" s="4" t="s">
        <v>61</v>
      </c>
      <c r="C34" s="3">
        <v>213</v>
      </c>
      <c r="D34" s="3">
        <v>0</v>
      </c>
      <c r="E34" s="3">
        <v>167</v>
      </c>
      <c r="F34" s="12">
        <v>254</v>
      </c>
      <c r="G34" s="109">
        <f t="shared" si="0"/>
        <v>65.748031496062993</v>
      </c>
      <c r="I34" s="3">
        <v>0</v>
      </c>
      <c r="J34" s="3">
        <v>0</v>
      </c>
      <c r="L34" s="3">
        <v>0</v>
      </c>
      <c r="M34" s="3">
        <v>197</v>
      </c>
      <c r="O34" s="3">
        <v>0</v>
      </c>
      <c r="P34" s="3">
        <v>0</v>
      </c>
      <c r="S34" s="7"/>
    </row>
    <row r="35" spans="1:19" x14ac:dyDescent="0.25">
      <c r="A35" s="4" t="s">
        <v>62</v>
      </c>
      <c r="B35" s="4" t="s">
        <v>63</v>
      </c>
      <c r="C35" s="3">
        <v>122</v>
      </c>
      <c r="D35" s="3">
        <v>0</v>
      </c>
      <c r="E35" s="3">
        <v>122</v>
      </c>
      <c r="F35" s="12">
        <v>329</v>
      </c>
      <c r="G35" s="109">
        <f t="shared" si="0"/>
        <v>37.08206686930091</v>
      </c>
      <c r="I35" s="3">
        <v>0</v>
      </c>
      <c r="J35" s="3">
        <v>0</v>
      </c>
      <c r="L35" s="3">
        <v>0</v>
      </c>
      <c r="M35" s="3">
        <v>108</v>
      </c>
      <c r="O35" s="3">
        <v>0</v>
      </c>
      <c r="P35" s="3">
        <v>0</v>
      </c>
      <c r="S35" s="7"/>
    </row>
    <row r="36" spans="1:19" x14ac:dyDescent="0.25">
      <c r="A36" s="4" t="s">
        <v>64</v>
      </c>
      <c r="B36" s="4" t="s">
        <v>65</v>
      </c>
      <c r="C36" s="3">
        <v>54</v>
      </c>
      <c r="D36" s="3">
        <v>0</v>
      </c>
      <c r="E36" s="3">
        <v>54</v>
      </c>
      <c r="F36" s="12">
        <v>538</v>
      </c>
      <c r="G36" s="109">
        <f t="shared" si="0"/>
        <v>10.037174721189592</v>
      </c>
      <c r="I36" s="3">
        <v>0</v>
      </c>
      <c r="J36" s="3">
        <v>0</v>
      </c>
      <c r="L36" s="3">
        <v>2</v>
      </c>
      <c r="M36" s="3">
        <v>375</v>
      </c>
      <c r="O36" s="3">
        <v>0</v>
      </c>
      <c r="P36" s="3">
        <v>0</v>
      </c>
      <c r="S36" s="7"/>
    </row>
    <row r="37" spans="1:19" x14ac:dyDescent="0.25">
      <c r="A37" s="4" t="s">
        <v>66</v>
      </c>
      <c r="B37" s="4" t="s">
        <v>67</v>
      </c>
      <c r="C37" s="3">
        <v>216</v>
      </c>
      <c r="D37" s="3">
        <v>0</v>
      </c>
      <c r="E37" s="3">
        <v>216</v>
      </c>
      <c r="F37" s="12">
        <v>252</v>
      </c>
      <c r="G37" s="109">
        <f t="shared" si="0"/>
        <v>85.714285714285708</v>
      </c>
      <c r="I37" s="3">
        <v>0</v>
      </c>
      <c r="J37" s="3">
        <v>0</v>
      </c>
      <c r="L37" s="3">
        <v>0</v>
      </c>
      <c r="M37" s="3">
        <v>324</v>
      </c>
      <c r="O37" s="3">
        <v>0</v>
      </c>
      <c r="P37" s="3">
        <v>0</v>
      </c>
      <c r="S37" s="7"/>
    </row>
    <row r="38" spans="1:19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12">
        <v>331</v>
      </c>
      <c r="G38" s="109">
        <f t="shared" si="0"/>
        <v>0</v>
      </c>
      <c r="I38" s="3">
        <v>0</v>
      </c>
      <c r="J38" s="3">
        <v>0</v>
      </c>
      <c r="L38" s="3">
        <v>0</v>
      </c>
      <c r="M38" s="3">
        <v>208</v>
      </c>
      <c r="O38" s="3">
        <v>0</v>
      </c>
      <c r="P38" s="3">
        <v>0</v>
      </c>
      <c r="S38" s="7"/>
    </row>
    <row r="39" spans="1:19" x14ac:dyDescent="0.25">
      <c r="A39" s="4" t="s">
        <v>70</v>
      </c>
      <c r="B39" s="4" t="s">
        <v>71</v>
      </c>
      <c r="C39" s="3">
        <v>436</v>
      </c>
      <c r="D39" s="3">
        <v>0</v>
      </c>
      <c r="E39" s="3">
        <v>406</v>
      </c>
      <c r="F39" s="12">
        <v>626</v>
      </c>
      <c r="G39" s="109">
        <f t="shared" si="0"/>
        <v>64.856230031948883</v>
      </c>
      <c r="I39" s="3">
        <v>0</v>
      </c>
      <c r="J39" s="3">
        <v>0</v>
      </c>
      <c r="L39" s="3">
        <v>0</v>
      </c>
      <c r="M39" s="3">
        <v>373</v>
      </c>
      <c r="O39" s="3">
        <v>0</v>
      </c>
      <c r="P39" s="3">
        <v>0</v>
      </c>
      <c r="S39" s="7"/>
    </row>
    <row r="40" spans="1:19" x14ac:dyDescent="0.25">
      <c r="A40" s="4" t="s">
        <v>72</v>
      </c>
      <c r="B40" s="4" t="s">
        <v>73</v>
      </c>
      <c r="C40" s="3">
        <v>326</v>
      </c>
      <c r="D40" s="3">
        <v>0</v>
      </c>
      <c r="E40" s="3">
        <v>326</v>
      </c>
      <c r="F40" s="12">
        <v>482</v>
      </c>
      <c r="G40" s="109">
        <f t="shared" si="0"/>
        <v>67.634854771784234</v>
      </c>
      <c r="I40" s="3">
        <v>0</v>
      </c>
      <c r="J40" s="3">
        <v>0</v>
      </c>
      <c r="L40" s="3">
        <v>0</v>
      </c>
      <c r="M40" s="3">
        <v>486</v>
      </c>
      <c r="O40" s="3">
        <v>0</v>
      </c>
      <c r="P40" s="3">
        <v>0</v>
      </c>
      <c r="S40" s="7"/>
    </row>
    <row r="41" spans="1:19" x14ac:dyDescent="0.25">
      <c r="A41" s="4" t="s">
        <v>74</v>
      </c>
      <c r="B41" s="4" t="s">
        <v>75</v>
      </c>
      <c r="C41" s="3">
        <v>459</v>
      </c>
      <c r="D41" s="3">
        <v>0</v>
      </c>
      <c r="E41" s="3">
        <v>461</v>
      </c>
      <c r="F41" s="12">
        <v>871</v>
      </c>
      <c r="G41" s="109">
        <f t="shared" si="0"/>
        <v>52.927669345579801</v>
      </c>
      <c r="I41" s="3">
        <v>0</v>
      </c>
      <c r="J41" s="3">
        <v>0</v>
      </c>
      <c r="L41" s="3">
        <v>280</v>
      </c>
      <c r="M41" s="3">
        <v>389</v>
      </c>
      <c r="O41" s="3">
        <v>0</v>
      </c>
      <c r="P41" s="3">
        <v>0</v>
      </c>
      <c r="S41" s="7"/>
    </row>
    <row r="42" spans="1:19" x14ac:dyDescent="0.25">
      <c r="A42" s="4" t="s">
        <v>76</v>
      </c>
      <c r="B42" s="4" t="s">
        <v>77</v>
      </c>
      <c r="C42" s="3">
        <v>380</v>
      </c>
      <c r="D42" s="3">
        <v>15</v>
      </c>
      <c r="E42" s="3">
        <v>380</v>
      </c>
      <c r="F42" s="12">
        <v>627</v>
      </c>
      <c r="G42" s="109">
        <f t="shared" si="0"/>
        <v>60.606060606060609</v>
      </c>
      <c r="I42" s="3">
        <v>0</v>
      </c>
      <c r="J42" s="3">
        <v>0</v>
      </c>
      <c r="L42" s="3">
        <v>0</v>
      </c>
      <c r="M42" s="3">
        <v>243</v>
      </c>
      <c r="O42" s="3">
        <v>0</v>
      </c>
      <c r="P42" s="3">
        <v>0</v>
      </c>
      <c r="S42" s="7"/>
    </row>
    <row r="43" spans="1:19" x14ac:dyDescent="0.25">
      <c r="A43" s="4" t="s">
        <v>78</v>
      </c>
      <c r="B43" s="4" t="s">
        <v>79</v>
      </c>
      <c r="C43" s="3">
        <v>390</v>
      </c>
      <c r="D43" s="3">
        <v>5</v>
      </c>
      <c r="E43" s="3">
        <v>385</v>
      </c>
      <c r="F43" s="12">
        <v>505</v>
      </c>
      <c r="G43" s="109">
        <f t="shared" si="0"/>
        <v>76.237623762376245</v>
      </c>
      <c r="I43" s="3">
        <v>2</v>
      </c>
      <c r="J43" s="3">
        <v>5</v>
      </c>
      <c r="L43" s="3">
        <v>0</v>
      </c>
      <c r="M43" s="3">
        <v>257</v>
      </c>
      <c r="O43" s="3">
        <v>0</v>
      </c>
      <c r="P43" s="3">
        <v>0</v>
      </c>
      <c r="S43" s="7"/>
    </row>
    <row r="44" spans="1:19" x14ac:dyDescent="0.25">
      <c r="A44" s="4" t="s">
        <v>80</v>
      </c>
      <c r="B44" s="4" t="s">
        <v>81</v>
      </c>
      <c r="C44" s="3">
        <v>397</v>
      </c>
      <c r="D44" s="3">
        <v>0</v>
      </c>
      <c r="E44" s="3">
        <v>387</v>
      </c>
      <c r="F44" s="12">
        <v>466</v>
      </c>
      <c r="G44" s="109">
        <f t="shared" si="0"/>
        <v>83.047210300429185</v>
      </c>
      <c r="I44" s="3">
        <v>1</v>
      </c>
      <c r="J44" s="3">
        <v>4</v>
      </c>
      <c r="L44" s="3">
        <v>6</v>
      </c>
      <c r="M44" s="3">
        <v>267</v>
      </c>
      <c r="O44" s="3">
        <v>0</v>
      </c>
      <c r="P44" s="3">
        <v>0</v>
      </c>
      <c r="S44" s="7"/>
    </row>
    <row r="45" spans="1:19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360</v>
      </c>
      <c r="F45" s="12">
        <v>377</v>
      </c>
      <c r="G45" s="109">
        <f t="shared" si="0"/>
        <v>95.490716180371351</v>
      </c>
      <c r="I45" s="3">
        <v>0</v>
      </c>
      <c r="J45" s="3">
        <v>0</v>
      </c>
      <c r="L45" s="3">
        <v>0</v>
      </c>
      <c r="M45" s="3">
        <v>227</v>
      </c>
      <c r="O45" s="3">
        <v>0</v>
      </c>
      <c r="P45" s="3">
        <v>0</v>
      </c>
      <c r="S45" s="7"/>
    </row>
    <row r="46" spans="1:19" x14ac:dyDescent="0.25">
      <c r="A46" s="4" t="s">
        <v>84</v>
      </c>
      <c r="B46" s="4" t="s">
        <v>85</v>
      </c>
      <c r="C46" s="3">
        <v>274</v>
      </c>
      <c r="D46" s="3">
        <v>0</v>
      </c>
      <c r="E46" s="3">
        <v>274</v>
      </c>
      <c r="F46" s="12">
        <v>414</v>
      </c>
      <c r="G46" s="109">
        <f t="shared" si="0"/>
        <v>66.183574879227052</v>
      </c>
      <c r="I46" s="3">
        <v>0</v>
      </c>
      <c r="J46" s="3">
        <v>0</v>
      </c>
      <c r="L46" s="3">
        <v>0</v>
      </c>
      <c r="M46" s="3">
        <v>180</v>
      </c>
      <c r="O46" s="3">
        <v>0</v>
      </c>
      <c r="P46" s="3">
        <v>0</v>
      </c>
      <c r="S46" s="7"/>
    </row>
    <row r="47" spans="1:19" x14ac:dyDescent="0.25">
      <c r="A47" s="4" t="s">
        <v>86</v>
      </c>
      <c r="B47" s="4" t="s">
        <v>87</v>
      </c>
      <c r="C47" s="3">
        <v>17</v>
      </c>
      <c r="D47" s="3">
        <v>10</v>
      </c>
      <c r="E47" s="3">
        <v>7</v>
      </c>
      <c r="F47" s="12">
        <v>234</v>
      </c>
      <c r="G47" s="109">
        <f t="shared" si="0"/>
        <v>2.9914529914529915</v>
      </c>
      <c r="I47" s="3">
        <v>0</v>
      </c>
      <c r="J47" s="3">
        <v>0</v>
      </c>
      <c r="L47" s="3">
        <v>0</v>
      </c>
      <c r="M47" s="3">
        <v>0</v>
      </c>
      <c r="O47" s="3">
        <v>0</v>
      </c>
      <c r="P47" s="3">
        <v>0</v>
      </c>
      <c r="S47" s="7"/>
    </row>
    <row r="48" spans="1:19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150</v>
      </c>
      <c r="F48" s="12">
        <v>249</v>
      </c>
      <c r="G48" s="109">
        <f t="shared" si="0"/>
        <v>60.24096385542169</v>
      </c>
      <c r="I48" s="3">
        <v>0</v>
      </c>
      <c r="J48" s="3">
        <v>0</v>
      </c>
      <c r="L48" s="3">
        <v>0</v>
      </c>
      <c r="M48" s="3">
        <v>190</v>
      </c>
      <c r="O48" s="3">
        <v>0</v>
      </c>
      <c r="P48" s="3">
        <v>0</v>
      </c>
      <c r="S48" s="7"/>
    </row>
    <row r="49" spans="1:19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12">
        <v>365</v>
      </c>
      <c r="G49" s="109">
        <f t="shared" si="0"/>
        <v>0</v>
      </c>
      <c r="I49" s="3">
        <v>0</v>
      </c>
      <c r="J49" s="3">
        <v>0</v>
      </c>
      <c r="L49" s="3">
        <v>0</v>
      </c>
      <c r="M49" s="3">
        <v>202</v>
      </c>
      <c r="O49" s="3">
        <v>0</v>
      </c>
      <c r="P49" s="3">
        <v>0</v>
      </c>
      <c r="S49" s="7"/>
    </row>
    <row r="50" spans="1:19" x14ac:dyDescent="0.25">
      <c r="A50" s="4" t="s">
        <v>92</v>
      </c>
      <c r="B50" s="4" t="s">
        <v>93</v>
      </c>
      <c r="C50" s="3">
        <v>550</v>
      </c>
      <c r="D50" s="3">
        <v>0</v>
      </c>
      <c r="E50" s="3">
        <v>550</v>
      </c>
      <c r="F50" s="12">
        <v>817</v>
      </c>
      <c r="G50" s="109">
        <f t="shared" si="0"/>
        <v>67.319461444308445</v>
      </c>
      <c r="I50" s="3">
        <v>0</v>
      </c>
      <c r="J50" s="3">
        <v>0</v>
      </c>
      <c r="L50" s="3">
        <v>0</v>
      </c>
      <c r="M50" s="3">
        <v>626</v>
      </c>
      <c r="O50" s="3">
        <v>0</v>
      </c>
      <c r="P50" s="3">
        <v>0</v>
      </c>
      <c r="S50" s="7"/>
    </row>
    <row r="51" spans="1:19" x14ac:dyDescent="0.25">
      <c r="A51" s="4" t="s">
        <v>94</v>
      </c>
      <c r="B51" s="4" t="s">
        <v>95</v>
      </c>
      <c r="C51" s="3">
        <v>205</v>
      </c>
      <c r="D51" s="3">
        <v>205</v>
      </c>
      <c r="E51" s="3">
        <v>205</v>
      </c>
      <c r="F51" s="12">
        <v>410</v>
      </c>
      <c r="G51" s="109">
        <f t="shared" si="0"/>
        <v>50</v>
      </c>
      <c r="I51" s="3">
        <v>0</v>
      </c>
      <c r="J51" s="3">
        <v>0</v>
      </c>
      <c r="L51" s="3">
        <v>0</v>
      </c>
      <c r="M51" s="3">
        <v>259</v>
      </c>
      <c r="O51" s="3">
        <v>0</v>
      </c>
      <c r="P51" s="3">
        <v>0</v>
      </c>
      <c r="S51" s="7"/>
    </row>
    <row r="52" spans="1:19" x14ac:dyDescent="0.25">
      <c r="A52" s="4" t="s">
        <v>96</v>
      </c>
      <c r="B52" s="4" t="s">
        <v>97</v>
      </c>
      <c r="C52" s="3">
        <v>585</v>
      </c>
      <c r="D52" s="3">
        <v>0</v>
      </c>
      <c r="E52" s="3">
        <v>585</v>
      </c>
      <c r="F52" s="12">
        <v>652</v>
      </c>
      <c r="G52" s="109">
        <f t="shared" si="0"/>
        <v>89.723926380368098</v>
      </c>
      <c r="I52" s="3">
        <v>0</v>
      </c>
      <c r="J52" s="3">
        <v>0</v>
      </c>
      <c r="L52" s="3">
        <v>0</v>
      </c>
      <c r="M52" s="3">
        <v>246</v>
      </c>
      <c r="O52" s="3">
        <v>0</v>
      </c>
      <c r="P52" s="3">
        <v>0</v>
      </c>
      <c r="S52" s="7"/>
    </row>
    <row r="53" spans="1:19" x14ac:dyDescent="0.25">
      <c r="A53" s="4" t="s">
        <v>98</v>
      </c>
      <c r="B53" s="4" t="s">
        <v>99</v>
      </c>
      <c r="C53" s="3">
        <v>302</v>
      </c>
      <c r="D53" s="3">
        <v>0</v>
      </c>
      <c r="E53" s="3">
        <v>302</v>
      </c>
      <c r="F53" s="12">
        <v>308</v>
      </c>
      <c r="G53" s="109">
        <f t="shared" si="0"/>
        <v>98.05194805194806</v>
      </c>
      <c r="I53" s="3">
        <v>0</v>
      </c>
      <c r="J53" s="3">
        <v>0</v>
      </c>
      <c r="L53" s="3">
        <v>1</v>
      </c>
      <c r="M53" s="3">
        <v>202</v>
      </c>
      <c r="O53" s="3">
        <v>0</v>
      </c>
      <c r="P53" s="3">
        <v>0</v>
      </c>
      <c r="S53" s="7"/>
    </row>
    <row r="54" spans="1:19" x14ac:dyDescent="0.25">
      <c r="A54" s="4" t="s">
        <v>100</v>
      </c>
      <c r="B54" s="4" t="s">
        <v>101</v>
      </c>
      <c r="C54" s="3">
        <v>169</v>
      </c>
      <c r="D54" s="3">
        <v>0</v>
      </c>
      <c r="E54" s="3">
        <v>169</v>
      </c>
      <c r="F54" s="12">
        <v>204</v>
      </c>
      <c r="G54" s="109">
        <f t="shared" si="0"/>
        <v>82.843137254901961</v>
      </c>
      <c r="I54" s="3">
        <v>0</v>
      </c>
      <c r="J54" s="3">
        <v>0</v>
      </c>
      <c r="L54" s="3">
        <v>0</v>
      </c>
      <c r="M54" s="3">
        <v>105</v>
      </c>
      <c r="O54" s="3">
        <v>0</v>
      </c>
      <c r="P54" s="3">
        <v>0</v>
      </c>
      <c r="S54" s="7"/>
    </row>
    <row r="55" spans="1:19" x14ac:dyDescent="0.25">
      <c r="A55" s="4" t="s">
        <v>102</v>
      </c>
      <c r="B55" s="4" t="s">
        <v>103</v>
      </c>
      <c r="C55" s="3">
        <v>437</v>
      </c>
      <c r="D55" s="3">
        <v>0</v>
      </c>
      <c r="E55" s="3">
        <v>437</v>
      </c>
      <c r="F55" s="12">
        <v>524</v>
      </c>
      <c r="G55" s="109">
        <f t="shared" si="0"/>
        <v>83.396946564885496</v>
      </c>
      <c r="I55" s="3">
        <v>0</v>
      </c>
      <c r="J55" s="3">
        <v>0</v>
      </c>
      <c r="L55" s="3">
        <v>0</v>
      </c>
      <c r="M55" s="3">
        <v>290</v>
      </c>
      <c r="O55" s="3">
        <v>0</v>
      </c>
      <c r="P55" s="3">
        <v>0</v>
      </c>
      <c r="S55" s="7"/>
    </row>
    <row r="56" spans="1:19" x14ac:dyDescent="0.25">
      <c r="A56" s="4" t="s">
        <v>104</v>
      </c>
      <c r="B56" s="4" t="s">
        <v>105</v>
      </c>
      <c r="C56" s="3">
        <v>92</v>
      </c>
      <c r="D56" s="3">
        <v>0</v>
      </c>
      <c r="E56" s="3">
        <v>92</v>
      </c>
      <c r="F56" s="12">
        <v>211</v>
      </c>
      <c r="G56" s="109">
        <f t="shared" si="0"/>
        <v>43.601895734597157</v>
      </c>
      <c r="I56" s="3">
        <v>0</v>
      </c>
      <c r="J56" s="3">
        <v>5</v>
      </c>
      <c r="L56" s="3">
        <v>0</v>
      </c>
      <c r="M56" s="3">
        <v>72</v>
      </c>
      <c r="O56" s="3">
        <v>0</v>
      </c>
      <c r="P56" s="3">
        <v>0</v>
      </c>
      <c r="S56" s="7"/>
    </row>
    <row r="57" spans="1:19" x14ac:dyDescent="0.25">
      <c r="A57" s="4" t="s">
        <v>106</v>
      </c>
      <c r="B57" s="4" t="s">
        <v>107</v>
      </c>
      <c r="C57" s="3">
        <v>291</v>
      </c>
      <c r="D57" s="3">
        <v>0</v>
      </c>
      <c r="E57" s="3">
        <v>289</v>
      </c>
      <c r="F57" s="12">
        <v>526</v>
      </c>
      <c r="G57" s="109">
        <f t="shared" si="0"/>
        <v>54.942965779467677</v>
      </c>
      <c r="I57" s="3">
        <v>1</v>
      </c>
      <c r="J57" s="3">
        <v>7</v>
      </c>
      <c r="L57" s="3">
        <v>1</v>
      </c>
      <c r="M57" s="3">
        <v>251</v>
      </c>
      <c r="O57" s="3">
        <v>0</v>
      </c>
      <c r="P57" s="3">
        <v>0</v>
      </c>
      <c r="S57" s="7"/>
    </row>
    <row r="58" spans="1:19" x14ac:dyDescent="0.25">
      <c r="A58" s="4" t="s">
        <v>108</v>
      </c>
      <c r="B58" s="4" t="s">
        <v>109</v>
      </c>
      <c r="C58" s="3">
        <v>0</v>
      </c>
      <c r="D58" s="3">
        <v>0</v>
      </c>
      <c r="E58" s="3">
        <v>111</v>
      </c>
      <c r="F58" s="12">
        <v>128</v>
      </c>
      <c r="G58" s="109">
        <f t="shared" si="0"/>
        <v>86.71875</v>
      </c>
      <c r="I58" s="3">
        <v>0</v>
      </c>
      <c r="J58" s="3">
        <v>0</v>
      </c>
      <c r="L58" s="3">
        <v>0</v>
      </c>
      <c r="M58" s="3">
        <v>87</v>
      </c>
      <c r="O58" s="3">
        <v>0</v>
      </c>
      <c r="P58" s="3">
        <v>0</v>
      </c>
      <c r="S58" s="7"/>
    </row>
    <row r="59" spans="1:19" x14ac:dyDescent="0.25">
      <c r="A59" s="4" t="s">
        <v>110</v>
      </c>
      <c r="B59" s="4" t="s">
        <v>111</v>
      </c>
      <c r="C59" s="3">
        <v>224</v>
      </c>
      <c r="D59" s="3">
        <v>1</v>
      </c>
      <c r="E59" s="3">
        <v>224</v>
      </c>
      <c r="F59" s="12">
        <v>248</v>
      </c>
      <c r="G59" s="109">
        <f t="shared" si="0"/>
        <v>90.322580645161281</v>
      </c>
      <c r="I59" s="3">
        <v>0</v>
      </c>
      <c r="J59" s="3">
        <v>0</v>
      </c>
      <c r="L59" s="3">
        <v>0</v>
      </c>
      <c r="M59" s="3">
        <v>121</v>
      </c>
      <c r="O59" s="3">
        <v>0</v>
      </c>
      <c r="P59" s="3">
        <v>0</v>
      </c>
      <c r="S59" s="7"/>
    </row>
    <row r="60" spans="1:19" x14ac:dyDescent="0.25">
      <c r="A60" s="4" t="s">
        <v>112</v>
      </c>
      <c r="B60" s="4" t="s">
        <v>113</v>
      </c>
      <c r="C60" s="3">
        <v>252</v>
      </c>
      <c r="D60" s="3">
        <v>0</v>
      </c>
      <c r="E60" s="3">
        <v>252</v>
      </c>
      <c r="F60" s="12">
        <v>378</v>
      </c>
      <c r="G60" s="109">
        <f t="shared" si="0"/>
        <v>66.666666666666657</v>
      </c>
      <c r="I60" s="3">
        <v>0</v>
      </c>
      <c r="J60" s="3">
        <v>0</v>
      </c>
      <c r="L60" s="3">
        <v>0</v>
      </c>
      <c r="M60" s="3">
        <v>249</v>
      </c>
      <c r="O60" s="3">
        <v>0</v>
      </c>
      <c r="P60" s="3">
        <v>0</v>
      </c>
      <c r="S60" s="7"/>
    </row>
    <row r="61" spans="1:19" x14ac:dyDescent="0.25">
      <c r="A61" s="4" t="s">
        <v>114</v>
      </c>
      <c r="B61" s="4" t="s">
        <v>115</v>
      </c>
      <c r="C61" s="3">
        <v>100</v>
      </c>
      <c r="D61" s="3">
        <v>0</v>
      </c>
      <c r="E61" s="3">
        <v>100</v>
      </c>
      <c r="F61" s="12">
        <v>129</v>
      </c>
      <c r="G61" s="109">
        <f t="shared" si="0"/>
        <v>77.51937984496125</v>
      </c>
      <c r="I61" s="3">
        <v>0</v>
      </c>
      <c r="J61" s="3">
        <v>0</v>
      </c>
      <c r="L61" s="3">
        <v>0</v>
      </c>
      <c r="M61" s="3">
        <v>0</v>
      </c>
      <c r="O61" s="3">
        <v>0</v>
      </c>
      <c r="P61" s="3">
        <v>0</v>
      </c>
      <c r="S61" s="7"/>
    </row>
    <row r="62" spans="1:19" x14ac:dyDescent="0.25">
      <c r="A62" s="4" t="s">
        <v>116</v>
      </c>
      <c r="B62" s="4" t="s">
        <v>117</v>
      </c>
      <c r="C62" s="3">
        <v>293</v>
      </c>
      <c r="D62" s="3">
        <v>0</v>
      </c>
      <c r="E62" s="3">
        <v>293</v>
      </c>
      <c r="F62" s="12">
        <v>313</v>
      </c>
      <c r="G62" s="109">
        <f t="shared" si="0"/>
        <v>93.610223642172514</v>
      </c>
      <c r="I62" s="3">
        <v>0</v>
      </c>
      <c r="J62" s="3">
        <v>0</v>
      </c>
      <c r="L62" s="3">
        <v>0</v>
      </c>
      <c r="M62" s="3">
        <v>267</v>
      </c>
      <c r="O62" s="3">
        <v>0</v>
      </c>
      <c r="P62" s="3">
        <v>0</v>
      </c>
      <c r="S62" s="7"/>
    </row>
    <row r="63" spans="1:19" x14ac:dyDescent="0.25">
      <c r="A63" s="4" t="s">
        <v>118</v>
      </c>
      <c r="B63" s="4" t="s">
        <v>119</v>
      </c>
      <c r="C63" s="3">
        <v>379</v>
      </c>
      <c r="D63" s="3">
        <v>0</v>
      </c>
      <c r="E63" s="3">
        <v>379</v>
      </c>
      <c r="F63" s="12">
        <v>482</v>
      </c>
      <c r="G63" s="109">
        <f t="shared" si="0"/>
        <v>78.630705394190869</v>
      </c>
      <c r="I63" s="3">
        <v>0</v>
      </c>
      <c r="J63" s="3">
        <v>0</v>
      </c>
      <c r="L63" s="3">
        <v>14</v>
      </c>
      <c r="M63" s="3">
        <v>352</v>
      </c>
      <c r="O63" s="3">
        <v>0</v>
      </c>
      <c r="P63" s="3">
        <v>0</v>
      </c>
      <c r="S63" s="7"/>
    </row>
    <row r="64" spans="1:19" x14ac:dyDescent="0.25">
      <c r="A64" s="4" t="s">
        <v>120</v>
      </c>
      <c r="B64" s="4" t="s">
        <v>121</v>
      </c>
      <c r="C64" s="3">
        <v>100</v>
      </c>
      <c r="D64" s="3">
        <v>7</v>
      </c>
      <c r="E64" s="3">
        <v>93</v>
      </c>
      <c r="F64" s="12">
        <v>137</v>
      </c>
      <c r="G64" s="109">
        <f t="shared" si="0"/>
        <v>67.883211678832112</v>
      </c>
      <c r="I64" s="3">
        <v>0</v>
      </c>
      <c r="J64" s="3">
        <v>0</v>
      </c>
      <c r="L64" s="3">
        <v>100</v>
      </c>
      <c r="M64" s="3">
        <v>105</v>
      </c>
      <c r="O64" s="3">
        <v>0</v>
      </c>
      <c r="P64" s="3">
        <v>0</v>
      </c>
      <c r="S64" s="7"/>
    </row>
    <row r="65" spans="1:19" x14ac:dyDescent="0.25">
      <c r="A65" s="4" t="s">
        <v>122</v>
      </c>
      <c r="B65" s="4" t="s">
        <v>123</v>
      </c>
      <c r="C65" s="3">
        <v>49</v>
      </c>
      <c r="D65" s="3">
        <v>0</v>
      </c>
      <c r="E65" s="3">
        <v>49</v>
      </c>
      <c r="F65" s="12">
        <v>248</v>
      </c>
      <c r="G65" s="109">
        <f t="shared" si="0"/>
        <v>19.758064516129032</v>
      </c>
      <c r="I65" s="3">
        <v>0</v>
      </c>
      <c r="J65" s="3">
        <v>0</v>
      </c>
      <c r="L65" s="3">
        <v>0</v>
      </c>
      <c r="M65" s="3">
        <v>88</v>
      </c>
      <c r="O65" s="3">
        <v>0</v>
      </c>
      <c r="P65" s="3">
        <v>0</v>
      </c>
      <c r="S65" s="7"/>
    </row>
    <row r="66" spans="1:19" x14ac:dyDescent="0.25">
      <c r="A66" s="4" t="s">
        <v>124</v>
      </c>
      <c r="B66" s="4" t="s">
        <v>125</v>
      </c>
      <c r="C66" s="3">
        <v>36</v>
      </c>
      <c r="D66" s="3">
        <v>0</v>
      </c>
      <c r="E66" s="3">
        <v>36</v>
      </c>
      <c r="F66" s="12">
        <v>57</v>
      </c>
      <c r="G66" s="109">
        <f t="shared" si="0"/>
        <v>63.157894736842103</v>
      </c>
      <c r="I66" s="3">
        <v>0</v>
      </c>
      <c r="J66" s="3">
        <v>0</v>
      </c>
      <c r="L66" s="3">
        <v>0</v>
      </c>
      <c r="M66" s="3">
        <v>0</v>
      </c>
      <c r="O66" s="3">
        <v>0</v>
      </c>
      <c r="P66" s="3">
        <v>0</v>
      </c>
      <c r="S66" s="7"/>
    </row>
    <row r="67" spans="1:19" x14ac:dyDescent="0.25">
      <c r="A67" s="4" t="s">
        <v>126</v>
      </c>
      <c r="B67" s="4" t="s">
        <v>127</v>
      </c>
      <c r="C67" s="3">
        <v>64</v>
      </c>
      <c r="D67" s="3">
        <v>0</v>
      </c>
      <c r="E67" s="3">
        <v>64</v>
      </c>
      <c r="F67" s="12">
        <v>86</v>
      </c>
      <c r="G67" s="109">
        <f t="shared" si="0"/>
        <v>74.418604651162795</v>
      </c>
      <c r="I67" s="3">
        <v>0</v>
      </c>
      <c r="J67" s="3">
        <v>0</v>
      </c>
      <c r="L67" s="3">
        <v>89</v>
      </c>
      <c r="M67" s="3">
        <v>105</v>
      </c>
      <c r="O67" s="3">
        <v>0</v>
      </c>
      <c r="P67" s="3">
        <v>0</v>
      </c>
      <c r="S67" s="7"/>
    </row>
    <row r="68" spans="1:19" x14ac:dyDescent="0.25">
      <c r="A68" s="4" t="s">
        <v>128</v>
      </c>
      <c r="B68" s="4" t="s">
        <v>129</v>
      </c>
      <c r="C68" s="3">
        <v>94</v>
      </c>
      <c r="D68" s="3">
        <v>0</v>
      </c>
      <c r="E68" s="3">
        <v>94</v>
      </c>
      <c r="F68" s="12">
        <v>189</v>
      </c>
      <c r="G68" s="109">
        <f t="shared" si="0"/>
        <v>49.735449735449734</v>
      </c>
      <c r="I68" s="3">
        <v>0</v>
      </c>
      <c r="J68" s="3">
        <v>0</v>
      </c>
      <c r="L68" s="3">
        <v>0</v>
      </c>
      <c r="M68" s="3">
        <v>0</v>
      </c>
      <c r="O68" s="3">
        <v>0</v>
      </c>
      <c r="P68" s="3">
        <v>0</v>
      </c>
      <c r="S68" s="7"/>
    </row>
    <row r="69" spans="1:19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12">
        <v>0</v>
      </c>
      <c r="G69" s="109" t="e">
        <f t="shared" si="0"/>
        <v>#DIV/0!</v>
      </c>
      <c r="I69" s="3">
        <v>0</v>
      </c>
      <c r="J69" s="3">
        <v>0</v>
      </c>
      <c r="L69" s="3" t="s">
        <v>526</v>
      </c>
      <c r="M69" s="3">
        <v>0</v>
      </c>
      <c r="O69" s="3">
        <v>0</v>
      </c>
      <c r="P69" s="3">
        <v>0</v>
      </c>
      <c r="S69" s="7"/>
    </row>
    <row r="70" spans="1:19" x14ac:dyDescent="0.25">
      <c r="A70" s="4" t="s">
        <v>132</v>
      </c>
      <c r="B70" s="4" t="s">
        <v>133</v>
      </c>
      <c r="C70" s="3">
        <v>85</v>
      </c>
      <c r="D70" s="3">
        <v>0</v>
      </c>
      <c r="E70" s="3">
        <v>85</v>
      </c>
      <c r="F70" s="12">
        <v>142</v>
      </c>
      <c r="G70" s="109">
        <f t="shared" ref="G70:G114" si="1">+E70/F70*100</f>
        <v>59.859154929577464</v>
      </c>
      <c r="I70" s="3">
        <v>0</v>
      </c>
      <c r="J70" s="3">
        <v>0</v>
      </c>
      <c r="L70" s="3">
        <v>0</v>
      </c>
      <c r="M70" s="3">
        <v>101</v>
      </c>
      <c r="O70" s="3">
        <v>0</v>
      </c>
      <c r="P70" s="3">
        <v>0</v>
      </c>
      <c r="S70" s="7"/>
    </row>
    <row r="71" spans="1:19" x14ac:dyDescent="0.25">
      <c r="A71" s="4" t="s">
        <v>134</v>
      </c>
      <c r="B71" s="4" t="s">
        <v>135</v>
      </c>
      <c r="C71" s="3">
        <v>10</v>
      </c>
      <c r="D71" s="3">
        <v>0</v>
      </c>
      <c r="E71" s="3">
        <v>10</v>
      </c>
      <c r="F71" s="12">
        <v>138</v>
      </c>
      <c r="G71" s="109">
        <f t="shared" si="1"/>
        <v>7.2463768115942031</v>
      </c>
      <c r="I71" s="3">
        <v>0</v>
      </c>
      <c r="J71" s="3">
        <v>0</v>
      </c>
      <c r="L71" s="3">
        <v>1</v>
      </c>
      <c r="M71" s="3">
        <v>9</v>
      </c>
      <c r="O71" s="3">
        <v>0</v>
      </c>
      <c r="P71" s="3">
        <v>0</v>
      </c>
      <c r="S71" s="7"/>
    </row>
    <row r="72" spans="1:19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12">
        <v>173</v>
      </c>
      <c r="G72" s="109">
        <f t="shared" si="1"/>
        <v>0</v>
      </c>
      <c r="I72" s="3">
        <v>0</v>
      </c>
      <c r="J72" s="3">
        <v>0</v>
      </c>
      <c r="L72" s="3">
        <v>0</v>
      </c>
      <c r="M72" s="3">
        <v>90</v>
      </c>
      <c r="O72" s="3">
        <v>0</v>
      </c>
      <c r="P72" s="3">
        <v>0</v>
      </c>
      <c r="S72" s="7"/>
    </row>
    <row r="73" spans="1:19" x14ac:dyDescent="0.25">
      <c r="A73" s="4" t="s">
        <v>138</v>
      </c>
      <c r="B73" s="4" t="s">
        <v>139</v>
      </c>
      <c r="C73" s="3">
        <v>107</v>
      </c>
      <c r="D73" s="3">
        <v>0</v>
      </c>
      <c r="E73" s="3">
        <v>107</v>
      </c>
      <c r="F73" s="12">
        <v>128</v>
      </c>
      <c r="G73" s="109">
        <f t="shared" si="1"/>
        <v>83.59375</v>
      </c>
      <c r="I73" s="3">
        <v>0</v>
      </c>
      <c r="J73" s="3">
        <v>0</v>
      </c>
      <c r="L73" s="3">
        <v>10</v>
      </c>
      <c r="M73" s="3">
        <v>76</v>
      </c>
      <c r="O73" s="3">
        <v>0</v>
      </c>
      <c r="P73" s="3">
        <v>0</v>
      </c>
      <c r="S73" s="7"/>
    </row>
    <row r="74" spans="1:19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12">
        <v>0</v>
      </c>
      <c r="G74" s="109" t="e">
        <f t="shared" si="1"/>
        <v>#DIV/0!</v>
      </c>
      <c r="I74" s="3">
        <v>0</v>
      </c>
      <c r="J74" s="3">
        <v>0</v>
      </c>
      <c r="L74" s="3">
        <v>0</v>
      </c>
      <c r="M74" s="3">
        <v>0</v>
      </c>
      <c r="O74" s="3">
        <v>0</v>
      </c>
      <c r="P74" s="3">
        <v>0</v>
      </c>
      <c r="S74" s="7"/>
    </row>
    <row r="75" spans="1:19" x14ac:dyDescent="0.25">
      <c r="A75" s="4" t="s">
        <v>142</v>
      </c>
      <c r="B75" s="4" t="s">
        <v>143</v>
      </c>
      <c r="C75" s="3">
        <v>98</v>
      </c>
      <c r="D75" s="3">
        <v>0</v>
      </c>
      <c r="E75" s="3">
        <v>98</v>
      </c>
      <c r="F75" s="12">
        <v>168</v>
      </c>
      <c r="G75" s="109">
        <f t="shared" si="1"/>
        <v>58.333333333333336</v>
      </c>
      <c r="I75" s="3">
        <v>0</v>
      </c>
      <c r="J75" s="3">
        <v>0</v>
      </c>
      <c r="L75" s="3">
        <v>0</v>
      </c>
      <c r="M75" s="3">
        <v>80</v>
      </c>
      <c r="O75" s="3">
        <v>0</v>
      </c>
      <c r="P75" s="3">
        <v>0</v>
      </c>
      <c r="S75" s="7"/>
    </row>
    <row r="76" spans="1:19" x14ac:dyDescent="0.25">
      <c r="A76" s="4" t="s">
        <v>144</v>
      </c>
      <c r="B76" s="4" t="s">
        <v>145</v>
      </c>
      <c r="C76" s="3">
        <v>74</v>
      </c>
      <c r="D76" s="3">
        <v>0</v>
      </c>
      <c r="E76" s="3">
        <v>74</v>
      </c>
      <c r="F76" s="12">
        <v>80</v>
      </c>
      <c r="G76" s="109">
        <f t="shared" si="1"/>
        <v>92.5</v>
      </c>
      <c r="I76" s="3">
        <v>0</v>
      </c>
      <c r="J76" s="3">
        <v>0</v>
      </c>
      <c r="L76" s="3">
        <v>0</v>
      </c>
      <c r="M76" s="3">
        <v>37</v>
      </c>
      <c r="O76" s="3">
        <v>0</v>
      </c>
      <c r="P76" s="3">
        <v>0</v>
      </c>
      <c r="S76" s="7"/>
    </row>
    <row r="77" spans="1:19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12">
        <v>0</v>
      </c>
      <c r="G77" s="109" t="e">
        <f t="shared" si="1"/>
        <v>#DIV/0!</v>
      </c>
      <c r="I77" s="3">
        <v>0</v>
      </c>
      <c r="J77" s="3">
        <v>0</v>
      </c>
      <c r="L77" s="3" t="s">
        <v>526</v>
      </c>
      <c r="M77" s="3">
        <v>0</v>
      </c>
      <c r="O77" s="3">
        <v>0</v>
      </c>
      <c r="P77" s="3">
        <v>0</v>
      </c>
      <c r="S77" s="7"/>
    </row>
    <row r="78" spans="1:19" x14ac:dyDescent="0.25">
      <c r="A78" s="4" t="s">
        <v>148</v>
      </c>
      <c r="B78" s="4" t="s">
        <v>149</v>
      </c>
      <c r="C78" s="3">
        <v>221</v>
      </c>
      <c r="D78" s="3">
        <v>0</v>
      </c>
      <c r="E78" s="3">
        <v>222</v>
      </c>
      <c r="F78" s="12">
        <v>224</v>
      </c>
      <c r="G78" s="109">
        <f t="shared" si="1"/>
        <v>99.107142857142861</v>
      </c>
      <c r="I78" s="3">
        <v>0</v>
      </c>
      <c r="J78" s="3">
        <v>0</v>
      </c>
      <c r="L78" s="3">
        <v>0</v>
      </c>
      <c r="M78" s="3">
        <v>159</v>
      </c>
      <c r="O78" s="3">
        <v>0</v>
      </c>
      <c r="P78" s="3">
        <v>0</v>
      </c>
      <c r="S78" s="7"/>
    </row>
    <row r="79" spans="1:19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12">
        <v>100</v>
      </c>
      <c r="G79" s="109">
        <f t="shared" si="1"/>
        <v>0</v>
      </c>
      <c r="I79" s="3">
        <v>0</v>
      </c>
      <c r="J79" s="3">
        <v>0</v>
      </c>
      <c r="L79" s="3">
        <v>0</v>
      </c>
      <c r="M79" s="3">
        <v>0</v>
      </c>
      <c r="O79" s="3">
        <v>0</v>
      </c>
      <c r="P79" s="3">
        <v>0</v>
      </c>
      <c r="S79" s="7"/>
    </row>
    <row r="80" spans="1:19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12">
        <v>0</v>
      </c>
      <c r="G80" s="109" t="e">
        <f t="shared" si="1"/>
        <v>#DIV/0!</v>
      </c>
      <c r="I80" s="3">
        <v>0</v>
      </c>
      <c r="J80" s="3">
        <v>0</v>
      </c>
      <c r="L80" s="3" t="s">
        <v>526</v>
      </c>
      <c r="M80" s="3">
        <v>0</v>
      </c>
      <c r="O80" s="3">
        <v>0</v>
      </c>
      <c r="P80" s="3">
        <v>0</v>
      </c>
      <c r="S80" s="7"/>
    </row>
    <row r="81" spans="1:19" x14ac:dyDescent="0.25">
      <c r="A81" s="4" t="s">
        <v>154</v>
      </c>
      <c r="B81" s="4" t="s">
        <v>155</v>
      </c>
      <c r="C81" s="3">
        <v>24</v>
      </c>
      <c r="D81" s="3">
        <v>0</v>
      </c>
      <c r="E81" s="3">
        <v>24</v>
      </c>
      <c r="F81" s="12">
        <v>70</v>
      </c>
      <c r="G81" s="109">
        <f t="shared" si="1"/>
        <v>34.285714285714285</v>
      </c>
      <c r="I81" s="3">
        <v>0</v>
      </c>
      <c r="J81" s="3">
        <v>0</v>
      </c>
      <c r="L81" s="3">
        <v>0</v>
      </c>
      <c r="M81" s="3">
        <v>0</v>
      </c>
      <c r="O81" s="3">
        <v>0</v>
      </c>
      <c r="P81" s="3">
        <v>0</v>
      </c>
      <c r="S81" s="7"/>
    </row>
    <row r="82" spans="1:19" x14ac:dyDescent="0.25">
      <c r="A82" s="4" t="s">
        <v>156</v>
      </c>
      <c r="B82" s="4" t="s">
        <v>157</v>
      </c>
      <c r="C82" s="3">
        <v>58</v>
      </c>
      <c r="D82" s="3">
        <v>0</v>
      </c>
      <c r="E82" s="3">
        <v>58</v>
      </c>
      <c r="F82" s="12">
        <v>60</v>
      </c>
      <c r="G82" s="109">
        <f t="shared" si="1"/>
        <v>96.666666666666671</v>
      </c>
      <c r="I82" s="3">
        <v>0</v>
      </c>
      <c r="J82" s="3">
        <v>0</v>
      </c>
      <c r="L82" s="3">
        <v>0</v>
      </c>
      <c r="M82" s="3">
        <v>0</v>
      </c>
      <c r="O82" s="3">
        <v>0</v>
      </c>
      <c r="P82" s="3">
        <v>0</v>
      </c>
      <c r="S82" s="7"/>
    </row>
    <row r="83" spans="1:19" x14ac:dyDescent="0.25">
      <c r="A83" s="4" t="s">
        <v>158</v>
      </c>
      <c r="B83" s="4" t="s">
        <v>159</v>
      </c>
      <c r="C83" s="3">
        <v>45</v>
      </c>
      <c r="D83" s="3">
        <v>45</v>
      </c>
      <c r="E83" s="3">
        <v>0</v>
      </c>
      <c r="F83" s="12">
        <v>53</v>
      </c>
      <c r="G83" s="109">
        <f t="shared" si="1"/>
        <v>0</v>
      </c>
      <c r="I83" s="3">
        <v>0</v>
      </c>
      <c r="J83" s="3">
        <v>0</v>
      </c>
      <c r="L83" s="3">
        <v>0</v>
      </c>
      <c r="M83" s="3">
        <v>0</v>
      </c>
      <c r="O83" s="3">
        <v>0</v>
      </c>
      <c r="P83" s="3">
        <v>0</v>
      </c>
      <c r="S83" s="7"/>
    </row>
    <row r="84" spans="1:19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12">
        <v>0</v>
      </c>
      <c r="G84" s="109" t="e">
        <f t="shared" si="1"/>
        <v>#DIV/0!</v>
      </c>
      <c r="I84" s="3">
        <v>0</v>
      </c>
      <c r="J84" s="3">
        <v>0</v>
      </c>
      <c r="L84" s="3">
        <v>0</v>
      </c>
      <c r="M84" s="3">
        <v>0</v>
      </c>
      <c r="O84" s="3">
        <v>0</v>
      </c>
      <c r="P84" s="3">
        <v>0</v>
      </c>
      <c r="S84" s="7"/>
    </row>
    <row r="85" spans="1:19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12">
        <v>0</v>
      </c>
      <c r="G85" s="109" t="e">
        <f t="shared" si="1"/>
        <v>#DIV/0!</v>
      </c>
      <c r="I85" s="3">
        <v>0</v>
      </c>
      <c r="J85" s="3">
        <v>0</v>
      </c>
      <c r="L85" s="3">
        <v>0</v>
      </c>
      <c r="M85" s="3">
        <v>0</v>
      </c>
      <c r="O85" s="3">
        <v>0</v>
      </c>
      <c r="P85" s="3">
        <v>0</v>
      </c>
      <c r="S85" s="7"/>
    </row>
    <row r="86" spans="1:19" x14ac:dyDescent="0.25">
      <c r="A86" s="4" t="s">
        <v>164</v>
      </c>
      <c r="B86" s="4" t="s">
        <v>165</v>
      </c>
      <c r="C86" s="3">
        <v>46</v>
      </c>
      <c r="D86" s="3">
        <v>0</v>
      </c>
      <c r="E86" s="3">
        <v>46</v>
      </c>
      <c r="F86" s="12">
        <v>53</v>
      </c>
      <c r="G86" s="109">
        <f t="shared" si="1"/>
        <v>86.79245283018868</v>
      </c>
      <c r="I86" s="3">
        <v>0</v>
      </c>
      <c r="J86" s="3">
        <v>0</v>
      </c>
      <c r="L86" s="3">
        <v>0</v>
      </c>
      <c r="M86" s="3">
        <v>0</v>
      </c>
      <c r="O86" s="3">
        <v>0</v>
      </c>
      <c r="P86" s="3">
        <v>0</v>
      </c>
      <c r="S86" s="7"/>
    </row>
    <row r="87" spans="1:19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9</v>
      </c>
      <c r="F87" s="12">
        <v>55</v>
      </c>
      <c r="G87" s="109">
        <f t="shared" si="1"/>
        <v>16.363636363636363</v>
      </c>
      <c r="I87" s="3">
        <v>0</v>
      </c>
      <c r="J87" s="3">
        <v>0</v>
      </c>
      <c r="L87" s="3">
        <v>0</v>
      </c>
      <c r="M87" s="3">
        <v>0</v>
      </c>
      <c r="O87" s="3">
        <v>0</v>
      </c>
      <c r="P87" s="3">
        <v>0</v>
      </c>
      <c r="S87" s="7"/>
    </row>
    <row r="88" spans="1:19" x14ac:dyDescent="0.25">
      <c r="A88" s="4" t="s">
        <v>168</v>
      </c>
      <c r="B88" s="4" t="s">
        <v>169</v>
      </c>
      <c r="C88" s="3">
        <v>121</v>
      </c>
      <c r="D88" s="3">
        <v>0</v>
      </c>
      <c r="E88" s="3">
        <v>121</v>
      </c>
      <c r="F88" s="12">
        <v>123</v>
      </c>
      <c r="G88" s="109">
        <f t="shared" si="1"/>
        <v>98.373983739837399</v>
      </c>
      <c r="I88" s="3">
        <v>0</v>
      </c>
      <c r="J88" s="3">
        <v>0</v>
      </c>
      <c r="L88" s="3">
        <v>0</v>
      </c>
      <c r="M88" s="3">
        <v>0</v>
      </c>
      <c r="O88" s="3">
        <v>0</v>
      </c>
      <c r="P88" s="3">
        <v>0</v>
      </c>
      <c r="S88" s="7"/>
    </row>
    <row r="89" spans="1:19" x14ac:dyDescent="0.25">
      <c r="A89" s="4" t="s">
        <v>170</v>
      </c>
      <c r="B89" s="4" t="s">
        <v>171</v>
      </c>
      <c r="C89" s="3">
        <v>85</v>
      </c>
      <c r="D89" s="3">
        <v>0</v>
      </c>
      <c r="E89" s="3">
        <v>85</v>
      </c>
      <c r="F89" s="12">
        <v>90</v>
      </c>
      <c r="G89" s="109">
        <f t="shared" si="1"/>
        <v>94.444444444444443</v>
      </c>
      <c r="I89" s="3">
        <v>0</v>
      </c>
      <c r="J89" s="3">
        <v>0</v>
      </c>
      <c r="L89" s="3">
        <v>0</v>
      </c>
      <c r="M89" s="3">
        <v>0</v>
      </c>
      <c r="O89" s="3">
        <v>0</v>
      </c>
      <c r="P89" s="3">
        <v>0</v>
      </c>
      <c r="S89" s="7"/>
    </row>
    <row r="90" spans="1:19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12">
        <v>0</v>
      </c>
      <c r="G90" s="109" t="e">
        <f t="shared" si="1"/>
        <v>#DIV/0!</v>
      </c>
      <c r="I90" s="3">
        <v>0</v>
      </c>
      <c r="J90" s="3">
        <v>0</v>
      </c>
      <c r="L90" s="3">
        <v>0</v>
      </c>
      <c r="M90" s="3">
        <v>0</v>
      </c>
      <c r="O90" s="3">
        <v>0</v>
      </c>
      <c r="P90" s="3">
        <v>0</v>
      </c>
      <c r="S90" s="7"/>
    </row>
    <row r="91" spans="1:19" x14ac:dyDescent="0.25">
      <c r="A91" s="4" t="s">
        <v>174</v>
      </c>
      <c r="B91" s="4" t="s">
        <v>175</v>
      </c>
      <c r="C91" s="3">
        <v>30</v>
      </c>
      <c r="D91" s="3">
        <v>0</v>
      </c>
      <c r="E91" s="3">
        <v>30</v>
      </c>
      <c r="F91" s="12">
        <v>78</v>
      </c>
      <c r="G91" s="109">
        <f t="shared" si="1"/>
        <v>38.461538461538467</v>
      </c>
      <c r="I91" s="3">
        <v>0</v>
      </c>
      <c r="J91" s="3">
        <v>0</v>
      </c>
      <c r="L91" s="3">
        <v>0</v>
      </c>
      <c r="M91" s="3">
        <v>0</v>
      </c>
      <c r="O91" s="3">
        <v>0</v>
      </c>
      <c r="P91" s="3">
        <v>0</v>
      </c>
      <c r="S91" s="7"/>
    </row>
    <row r="92" spans="1:19" x14ac:dyDescent="0.25">
      <c r="A92" s="4" t="s">
        <v>176</v>
      </c>
      <c r="B92" s="4" t="s">
        <v>177</v>
      </c>
      <c r="C92" s="3">
        <v>4</v>
      </c>
      <c r="D92" s="3">
        <v>0</v>
      </c>
      <c r="E92" s="3">
        <v>4</v>
      </c>
      <c r="F92" s="12">
        <v>84</v>
      </c>
      <c r="G92" s="109">
        <f t="shared" si="1"/>
        <v>4.7619047619047619</v>
      </c>
      <c r="I92" s="3">
        <v>0</v>
      </c>
      <c r="J92" s="3">
        <v>0</v>
      </c>
      <c r="L92" s="3">
        <v>0</v>
      </c>
      <c r="M92" s="3">
        <v>0</v>
      </c>
      <c r="O92" s="3">
        <v>0</v>
      </c>
      <c r="P92" s="3">
        <v>0</v>
      </c>
      <c r="S92" s="7"/>
    </row>
    <row r="93" spans="1:19" x14ac:dyDescent="0.25">
      <c r="A93" s="4" t="s">
        <v>178</v>
      </c>
      <c r="B93" s="4" t="s">
        <v>179</v>
      </c>
      <c r="C93" s="3">
        <v>76</v>
      </c>
      <c r="D93" s="3">
        <v>76</v>
      </c>
      <c r="E93" s="3">
        <v>0</v>
      </c>
      <c r="F93" s="12">
        <v>129</v>
      </c>
      <c r="G93" s="109">
        <f t="shared" si="1"/>
        <v>0</v>
      </c>
      <c r="I93" s="3">
        <v>0</v>
      </c>
      <c r="J93" s="3">
        <v>0</v>
      </c>
      <c r="L93" s="3">
        <v>0</v>
      </c>
      <c r="M93" s="3">
        <v>0</v>
      </c>
      <c r="O93" s="3">
        <v>0</v>
      </c>
      <c r="P93" s="3">
        <v>0</v>
      </c>
      <c r="S93" s="7"/>
    </row>
    <row r="94" spans="1:19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12">
        <v>0</v>
      </c>
      <c r="G94" s="109" t="e">
        <f t="shared" si="1"/>
        <v>#DIV/0!</v>
      </c>
      <c r="I94" s="3">
        <v>0</v>
      </c>
      <c r="J94" s="3">
        <v>0</v>
      </c>
      <c r="L94" s="3">
        <v>0</v>
      </c>
      <c r="M94" s="3">
        <v>24</v>
      </c>
      <c r="O94" s="3">
        <v>0</v>
      </c>
      <c r="P94" s="3">
        <v>0</v>
      </c>
      <c r="S94" s="7"/>
    </row>
    <row r="95" spans="1:19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12">
        <v>0</v>
      </c>
      <c r="G95" s="109" t="e">
        <f t="shared" si="1"/>
        <v>#DIV/0!</v>
      </c>
      <c r="I95" s="3">
        <v>0</v>
      </c>
      <c r="J95" s="3">
        <v>0</v>
      </c>
      <c r="L95" s="3">
        <v>0</v>
      </c>
      <c r="M95" s="3">
        <v>0</v>
      </c>
      <c r="O95" s="3">
        <v>0</v>
      </c>
      <c r="P95" s="3">
        <v>0</v>
      </c>
      <c r="S95" s="7"/>
    </row>
    <row r="96" spans="1:19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12">
        <v>0</v>
      </c>
      <c r="G96" s="109" t="e">
        <f t="shared" si="1"/>
        <v>#DIV/0!</v>
      </c>
      <c r="I96" s="3">
        <v>0</v>
      </c>
      <c r="J96" s="3">
        <v>0</v>
      </c>
      <c r="L96" s="3">
        <v>0</v>
      </c>
      <c r="M96" s="3">
        <v>0</v>
      </c>
      <c r="O96" s="3">
        <v>0</v>
      </c>
      <c r="P96" s="3">
        <v>0</v>
      </c>
      <c r="S96" s="7"/>
    </row>
    <row r="97" spans="1:19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12">
        <v>0</v>
      </c>
      <c r="G97" s="109" t="e">
        <f t="shared" si="1"/>
        <v>#DIV/0!</v>
      </c>
      <c r="I97" s="3">
        <v>0</v>
      </c>
      <c r="J97" s="3">
        <v>0</v>
      </c>
      <c r="L97" s="3">
        <v>0</v>
      </c>
      <c r="M97" s="3">
        <v>0</v>
      </c>
      <c r="O97" s="3">
        <v>0</v>
      </c>
      <c r="P97" s="3">
        <v>0</v>
      </c>
      <c r="S97" s="7"/>
    </row>
    <row r="98" spans="1:19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12">
        <v>0</v>
      </c>
      <c r="G98" s="109" t="e">
        <f t="shared" si="1"/>
        <v>#DIV/0!</v>
      </c>
      <c r="I98" s="3">
        <v>0</v>
      </c>
      <c r="J98" s="3">
        <v>0</v>
      </c>
      <c r="L98" s="3">
        <v>0</v>
      </c>
      <c r="M98" s="3">
        <v>0</v>
      </c>
      <c r="O98" s="3">
        <v>0</v>
      </c>
      <c r="P98" s="3">
        <v>0</v>
      </c>
      <c r="S98" s="7"/>
    </row>
    <row r="99" spans="1:19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12">
        <v>0</v>
      </c>
      <c r="G99" s="109" t="e">
        <f t="shared" si="1"/>
        <v>#DIV/0!</v>
      </c>
      <c r="I99" s="3">
        <v>0</v>
      </c>
      <c r="J99" s="3">
        <v>0</v>
      </c>
      <c r="L99" s="3">
        <v>0</v>
      </c>
      <c r="M99" s="3">
        <v>0</v>
      </c>
      <c r="O99" s="3">
        <v>0</v>
      </c>
      <c r="P99" s="3">
        <v>0</v>
      </c>
      <c r="S99" s="7"/>
    </row>
    <row r="100" spans="1:19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12">
        <v>0</v>
      </c>
      <c r="G100" s="109" t="e">
        <f t="shared" si="1"/>
        <v>#DIV/0!</v>
      </c>
      <c r="I100" s="3">
        <v>0</v>
      </c>
      <c r="J100" s="3">
        <v>0</v>
      </c>
      <c r="L100" s="3">
        <v>0</v>
      </c>
      <c r="M100" s="3">
        <v>0</v>
      </c>
      <c r="O100" s="3">
        <v>0</v>
      </c>
      <c r="P100" s="3">
        <v>0</v>
      </c>
      <c r="S100" s="7"/>
    </row>
    <row r="101" spans="1:19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12">
        <v>0</v>
      </c>
      <c r="G101" s="109" t="e">
        <f t="shared" si="1"/>
        <v>#DIV/0!</v>
      </c>
      <c r="I101" s="3">
        <v>0</v>
      </c>
      <c r="J101" s="3">
        <v>0</v>
      </c>
      <c r="L101" s="3">
        <v>0</v>
      </c>
      <c r="M101" s="3">
        <v>0</v>
      </c>
      <c r="O101" s="3">
        <v>0</v>
      </c>
      <c r="P101" s="3">
        <v>0</v>
      </c>
      <c r="S101" s="7"/>
    </row>
    <row r="102" spans="1:19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12">
        <v>0</v>
      </c>
      <c r="G102" s="109" t="e">
        <f t="shared" si="1"/>
        <v>#DIV/0!</v>
      </c>
      <c r="I102" s="3">
        <v>0</v>
      </c>
      <c r="J102" s="3">
        <v>0</v>
      </c>
      <c r="L102" s="3">
        <v>0</v>
      </c>
      <c r="M102" s="3">
        <v>0</v>
      </c>
      <c r="O102" s="3">
        <v>0</v>
      </c>
      <c r="P102" s="3">
        <v>0</v>
      </c>
      <c r="S102" s="7"/>
    </row>
    <row r="103" spans="1:19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12">
        <v>0</v>
      </c>
      <c r="G103" s="109" t="e">
        <f t="shared" si="1"/>
        <v>#DIV/0!</v>
      </c>
      <c r="I103" s="3">
        <v>0</v>
      </c>
      <c r="J103" s="3">
        <v>0</v>
      </c>
      <c r="L103" s="3">
        <v>0</v>
      </c>
      <c r="M103" s="3">
        <v>0</v>
      </c>
      <c r="O103" s="3">
        <v>0</v>
      </c>
      <c r="P103" s="3">
        <v>0</v>
      </c>
      <c r="S103" s="7"/>
    </row>
    <row r="104" spans="1:19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12">
        <v>0</v>
      </c>
      <c r="G104" s="109" t="e">
        <f t="shared" si="1"/>
        <v>#DIV/0!</v>
      </c>
      <c r="I104" s="3">
        <v>0</v>
      </c>
      <c r="J104" s="3">
        <v>0</v>
      </c>
      <c r="L104" s="3">
        <v>0</v>
      </c>
      <c r="M104" s="3">
        <v>0</v>
      </c>
      <c r="O104" s="3">
        <v>0</v>
      </c>
      <c r="P104" s="3">
        <v>0</v>
      </c>
      <c r="S104" s="7"/>
    </row>
    <row r="105" spans="1:19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12">
        <v>0</v>
      </c>
      <c r="G105" s="109" t="e">
        <f t="shared" si="1"/>
        <v>#DIV/0!</v>
      </c>
      <c r="I105" s="3">
        <v>0</v>
      </c>
      <c r="J105" s="3">
        <v>0</v>
      </c>
      <c r="L105" s="3">
        <v>0</v>
      </c>
      <c r="M105" s="3">
        <v>0</v>
      </c>
      <c r="O105" s="3">
        <v>0</v>
      </c>
      <c r="P105" s="3">
        <v>0</v>
      </c>
      <c r="S105" s="7"/>
    </row>
    <row r="106" spans="1:19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12">
        <v>0</v>
      </c>
      <c r="G106" s="109" t="e">
        <f t="shared" si="1"/>
        <v>#DIV/0!</v>
      </c>
      <c r="I106" s="3">
        <v>0</v>
      </c>
      <c r="J106" s="3">
        <v>0</v>
      </c>
      <c r="L106" s="3" t="s">
        <v>526</v>
      </c>
      <c r="M106" s="3">
        <v>0</v>
      </c>
      <c r="O106" s="3">
        <v>0</v>
      </c>
      <c r="P106" s="3">
        <v>0</v>
      </c>
      <c r="S106" s="7"/>
    </row>
    <row r="107" spans="1:19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12">
        <v>0</v>
      </c>
      <c r="G107" s="109" t="e">
        <f t="shared" si="1"/>
        <v>#DIV/0!</v>
      </c>
      <c r="I107" s="3">
        <v>0</v>
      </c>
      <c r="J107" s="3">
        <v>0</v>
      </c>
      <c r="L107" s="3">
        <v>0</v>
      </c>
      <c r="M107" s="3">
        <v>0</v>
      </c>
      <c r="O107" s="3">
        <v>0</v>
      </c>
      <c r="P107" s="3">
        <v>0</v>
      </c>
      <c r="S107" s="7"/>
    </row>
    <row r="108" spans="1:19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12">
        <v>0</v>
      </c>
      <c r="G108" s="109" t="e">
        <f t="shared" si="1"/>
        <v>#DIV/0!</v>
      </c>
      <c r="I108" s="3">
        <v>0</v>
      </c>
      <c r="J108" s="3">
        <v>0</v>
      </c>
      <c r="L108" s="3">
        <v>0</v>
      </c>
      <c r="M108" s="3">
        <v>0</v>
      </c>
      <c r="O108" s="3">
        <v>0</v>
      </c>
      <c r="P108" s="3">
        <v>0</v>
      </c>
      <c r="S108" s="7"/>
    </row>
    <row r="109" spans="1:19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12">
        <v>0</v>
      </c>
      <c r="G109" s="109" t="e">
        <f t="shared" si="1"/>
        <v>#DIV/0!</v>
      </c>
      <c r="I109" s="3">
        <v>0</v>
      </c>
      <c r="J109" s="3">
        <v>0</v>
      </c>
      <c r="L109" s="3">
        <v>0</v>
      </c>
      <c r="M109" s="3">
        <v>0</v>
      </c>
      <c r="O109" s="3">
        <v>0</v>
      </c>
      <c r="P109" s="3">
        <v>0</v>
      </c>
      <c r="S109" s="7"/>
    </row>
    <row r="110" spans="1:19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12">
        <v>0</v>
      </c>
      <c r="G110" s="109" t="e">
        <f t="shared" si="1"/>
        <v>#DIV/0!</v>
      </c>
      <c r="I110" s="3">
        <v>0</v>
      </c>
      <c r="J110" s="3">
        <v>0</v>
      </c>
      <c r="L110" s="3">
        <v>0</v>
      </c>
      <c r="M110" s="3">
        <v>0</v>
      </c>
      <c r="O110" s="3">
        <v>0</v>
      </c>
      <c r="P110" s="3">
        <v>0</v>
      </c>
      <c r="S110" s="7"/>
    </row>
    <row r="111" spans="1:19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12">
        <v>0</v>
      </c>
      <c r="G111" s="109" t="e">
        <f t="shared" si="1"/>
        <v>#DIV/0!</v>
      </c>
      <c r="I111" s="3">
        <v>0</v>
      </c>
      <c r="J111" s="3">
        <v>0</v>
      </c>
      <c r="L111" s="3">
        <v>0</v>
      </c>
      <c r="M111" s="3">
        <v>0</v>
      </c>
      <c r="O111" s="3">
        <v>0</v>
      </c>
      <c r="P111" s="3">
        <v>0</v>
      </c>
      <c r="S111" s="7"/>
    </row>
    <row r="112" spans="1:19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12">
        <v>0</v>
      </c>
      <c r="G112" s="109" t="e">
        <f t="shared" si="1"/>
        <v>#DIV/0!</v>
      </c>
      <c r="I112" s="3">
        <v>0</v>
      </c>
      <c r="J112" s="3">
        <v>0</v>
      </c>
      <c r="L112" s="3">
        <v>0</v>
      </c>
      <c r="M112" s="3">
        <v>0</v>
      </c>
      <c r="O112" s="3">
        <v>0</v>
      </c>
      <c r="P112" s="3">
        <v>0</v>
      </c>
      <c r="S112" s="7"/>
    </row>
    <row r="113" spans="1:19" ht="15.75" thickBot="1" x14ac:dyDescent="0.3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12">
        <v>0</v>
      </c>
      <c r="G113" s="109" t="e">
        <f t="shared" si="1"/>
        <v>#DIV/0!</v>
      </c>
      <c r="I113" s="3">
        <v>0</v>
      </c>
      <c r="J113" s="3">
        <v>0</v>
      </c>
      <c r="L113" s="34">
        <v>0</v>
      </c>
      <c r="M113" s="34">
        <v>0</v>
      </c>
      <c r="O113" s="34">
        <v>0</v>
      </c>
      <c r="P113" s="34">
        <v>0</v>
      </c>
      <c r="S113" s="7"/>
    </row>
    <row r="114" spans="1:19" ht="16.5" thickTop="1" thickBot="1" x14ac:dyDescent="0.3">
      <c r="B114" s="9" t="s">
        <v>473</v>
      </c>
      <c r="C114" s="24">
        <f>SUM(C5:C113)</f>
        <v>17506</v>
      </c>
      <c r="D114" s="24">
        <f>SUM(D5:D113)</f>
        <v>512</v>
      </c>
      <c r="E114" s="24">
        <f>SUM(E5:E113)</f>
        <v>17849</v>
      </c>
      <c r="F114" s="60">
        <f>SUM(F5:F113)</f>
        <v>30320</v>
      </c>
      <c r="G114" s="109">
        <f t="shared" si="1"/>
        <v>58.868733509234829</v>
      </c>
      <c r="I114" s="25">
        <f>SUM(I5:I113)</f>
        <v>79</v>
      </c>
      <c r="J114" s="25">
        <f>SUM(J5:J113)</f>
        <v>154</v>
      </c>
      <c r="L114" s="35">
        <f>SUM(L5:L113)</f>
        <v>655</v>
      </c>
      <c r="M114" s="35">
        <f>SUM(M5:M113)</f>
        <v>18034</v>
      </c>
      <c r="O114" s="35">
        <f>SUM(O5:O113)</f>
        <v>0</v>
      </c>
      <c r="P114" s="35">
        <f>SUM(P5:P113)</f>
        <v>0</v>
      </c>
      <c r="S114" s="7"/>
    </row>
    <row r="115" spans="1:19" ht="15.75" thickTop="1" x14ac:dyDescent="0.25"/>
  </sheetData>
  <mergeCells count="6">
    <mergeCell ref="O2:P3"/>
    <mergeCell ref="A2:A4"/>
    <mergeCell ref="B2:B4"/>
    <mergeCell ref="I2:J3"/>
    <mergeCell ref="L2:M3"/>
    <mergeCell ref="C2:G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I114"/>
  <sheetViews>
    <sheetView topLeftCell="AS94" workbookViewId="0">
      <selection activeCell="BH37" sqref="BH37"/>
    </sheetView>
  </sheetViews>
  <sheetFormatPr baseColWidth="10" defaultColWidth="9.140625" defaultRowHeight="15" x14ac:dyDescent="0.25"/>
  <cols>
    <col min="2" max="2" width="68.42578125" customWidth="1"/>
    <col min="3" max="17" width="7.42578125" customWidth="1"/>
    <col min="18" max="23" width="16.5703125" customWidth="1"/>
    <col min="24" max="38" width="7.42578125" customWidth="1"/>
    <col min="39" max="44" width="16.5703125" customWidth="1"/>
    <col min="45" max="59" width="7.42578125" customWidth="1"/>
    <col min="60" max="65" width="16.5703125" customWidth="1"/>
    <col min="66" max="80" width="7.42578125" customWidth="1"/>
    <col min="81" max="87" width="16.5703125" customWidth="1"/>
  </cols>
  <sheetData>
    <row r="2" spans="1:85" ht="30" customHeight="1" x14ac:dyDescent="0.25">
      <c r="A2" s="318" t="s">
        <v>0</v>
      </c>
      <c r="B2" s="318" t="s">
        <v>1</v>
      </c>
      <c r="C2" s="318" t="s">
        <v>528</v>
      </c>
      <c r="D2" s="318" t="s">
        <v>528</v>
      </c>
      <c r="E2" s="318" t="s">
        <v>528</v>
      </c>
      <c r="F2" s="318" t="s">
        <v>528</v>
      </c>
      <c r="G2" s="318" t="s">
        <v>528</v>
      </c>
      <c r="H2" s="318" t="s">
        <v>528</v>
      </c>
      <c r="I2" s="318" t="s">
        <v>528</v>
      </c>
      <c r="J2" s="318" t="s">
        <v>528</v>
      </c>
      <c r="K2" s="318" t="s">
        <v>528</v>
      </c>
      <c r="L2" s="318" t="s">
        <v>528</v>
      </c>
      <c r="M2" s="318" t="s">
        <v>528</v>
      </c>
      <c r="N2" s="318" t="s">
        <v>528</v>
      </c>
      <c r="O2" s="318" t="s">
        <v>528</v>
      </c>
      <c r="P2" s="318" t="s">
        <v>528</v>
      </c>
      <c r="Q2" s="318" t="s">
        <v>528</v>
      </c>
      <c r="R2" s="318" t="s">
        <v>528</v>
      </c>
      <c r="S2" s="318" t="s">
        <v>528</v>
      </c>
      <c r="T2" s="318" t="s">
        <v>528</v>
      </c>
      <c r="U2" s="318" t="s">
        <v>528</v>
      </c>
      <c r="V2" s="318" t="s">
        <v>528</v>
      </c>
      <c r="X2" s="318" t="s">
        <v>530</v>
      </c>
      <c r="Y2" s="318" t="s">
        <v>530</v>
      </c>
      <c r="Z2" s="318" t="s">
        <v>530</v>
      </c>
      <c r="AA2" s="318" t="s">
        <v>530</v>
      </c>
      <c r="AB2" s="318" t="s">
        <v>530</v>
      </c>
      <c r="AC2" s="318" t="s">
        <v>530</v>
      </c>
      <c r="AD2" s="318" t="s">
        <v>530</v>
      </c>
      <c r="AE2" s="318" t="s">
        <v>530</v>
      </c>
      <c r="AF2" s="318" t="s">
        <v>530</v>
      </c>
      <c r="AG2" s="318" t="s">
        <v>530</v>
      </c>
      <c r="AH2" s="318" t="s">
        <v>530</v>
      </c>
      <c r="AI2" s="318" t="s">
        <v>530</v>
      </c>
      <c r="AJ2" s="318" t="s">
        <v>530</v>
      </c>
      <c r="AK2" s="318" t="s">
        <v>530</v>
      </c>
      <c r="AL2" s="318" t="s">
        <v>530</v>
      </c>
      <c r="AM2" s="318" t="s">
        <v>530</v>
      </c>
      <c r="AN2" s="318" t="s">
        <v>530</v>
      </c>
      <c r="AO2" s="318" t="s">
        <v>530</v>
      </c>
      <c r="AP2" s="318" t="s">
        <v>530</v>
      </c>
      <c r="AQ2" s="318" t="s">
        <v>530</v>
      </c>
      <c r="AS2" s="318" t="s">
        <v>531</v>
      </c>
      <c r="AT2" s="318" t="s">
        <v>531</v>
      </c>
      <c r="AU2" s="318" t="s">
        <v>531</v>
      </c>
      <c r="AV2" s="318" t="s">
        <v>531</v>
      </c>
      <c r="AW2" s="318" t="s">
        <v>531</v>
      </c>
      <c r="AX2" s="318" t="s">
        <v>531</v>
      </c>
      <c r="AY2" s="318" t="s">
        <v>531</v>
      </c>
      <c r="AZ2" s="318" t="s">
        <v>531</v>
      </c>
      <c r="BA2" s="318" t="s">
        <v>531</v>
      </c>
      <c r="BB2" s="318" t="s">
        <v>531</v>
      </c>
      <c r="BC2" s="318" t="s">
        <v>531</v>
      </c>
      <c r="BD2" s="318" t="s">
        <v>531</v>
      </c>
      <c r="BE2" s="318" t="s">
        <v>531</v>
      </c>
      <c r="BF2" s="318" t="s">
        <v>531</v>
      </c>
      <c r="BG2" s="318" t="s">
        <v>531</v>
      </c>
      <c r="BH2" s="318" t="s">
        <v>531</v>
      </c>
      <c r="BI2" s="318" t="s">
        <v>531</v>
      </c>
      <c r="BJ2" s="318" t="s">
        <v>531</v>
      </c>
      <c r="BK2" s="318" t="s">
        <v>531</v>
      </c>
      <c r="BL2" s="318" t="s">
        <v>531</v>
      </c>
      <c r="BN2" s="318" t="s">
        <v>532</v>
      </c>
      <c r="BO2" s="318" t="s">
        <v>532</v>
      </c>
      <c r="BP2" s="318" t="s">
        <v>532</v>
      </c>
      <c r="BQ2" s="318" t="s">
        <v>532</v>
      </c>
      <c r="BR2" s="318" t="s">
        <v>532</v>
      </c>
      <c r="BS2" s="318" t="s">
        <v>532</v>
      </c>
      <c r="BT2" s="318" t="s">
        <v>532</v>
      </c>
      <c r="BU2" s="318" t="s">
        <v>532</v>
      </c>
      <c r="BV2" s="318" t="s">
        <v>532</v>
      </c>
      <c r="BW2" s="318" t="s">
        <v>532</v>
      </c>
      <c r="BX2" s="318" t="s">
        <v>532</v>
      </c>
      <c r="BY2" s="318" t="s">
        <v>532</v>
      </c>
      <c r="BZ2" s="318" t="s">
        <v>532</v>
      </c>
      <c r="CA2" s="318" t="s">
        <v>532</v>
      </c>
      <c r="CB2" s="318" t="s">
        <v>532</v>
      </c>
      <c r="CC2" s="318" t="s">
        <v>532</v>
      </c>
      <c r="CD2" s="318" t="s">
        <v>532</v>
      </c>
      <c r="CE2" s="318" t="s">
        <v>532</v>
      </c>
      <c r="CF2" s="318" t="s">
        <v>532</v>
      </c>
      <c r="CG2" s="318" t="s">
        <v>532</v>
      </c>
    </row>
    <row r="3" spans="1:85" ht="39.950000000000003" customHeight="1" x14ac:dyDescent="0.25">
      <c r="A3" s="318" t="s">
        <v>0</v>
      </c>
      <c r="B3" s="318" t="s">
        <v>1</v>
      </c>
      <c r="C3" s="318" t="s">
        <v>465</v>
      </c>
      <c r="D3" s="318" t="s">
        <v>465</v>
      </c>
      <c r="E3" s="318" t="s">
        <v>465</v>
      </c>
      <c r="F3" s="318" t="s">
        <v>465</v>
      </c>
      <c r="G3" s="318" t="s">
        <v>465</v>
      </c>
      <c r="H3" s="318" t="s">
        <v>465</v>
      </c>
      <c r="I3" s="318" t="s">
        <v>465</v>
      </c>
      <c r="J3" s="318" t="s">
        <v>465</v>
      </c>
      <c r="K3" s="318" t="s">
        <v>474</v>
      </c>
      <c r="L3" s="318" t="s">
        <v>474</v>
      </c>
      <c r="M3" s="318" t="s">
        <v>474</v>
      </c>
      <c r="N3" s="318" t="s">
        <v>474</v>
      </c>
      <c r="O3" s="318" t="s">
        <v>474</v>
      </c>
      <c r="P3" s="318" t="s">
        <v>474</v>
      </c>
      <c r="Q3" s="318" t="s">
        <v>474</v>
      </c>
      <c r="R3" s="318" t="s">
        <v>481</v>
      </c>
      <c r="S3" s="318" t="s">
        <v>482</v>
      </c>
      <c r="T3" s="318" t="s">
        <v>483</v>
      </c>
      <c r="U3" s="318" t="s">
        <v>484</v>
      </c>
      <c r="V3" s="318" t="s">
        <v>529</v>
      </c>
      <c r="X3" s="318" t="s">
        <v>465</v>
      </c>
      <c r="Y3" s="318" t="s">
        <v>465</v>
      </c>
      <c r="Z3" s="318" t="s">
        <v>465</v>
      </c>
      <c r="AA3" s="318" t="s">
        <v>465</v>
      </c>
      <c r="AB3" s="318" t="s">
        <v>465</v>
      </c>
      <c r="AC3" s="318" t="s">
        <v>465</v>
      </c>
      <c r="AD3" s="318" t="s">
        <v>465</v>
      </c>
      <c r="AE3" s="318" t="s">
        <v>465</v>
      </c>
      <c r="AF3" s="318" t="s">
        <v>474</v>
      </c>
      <c r="AG3" s="318" t="s">
        <v>474</v>
      </c>
      <c r="AH3" s="318" t="s">
        <v>474</v>
      </c>
      <c r="AI3" s="318" t="s">
        <v>474</v>
      </c>
      <c r="AJ3" s="318" t="s">
        <v>474</v>
      </c>
      <c r="AK3" s="318" t="s">
        <v>474</v>
      </c>
      <c r="AL3" s="318" t="s">
        <v>474</v>
      </c>
      <c r="AM3" s="318" t="s">
        <v>481</v>
      </c>
      <c r="AN3" s="318" t="s">
        <v>482</v>
      </c>
      <c r="AO3" s="318" t="s">
        <v>483</v>
      </c>
      <c r="AP3" s="318" t="s">
        <v>484</v>
      </c>
      <c r="AQ3" s="318" t="s">
        <v>529</v>
      </c>
      <c r="AS3" s="318" t="s">
        <v>465</v>
      </c>
      <c r="AT3" s="318" t="s">
        <v>465</v>
      </c>
      <c r="AU3" s="318" t="s">
        <v>465</v>
      </c>
      <c r="AV3" s="318" t="s">
        <v>465</v>
      </c>
      <c r="AW3" s="318" t="s">
        <v>465</v>
      </c>
      <c r="AX3" s="318" t="s">
        <v>465</v>
      </c>
      <c r="AY3" s="318" t="s">
        <v>465</v>
      </c>
      <c r="AZ3" s="318" t="s">
        <v>465</v>
      </c>
      <c r="BA3" s="318" t="s">
        <v>474</v>
      </c>
      <c r="BB3" s="318" t="s">
        <v>474</v>
      </c>
      <c r="BC3" s="318" t="s">
        <v>474</v>
      </c>
      <c r="BD3" s="318" t="s">
        <v>474</v>
      </c>
      <c r="BE3" s="318" t="s">
        <v>474</v>
      </c>
      <c r="BF3" s="318" t="s">
        <v>474</v>
      </c>
      <c r="BG3" s="318" t="s">
        <v>474</v>
      </c>
      <c r="BH3" s="318" t="s">
        <v>481</v>
      </c>
      <c r="BI3" s="318" t="s">
        <v>482</v>
      </c>
      <c r="BJ3" s="318" t="s">
        <v>483</v>
      </c>
      <c r="BK3" s="318" t="s">
        <v>484</v>
      </c>
      <c r="BL3" s="318" t="s">
        <v>529</v>
      </c>
      <c r="BN3" s="318" t="s">
        <v>465</v>
      </c>
      <c r="BO3" s="318" t="s">
        <v>465</v>
      </c>
      <c r="BP3" s="318" t="s">
        <v>465</v>
      </c>
      <c r="BQ3" s="318" t="s">
        <v>465</v>
      </c>
      <c r="BR3" s="318" t="s">
        <v>465</v>
      </c>
      <c r="BS3" s="318" t="s">
        <v>465</v>
      </c>
      <c r="BT3" s="318" t="s">
        <v>465</v>
      </c>
      <c r="BU3" s="318" t="s">
        <v>465</v>
      </c>
      <c r="BV3" s="318" t="s">
        <v>474</v>
      </c>
      <c r="BW3" s="318" t="s">
        <v>474</v>
      </c>
      <c r="BX3" s="318" t="s">
        <v>474</v>
      </c>
      <c r="BY3" s="318" t="s">
        <v>474</v>
      </c>
      <c r="BZ3" s="318" t="s">
        <v>474</v>
      </c>
      <c r="CA3" s="318" t="s">
        <v>474</v>
      </c>
      <c r="CB3" s="318" t="s">
        <v>474</v>
      </c>
      <c r="CC3" s="318" t="s">
        <v>481</v>
      </c>
      <c r="CD3" s="318" t="s">
        <v>482</v>
      </c>
      <c r="CE3" s="318" t="s">
        <v>483</v>
      </c>
      <c r="CF3" s="318" t="s">
        <v>484</v>
      </c>
      <c r="CG3" s="318" t="s">
        <v>529</v>
      </c>
    </row>
    <row r="4" spans="1:85" ht="18" x14ac:dyDescent="0.25">
      <c r="A4" s="318" t="s">
        <v>0</v>
      </c>
      <c r="B4" s="318" t="s">
        <v>1</v>
      </c>
      <c r="C4" s="2" t="s">
        <v>466</v>
      </c>
      <c r="D4" s="2" t="s">
        <v>467</v>
      </c>
      <c r="E4" s="2" t="s">
        <v>468</v>
      </c>
      <c r="F4" s="2" t="s">
        <v>469</v>
      </c>
      <c r="G4" s="2" t="s">
        <v>470</v>
      </c>
      <c r="H4" s="2" t="s">
        <v>471</v>
      </c>
      <c r="I4" s="2" t="s">
        <v>472</v>
      </c>
      <c r="J4" s="2" t="s">
        <v>473</v>
      </c>
      <c r="K4" s="2" t="s">
        <v>475</v>
      </c>
      <c r="L4" s="2" t="s">
        <v>476</v>
      </c>
      <c r="M4" s="2" t="s">
        <v>477</v>
      </c>
      <c r="N4" s="2" t="s">
        <v>478</v>
      </c>
      <c r="O4" s="2" t="s">
        <v>479</v>
      </c>
      <c r="P4" s="2" t="s">
        <v>473</v>
      </c>
      <c r="Q4" s="2" t="s">
        <v>480</v>
      </c>
      <c r="R4" s="318" t="s">
        <v>481</v>
      </c>
      <c r="S4" s="318" t="s">
        <v>482</v>
      </c>
      <c r="T4" s="318" t="s">
        <v>483</v>
      </c>
      <c r="U4" s="318" t="s">
        <v>484</v>
      </c>
      <c r="V4" s="318" t="s">
        <v>529</v>
      </c>
      <c r="X4" s="2" t="s">
        <v>466</v>
      </c>
      <c r="Y4" s="2" t="s">
        <v>467</v>
      </c>
      <c r="Z4" s="2" t="s">
        <v>468</v>
      </c>
      <c r="AA4" s="2" t="s">
        <v>469</v>
      </c>
      <c r="AB4" s="2" t="s">
        <v>470</v>
      </c>
      <c r="AC4" s="2" t="s">
        <v>471</v>
      </c>
      <c r="AD4" s="2" t="s">
        <v>472</v>
      </c>
      <c r="AE4" s="2" t="s">
        <v>473</v>
      </c>
      <c r="AF4" s="2" t="s">
        <v>475</v>
      </c>
      <c r="AG4" s="2" t="s">
        <v>476</v>
      </c>
      <c r="AH4" s="2" t="s">
        <v>477</v>
      </c>
      <c r="AI4" s="2" t="s">
        <v>478</v>
      </c>
      <c r="AJ4" s="2" t="s">
        <v>479</v>
      </c>
      <c r="AK4" s="2" t="s">
        <v>473</v>
      </c>
      <c r="AL4" s="2" t="s">
        <v>480</v>
      </c>
      <c r="AM4" s="318" t="s">
        <v>481</v>
      </c>
      <c r="AN4" s="318" t="s">
        <v>482</v>
      </c>
      <c r="AO4" s="318" t="s">
        <v>483</v>
      </c>
      <c r="AP4" s="318" t="s">
        <v>484</v>
      </c>
      <c r="AQ4" s="318" t="s">
        <v>529</v>
      </c>
      <c r="AS4" s="2" t="s">
        <v>466</v>
      </c>
      <c r="AT4" s="2" t="s">
        <v>467</v>
      </c>
      <c r="AU4" s="2" t="s">
        <v>468</v>
      </c>
      <c r="AV4" s="2" t="s">
        <v>469</v>
      </c>
      <c r="AW4" s="2" t="s">
        <v>470</v>
      </c>
      <c r="AX4" s="2" t="s">
        <v>471</v>
      </c>
      <c r="AY4" s="2" t="s">
        <v>472</v>
      </c>
      <c r="AZ4" s="2" t="s">
        <v>473</v>
      </c>
      <c r="BA4" s="2" t="s">
        <v>475</v>
      </c>
      <c r="BB4" s="2" t="s">
        <v>476</v>
      </c>
      <c r="BC4" s="2" t="s">
        <v>477</v>
      </c>
      <c r="BD4" s="2" t="s">
        <v>478</v>
      </c>
      <c r="BE4" s="2" t="s">
        <v>479</v>
      </c>
      <c r="BF4" s="2" t="s">
        <v>473</v>
      </c>
      <c r="BG4" s="2" t="s">
        <v>480</v>
      </c>
      <c r="BH4" s="318" t="s">
        <v>481</v>
      </c>
      <c r="BI4" s="318" t="s">
        <v>482</v>
      </c>
      <c r="BJ4" s="318" t="s">
        <v>483</v>
      </c>
      <c r="BK4" s="318" t="s">
        <v>484</v>
      </c>
      <c r="BL4" s="318" t="s">
        <v>529</v>
      </c>
      <c r="BN4" s="2" t="s">
        <v>466</v>
      </c>
      <c r="BO4" s="2" t="s">
        <v>467</v>
      </c>
      <c r="BP4" s="2" t="s">
        <v>468</v>
      </c>
      <c r="BQ4" s="2" t="s">
        <v>469</v>
      </c>
      <c r="BR4" s="2" t="s">
        <v>470</v>
      </c>
      <c r="BS4" s="2" t="s">
        <v>471</v>
      </c>
      <c r="BT4" s="2" t="s">
        <v>472</v>
      </c>
      <c r="BU4" s="2" t="s">
        <v>473</v>
      </c>
      <c r="BV4" s="2" t="s">
        <v>475</v>
      </c>
      <c r="BW4" s="2" t="s">
        <v>476</v>
      </c>
      <c r="BX4" s="2" t="s">
        <v>477</v>
      </c>
      <c r="BY4" s="2" t="s">
        <v>478</v>
      </c>
      <c r="BZ4" s="2" t="s">
        <v>479</v>
      </c>
      <c r="CA4" s="2" t="s">
        <v>473</v>
      </c>
      <c r="CB4" s="2" t="s">
        <v>480</v>
      </c>
      <c r="CC4" s="318" t="s">
        <v>481</v>
      </c>
      <c r="CD4" s="318" t="s">
        <v>482</v>
      </c>
      <c r="CE4" s="318" t="s">
        <v>483</v>
      </c>
      <c r="CF4" s="318" t="s">
        <v>484</v>
      </c>
      <c r="CG4" s="318" t="s">
        <v>529</v>
      </c>
    </row>
    <row r="5" spans="1:85" x14ac:dyDescent="0.25">
      <c r="A5" s="4" t="s">
        <v>2</v>
      </c>
      <c r="B5" s="4" t="s">
        <v>3</v>
      </c>
      <c r="C5" s="3">
        <v>128</v>
      </c>
      <c r="D5" s="3">
        <v>91</v>
      </c>
      <c r="E5" s="3">
        <v>14</v>
      </c>
      <c r="F5" s="3">
        <v>2</v>
      </c>
      <c r="G5" s="3">
        <v>5</v>
      </c>
      <c r="H5" s="3">
        <v>0</v>
      </c>
      <c r="I5" s="3">
        <v>0</v>
      </c>
      <c r="J5" s="3">
        <v>240</v>
      </c>
      <c r="K5" s="3">
        <v>640</v>
      </c>
      <c r="L5" s="3">
        <v>364</v>
      </c>
      <c r="M5" s="3">
        <v>42</v>
      </c>
      <c r="N5" s="3">
        <v>4</v>
      </c>
      <c r="O5" s="3">
        <v>5</v>
      </c>
      <c r="P5" s="3">
        <v>1055</v>
      </c>
      <c r="Q5" s="3">
        <v>240</v>
      </c>
      <c r="R5" s="5">
        <v>4.395833333333333</v>
      </c>
      <c r="S5" s="5">
        <v>8.7916666666666661</v>
      </c>
      <c r="T5" s="3">
        <v>219</v>
      </c>
      <c r="U5" s="3">
        <v>27</v>
      </c>
      <c r="V5" s="3">
        <v>30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5">
        <v>0</v>
      </c>
      <c r="AN5" s="5">
        <v>0</v>
      </c>
      <c r="AO5" s="3">
        <v>0</v>
      </c>
      <c r="AP5" s="3">
        <v>0</v>
      </c>
      <c r="AQ5" s="3">
        <v>0</v>
      </c>
      <c r="AS5" s="3">
        <v>128</v>
      </c>
      <c r="AT5" s="3">
        <v>91</v>
      </c>
      <c r="AU5" s="3">
        <v>14</v>
      </c>
      <c r="AV5" s="3">
        <v>2</v>
      </c>
      <c r="AW5" s="3">
        <v>5</v>
      </c>
      <c r="AX5" s="3">
        <v>0</v>
      </c>
      <c r="AY5" s="3">
        <v>0</v>
      </c>
      <c r="AZ5" s="3">
        <v>240</v>
      </c>
      <c r="BA5" s="3">
        <v>640</v>
      </c>
      <c r="BB5" s="3">
        <v>364</v>
      </c>
      <c r="BC5" s="3">
        <v>42</v>
      </c>
      <c r="BD5" s="3">
        <v>4</v>
      </c>
      <c r="BE5" s="3">
        <v>5</v>
      </c>
      <c r="BF5" s="3">
        <v>1055</v>
      </c>
      <c r="BG5" s="3">
        <v>240</v>
      </c>
      <c r="BH5" s="5">
        <v>4.395833333333333</v>
      </c>
      <c r="BI5" s="5">
        <v>8.7916666666666661</v>
      </c>
      <c r="BJ5" s="3">
        <v>219</v>
      </c>
      <c r="BK5" s="3">
        <v>27</v>
      </c>
      <c r="BL5" s="3">
        <v>30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</row>
    <row r="6" spans="1:85" x14ac:dyDescent="0.25">
      <c r="A6" s="4" t="s">
        <v>4</v>
      </c>
      <c r="B6" s="4" t="s">
        <v>5</v>
      </c>
      <c r="C6" s="3">
        <v>223</v>
      </c>
      <c r="D6" s="3">
        <v>311</v>
      </c>
      <c r="E6" s="3">
        <v>41</v>
      </c>
      <c r="F6" s="3">
        <v>0</v>
      </c>
      <c r="G6" s="3">
        <v>0</v>
      </c>
      <c r="H6" s="3">
        <v>1</v>
      </c>
      <c r="I6" s="3">
        <v>0</v>
      </c>
      <c r="J6" s="3">
        <v>576</v>
      </c>
      <c r="K6" s="3">
        <v>1115</v>
      </c>
      <c r="L6" s="3">
        <v>1244</v>
      </c>
      <c r="M6" s="3">
        <v>123</v>
      </c>
      <c r="N6" s="3">
        <v>0</v>
      </c>
      <c r="O6" s="3">
        <v>0</v>
      </c>
      <c r="P6" s="3">
        <v>2482</v>
      </c>
      <c r="Q6" s="3">
        <v>575</v>
      </c>
      <c r="R6" s="5">
        <v>4.3165217391304349</v>
      </c>
      <c r="S6" s="5">
        <v>8.6330434782608698</v>
      </c>
      <c r="T6" s="3">
        <v>534</v>
      </c>
      <c r="U6" s="3">
        <v>66</v>
      </c>
      <c r="V6" s="3">
        <v>72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S6" s="3">
        <v>220</v>
      </c>
      <c r="AT6" s="3">
        <v>182</v>
      </c>
      <c r="AU6" s="3">
        <v>22</v>
      </c>
      <c r="AV6" s="3">
        <v>5</v>
      </c>
      <c r="AW6" s="3">
        <v>0</v>
      </c>
      <c r="AX6" s="3">
        <v>2</v>
      </c>
      <c r="AY6" s="3">
        <v>1</v>
      </c>
      <c r="AZ6" s="3">
        <v>432</v>
      </c>
      <c r="BA6" s="3">
        <v>1100</v>
      </c>
      <c r="BB6" s="3">
        <v>728</v>
      </c>
      <c r="BC6" s="3">
        <v>66</v>
      </c>
      <c r="BD6" s="3">
        <v>10</v>
      </c>
      <c r="BE6" s="3">
        <v>0</v>
      </c>
      <c r="BF6" s="3">
        <v>1904</v>
      </c>
      <c r="BG6" s="3">
        <v>429</v>
      </c>
      <c r="BH6" s="5">
        <v>4.438228438228438</v>
      </c>
      <c r="BI6" s="5">
        <v>8.8764568764568761</v>
      </c>
      <c r="BJ6" s="3">
        <v>402</v>
      </c>
      <c r="BK6" s="3">
        <v>50</v>
      </c>
      <c r="BL6" s="3">
        <v>54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</row>
    <row r="7" spans="1:85" x14ac:dyDescent="0.25">
      <c r="A7" s="4" t="s">
        <v>6</v>
      </c>
      <c r="B7" s="4" t="s">
        <v>7</v>
      </c>
      <c r="C7" s="3">
        <v>120</v>
      </c>
      <c r="D7" s="3">
        <v>114</v>
      </c>
      <c r="E7" s="3">
        <v>6</v>
      </c>
      <c r="F7" s="3">
        <v>0</v>
      </c>
      <c r="G7" s="3">
        <v>0</v>
      </c>
      <c r="H7" s="3">
        <v>0</v>
      </c>
      <c r="I7" s="3">
        <v>0</v>
      </c>
      <c r="J7" s="3">
        <v>240</v>
      </c>
      <c r="K7" s="3">
        <v>600</v>
      </c>
      <c r="L7" s="3">
        <v>456</v>
      </c>
      <c r="M7" s="3">
        <v>18</v>
      </c>
      <c r="N7" s="3">
        <v>0</v>
      </c>
      <c r="O7" s="3">
        <v>0</v>
      </c>
      <c r="P7" s="3">
        <v>1074</v>
      </c>
      <c r="Q7" s="3">
        <v>240</v>
      </c>
      <c r="R7" s="5">
        <v>4.4749999999999996</v>
      </c>
      <c r="S7" s="5">
        <v>8.9499999999999993</v>
      </c>
      <c r="T7" s="3">
        <v>234</v>
      </c>
      <c r="U7" s="3">
        <v>29</v>
      </c>
      <c r="V7" s="3">
        <v>30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5">
        <v>0</v>
      </c>
      <c r="AN7" s="5">
        <v>0</v>
      </c>
      <c r="AO7" s="3">
        <v>0</v>
      </c>
      <c r="AP7" s="3">
        <v>0</v>
      </c>
      <c r="AQ7" s="3">
        <v>0</v>
      </c>
      <c r="AS7" s="3">
        <v>52</v>
      </c>
      <c r="AT7" s="3">
        <v>138</v>
      </c>
      <c r="AU7" s="3">
        <v>50</v>
      </c>
      <c r="AV7" s="3">
        <v>0</v>
      </c>
      <c r="AW7" s="3">
        <v>0</v>
      </c>
      <c r="AX7" s="3">
        <v>0</v>
      </c>
      <c r="AY7" s="3">
        <v>0</v>
      </c>
      <c r="AZ7" s="3">
        <v>240</v>
      </c>
      <c r="BA7" s="3">
        <v>260</v>
      </c>
      <c r="BB7" s="3">
        <v>552</v>
      </c>
      <c r="BC7" s="3">
        <v>150</v>
      </c>
      <c r="BD7" s="3">
        <v>0</v>
      </c>
      <c r="BE7" s="3">
        <v>0</v>
      </c>
      <c r="BF7" s="3">
        <v>962</v>
      </c>
      <c r="BG7" s="3">
        <v>240</v>
      </c>
      <c r="BH7" s="5">
        <v>4.0083333333333337</v>
      </c>
      <c r="BI7" s="5">
        <v>8.0166666666666675</v>
      </c>
      <c r="BJ7" s="3">
        <v>190</v>
      </c>
      <c r="BK7" s="3">
        <v>23</v>
      </c>
      <c r="BL7" s="3">
        <v>30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</row>
    <row r="8" spans="1:85" x14ac:dyDescent="0.25">
      <c r="A8" s="4" t="s">
        <v>8</v>
      </c>
      <c r="B8" s="4" t="s">
        <v>9</v>
      </c>
      <c r="C8" s="3">
        <v>114</v>
      </c>
      <c r="D8" s="3">
        <v>161</v>
      </c>
      <c r="E8" s="3">
        <v>31</v>
      </c>
      <c r="F8" s="3">
        <v>40</v>
      </c>
      <c r="G8" s="3">
        <v>3</v>
      </c>
      <c r="H8" s="3">
        <v>3</v>
      </c>
      <c r="I8" s="3">
        <v>0</v>
      </c>
      <c r="J8" s="3">
        <v>352</v>
      </c>
      <c r="K8" s="3">
        <v>570</v>
      </c>
      <c r="L8" s="3">
        <v>644</v>
      </c>
      <c r="M8" s="3">
        <v>93</v>
      </c>
      <c r="N8" s="3">
        <v>80</v>
      </c>
      <c r="O8" s="3">
        <v>3</v>
      </c>
      <c r="P8" s="3">
        <v>1390</v>
      </c>
      <c r="Q8" s="3">
        <v>349</v>
      </c>
      <c r="R8" s="5">
        <v>3.9828080229226361</v>
      </c>
      <c r="S8" s="5">
        <v>7.9656160458452723</v>
      </c>
      <c r="T8" s="3">
        <v>275</v>
      </c>
      <c r="U8" s="3">
        <v>34</v>
      </c>
      <c r="V8" s="3">
        <v>44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S8" s="3">
        <v>116</v>
      </c>
      <c r="AT8" s="3">
        <v>87</v>
      </c>
      <c r="AU8" s="3">
        <v>19</v>
      </c>
      <c r="AV8" s="3">
        <v>15</v>
      </c>
      <c r="AW8" s="3">
        <v>5</v>
      </c>
      <c r="AX8" s="3">
        <v>6</v>
      </c>
      <c r="AY8" s="3">
        <v>0</v>
      </c>
      <c r="AZ8" s="3">
        <v>248</v>
      </c>
      <c r="BA8" s="3">
        <v>580</v>
      </c>
      <c r="BB8" s="3">
        <v>348</v>
      </c>
      <c r="BC8" s="3">
        <v>57</v>
      </c>
      <c r="BD8" s="3">
        <v>30</v>
      </c>
      <c r="BE8" s="3">
        <v>5</v>
      </c>
      <c r="BF8" s="3">
        <v>1020</v>
      </c>
      <c r="BG8" s="3">
        <v>242</v>
      </c>
      <c r="BH8" s="5">
        <v>4.214876033057851</v>
      </c>
      <c r="BI8" s="5">
        <v>8.4297520661157019</v>
      </c>
      <c r="BJ8" s="3">
        <v>203</v>
      </c>
      <c r="BK8" s="3">
        <v>25</v>
      </c>
      <c r="BL8" s="3">
        <v>31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</row>
    <row r="9" spans="1:85" x14ac:dyDescent="0.25">
      <c r="A9" s="4" t="s">
        <v>10</v>
      </c>
      <c r="B9" s="4" t="s">
        <v>11</v>
      </c>
      <c r="C9" s="3">
        <v>91</v>
      </c>
      <c r="D9" s="3">
        <v>130</v>
      </c>
      <c r="E9" s="3">
        <v>31</v>
      </c>
      <c r="F9" s="3">
        <v>11</v>
      </c>
      <c r="G9" s="3">
        <v>0</v>
      </c>
      <c r="H9" s="3">
        <v>1</v>
      </c>
      <c r="I9" s="3">
        <v>0</v>
      </c>
      <c r="J9" s="3">
        <v>264</v>
      </c>
      <c r="K9" s="3">
        <v>455</v>
      </c>
      <c r="L9" s="3">
        <v>520</v>
      </c>
      <c r="M9" s="3">
        <v>93</v>
      </c>
      <c r="N9" s="3">
        <v>22</v>
      </c>
      <c r="O9" s="3">
        <v>0</v>
      </c>
      <c r="P9" s="3">
        <v>1090</v>
      </c>
      <c r="Q9" s="3">
        <v>263</v>
      </c>
      <c r="R9" s="5">
        <v>4.1444866920152093</v>
      </c>
      <c r="S9" s="5">
        <v>8.2889733840304185</v>
      </c>
      <c r="T9" s="3">
        <v>221</v>
      </c>
      <c r="U9" s="3">
        <v>27</v>
      </c>
      <c r="V9" s="3">
        <v>33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S9" s="3">
        <v>104</v>
      </c>
      <c r="AT9" s="3">
        <v>108</v>
      </c>
      <c r="AU9" s="3">
        <v>20</v>
      </c>
      <c r="AV9" s="3">
        <v>8</v>
      </c>
      <c r="AW9" s="3">
        <v>0</v>
      </c>
      <c r="AX9" s="3">
        <v>0</v>
      </c>
      <c r="AY9" s="3">
        <v>0</v>
      </c>
      <c r="AZ9" s="3">
        <v>240</v>
      </c>
      <c r="BA9" s="3">
        <v>520</v>
      </c>
      <c r="BB9" s="3">
        <v>432</v>
      </c>
      <c r="BC9" s="3">
        <v>60</v>
      </c>
      <c r="BD9" s="3">
        <v>16</v>
      </c>
      <c r="BE9" s="3">
        <v>0</v>
      </c>
      <c r="BF9" s="3">
        <v>1028</v>
      </c>
      <c r="BG9" s="3">
        <v>240</v>
      </c>
      <c r="BH9" s="5">
        <v>4.2833333333333332</v>
      </c>
      <c r="BI9" s="5">
        <v>8.5666666666666664</v>
      </c>
      <c r="BJ9" s="3">
        <v>212</v>
      </c>
      <c r="BK9" s="3">
        <v>26</v>
      </c>
      <c r="BL9" s="3">
        <v>30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</row>
    <row r="10" spans="1:85" x14ac:dyDescent="0.25">
      <c r="A10" s="4" t="s">
        <v>12</v>
      </c>
      <c r="B10" s="4" t="s">
        <v>13</v>
      </c>
      <c r="C10" s="3">
        <v>103</v>
      </c>
      <c r="D10" s="3">
        <v>88</v>
      </c>
      <c r="E10" s="3">
        <v>32</v>
      </c>
      <c r="F10" s="3">
        <v>1</v>
      </c>
      <c r="G10" s="3">
        <v>0</v>
      </c>
      <c r="H10" s="3">
        <v>16</v>
      </c>
      <c r="I10" s="3">
        <v>0</v>
      </c>
      <c r="J10" s="3">
        <v>240</v>
      </c>
      <c r="K10" s="3">
        <v>515</v>
      </c>
      <c r="L10" s="3">
        <v>352</v>
      </c>
      <c r="M10" s="3">
        <v>96</v>
      </c>
      <c r="N10" s="3">
        <v>2</v>
      </c>
      <c r="O10" s="3">
        <v>0</v>
      </c>
      <c r="P10" s="3">
        <v>965</v>
      </c>
      <c r="Q10" s="3">
        <v>224</v>
      </c>
      <c r="R10" s="5">
        <v>4.3080357142857144</v>
      </c>
      <c r="S10" s="5">
        <v>8.6160714285714288</v>
      </c>
      <c r="T10" s="3">
        <v>191</v>
      </c>
      <c r="U10" s="3">
        <v>23</v>
      </c>
      <c r="V10" s="3">
        <v>30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S10" s="3">
        <v>74</v>
      </c>
      <c r="AT10" s="3">
        <v>96</v>
      </c>
      <c r="AU10" s="3">
        <v>57</v>
      </c>
      <c r="AV10" s="3">
        <v>8</v>
      </c>
      <c r="AW10" s="3">
        <v>0</v>
      </c>
      <c r="AX10" s="3">
        <v>5</v>
      </c>
      <c r="AY10" s="3">
        <v>0</v>
      </c>
      <c r="AZ10" s="3">
        <v>240</v>
      </c>
      <c r="BA10" s="3">
        <v>370</v>
      </c>
      <c r="BB10" s="3">
        <v>384</v>
      </c>
      <c r="BC10" s="3">
        <v>171</v>
      </c>
      <c r="BD10" s="3">
        <v>16</v>
      </c>
      <c r="BE10" s="3">
        <v>0</v>
      </c>
      <c r="BF10" s="3">
        <v>941</v>
      </c>
      <c r="BG10" s="3">
        <v>235</v>
      </c>
      <c r="BH10" s="5">
        <v>4.0042553191489363</v>
      </c>
      <c r="BI10" s="5">
        <v>8.0085106382978726</v>
      </c>
      <c r="BJ10" s="3">
        <v>170</v>
      </c>
      <c r="BK10" s="3">
        <v>21</v>
      </c>
      <c r="BL10" s="3">
        <v>30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</row>
    <row r="11" spans="1:85" x14ac:dyDescent="0.25">
      <c r="A11" s="4" t="s">
        <v>14</v>
      </c>
      <c r="B11" s="4" t="s">
        <v>15</v>
      </c>
      <c r="C11" s="3">
        <v>120</v>
      </c>
      <c r="D11" s="3">
        <v>99</v>
      </c>
      <c r="E11" s="3">
        <v>20</v>
      </c>
      <c r="F11" s="3">
        <v>1</v>
      </c>
      <c r="G11" s="3">
        <v>0</v>
      </c>
      <c r="H11" s="3">
        <v>0</v>
      </c>
      <c r="I11" s="3">
        <v>0</v>
      </c>
      <c r="J11" s="3">
        <v>240</v>
      </c>
      <c r="K11" s="3">
        <v>600</v>
      </c>
      <c r="L11" s="3">
        <v>396</v>
      </c>
      <c r="M11" s="3">
        <v>60</v>
      </c>
      <c r="N11" s="3">
        <v>2</v>
      </c>
      <c r="O11" s="3">
        <v>0</v>
      </c>
      <c r="P11" s="3">
        <v>1058</v>
      </c>
      <c r="Q11" s="3">
        <v>240</v>
      </c>
      <c r="R11" s="5">
        <v>4.4083333333333332</v>
      </c>
      <c r="S11" s="5">
        <v>8.8166666666666664</v>
      </c>
      <c r="T11" s="3">
        <v>219</v>
      </c>
      <c r="U11" s="3">
        <v>27</v>
      </c>
      <c r="V11" s="3">
        <v>30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5">
        <v>0</v>
      </c>
      <c r="AN11" s="5">
        <v>0</v>
      </c>
      <c r="AO11" s="3">
        <v>0</v>
      </c>
      <c r="AP11" s="3">
        <v>0</v>
      </c>
      <c r="AQ11" s="3">
        <v>0</v>
      </c>
      <c r="AS11" s="3">
        <v>124</v>
      </c>
      <c r="AT11" s="3">
        <v>84</v>
      </c>
      <c r="AU11" s="3">
        <v>30</v>
      </c>
      <c r="AV11" s="3">
        <v>2</v>
      </c>
      <c r="AW11" s="3">
        <v>0</v>
      </c>
      <c r="AX11" s="3">
        <v>0</v>
      </c>
      <c r="AY11" s="3">
        <v>0</v>
      </c>
      <c r="AZ11" s="3">
        <v>240</v>
      </c>
      <c r="BA11" s="3">
        <v>620</v>
      </c>
      <c r="BB11" s="3">
        <v>336</v>
      </c>
      <c r="BC11" s="3">
        <v>90</v>
      </c>
      <c r="BD11" s="3">
        <v>4</v>
      </c>
      <c r="BE11" s="3">
        <v>0</v>
      </c>
      <c r="BF11" s="3">
        <v>1050</v>
      </c>
      <c r="BG11" s="3">
        <v>240</v>
      </c>
      <c r="BH11" s="5">
        <v>4.375</v>
      </c>
      <c r="BI11" s="5">
        <v>8.75</v>
      </c>
      <c r="BJ11" s="3">
        <v>208</v>
      </c>
      <c r="BK11" s="3">
        <v>26</v>
      </c>
      <c r="BL11" s="3">
        <v>30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</row>
    <row r="12" spans="1:85" x14ac:dyDescent="0.25">
      <c r="A12" s="4" t="s">
        <v>16</v>
      </c>
      <c r="B12" s="4" t="s">
        <v>17</v>
      </c>
      <c r="C12" s="3">
        <v>111</v>
      </c>
      <c r="D12" s="3">
        <v>183</v>
      </c>
      <c r="E12" s="3">
        <v>26</v>
      </c>
      <c r="F12" s="3">
        <v>0</v>
      </c>
      <c r="G12" s="3">
        <v>0</v>
      </c>
      <c r="H12" s="3">
        <v>0</v>
      </c>
      <c r="I12" s="3">
        <v>0</v>
      </c>
      <c r="J12" s="3">
        <v>320</v>
      </c>
      <c r="K12" s="3">
        <v>555</v>
      </c>
      <c r="L12" s="3">
        <v>732</v>
      </c>
      <c r="M12" s="3">
        <v>78</v>
      </c>
      <c r="N12" s="3">
        <v>0</v>
      </c>
      <c r="O12" s="3">
        <v>0</v>
      </c>
      <c r="P12" s="3">
        <v>1365</v>
      </c>
      <c r="Q12" s="3">
        <v>320</v>
      </c>
      <c r="R12" s="5">
        <v>4.265625</v>
      </c>
      <c r="S12" s="5">
        <v>8.53125</v>
      </c>
      <c r="T12" s="3">
        <v>294</v>
      </c>
      <c r="U12" s="3">
        <v>36</v>
      </c>
      <c r="V12" s="3">
        <v>40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S12" s="3">
        <v>103</v>
      </c>
      <c r="AT12" s="3">
        <v>132</v>
      </c>
      <c r="AU12" s="3">
        <v>4</v>
      </c>
      <c r="AV12" s="3">
        <v>1</v>
      </c>
      <c r="AW12" s="3">
        <v>0</v>
      </c>
      <c r="AX12" s="3">
        <v>0</v>
      </c>
      <c r="AY12" s="3">
        <v>0</v>
      </c>
      <c r="AZ12" s="3">
        <v>240</v>
      </c>
      <c r="BA12" s="3">
        <v>515</v>
      </c>
      <c r="BB12" s="3">
        <v>528</v>
      </c>
      <c r="BC12" s="3">
        <v>12</v>
      </c>
      <c r="BD12" s="3">
        <v>2</v>
      </c>
      <c r="BE12" s="3">
        <v>0</v>
      </c>
      <c r="BF12" s="3">
        <v>1057</v>
      </c>
      <c r="BG12" s="3">
        <v>240</v>
      </c>
      <c r="BH12" s="5">
        <v>4.4041666666666668</v>
      </c>
      <c r="BI12" s="5">
        <v>8.8083333333333336</v>
      </c>
      <c r="BJ12" s="3">
        <v>235</v>
      </c>
      <c r="BK12" s="3">
        <v>29</v>
      </c>
      <c r="BL12" s="3">
        <v>30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</row>
    <row r="13" spans="1:85" x14ac:dyDescent="0.25">
      <c r="A13" s="4" t="s">
        <v>18</v>
      </c>
      <c r="B13" s="4" t="s">
        <v>19</v>
      </c>
      <c r="C13" s="3">
        <v>116</v>
      </c>
      <c r="D13" s="3">
        <v>103</v>
      </c>
      <c r="E13" s="3">
        <v>23</v>
      </c>
      <c r="F13" s="3">
        <v>4</v>
      </c>
      <c r="G13" s="3">
        <v>0</v>
      </c>
      <c r="H13" s="3">
        <v>2</v>
      </c>
      <c r="I13" s="3">
        <v>0</v>
      </c>
      <c r="J13" s="3">
        <v>248</v>
      </c>
      <c r="K13" s="3">
        <v>580</v>
      </c>
      <c r="L13" s="3">
        <v>412</v>
      </c>
      <c r="M13" s="3">
        <v>69</v>
      </c>
      <c r="N13" s="3">
        <v>8</v>
      </c>
      <c r="O13" s="3">
        <v>0</v>
      </c>
      <c r="P13" s="3">
        <v>1069</v>
      </c>
      <c r="Q13" s="3">
        <v>246</v>
      </c>
      <c r="R13" s="5">
        <v>4.345528455284553</v>
      </c>
      <c r="S13" s="5">
        <v>8.691056910569106</v>
      </c>
      <c r="T13" s="3">
        <v>219</v>
      </c>
      <c r="U13" s="3">
        <v>27</v>
      </c>
      <c r="V13" s="3">
        <v>31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S13" s="3">
        <v>81</v>
      </c>
      <c r="AT13" s="3">
        <v>111</v>
      </c>
      <c r="AU13" s="3">
        <v>40</v>
      </c>
      <c r="AV13" s="3">
        <v>7</v>
      </c>
      <c r="AW13" s="3">
        <v>0</v>
      </c>
      <c r="AX13" s="3">
        <v>1</v>
      </c>
      <c r="AY13" s="3">
        <v>0</v>
      </c>
      <c r="AZ13" s="3">
        <v>240</v>
      </c>
      <c r="BA13" s="3">
        <v>405</v>
      </c>
      <c r="BB13" s="3">
        <v>444</v>
      </c>
      <c r="BC13" s="3">
        <v>120</v>
      </c>
      <c r="BD13" s="3">
        <v>14</v>
      </c>
      <c r="BE13" s="3">
        <v>0</v>
      </c>
      <c r="BF13" s="3">
        <v>983</v>
      </c>
      <c r="BG13" s="3">
        <v>239</v>
      </c>
      <c r="BH13" s="5">
        <v>4.1129707112970708</v>
      </c>
      <c r="BI13" s="5">
        <v>8.2259414225941416</v>
      </c>
      <c r="BJ13" s="3">
        <v>192</v>
      </c>
      <c r="BK13" s="3">
        <v>24</v>
      </c>
      <c r="BL13" s="3">
        <v>30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</row>
    <row r="14" spans="1:85" x14ac:dyDescent="0.25">
      <c r="A14" s="4" t="s">
        <v>20</v>
      </c>
      <c r="B14" s="4" t="s">
        <v>21</v>
      </c>
      <c r="C14" s="3">
        <v>98</v>
      </c>
      <c r="D14" s="3">
        <v>97</v>
      </c>
      <c r="E14" s="3">
        <v>36</v>
      </c>
      <c r="F14" s="3">
        <v>9</v>
      </c>
      <c r="G14" s="3">
        <v>0</v>
      </c>
      <c r="H14" s="3">
        <v>0</v>
      </c>
      <c r="I14" s="3">
        <v>0</v>
      </c>
      <c r="J14" s="3">
        <v>240</v>
      </c>
      <c r="K14" s="3">
        <v>490</v>
      </c>
      <c r="L14" s="3">
        <v>388</v>
      </c>
      <c r="M14" s="3">
        <v>108</v>
      </c>
      <c r="N14" s="3">
        <v>18</v>
      </c>
      <c r="O14" s="3">
        <v>0</v>
      </c>
      <c r="P14" s="3">
        <v>1004</v>
      </c>
      <c r="Q14" s="3">
        <v>240</v>
      </c>
      <c r="R14" s="5">
        <v>4.1833333333333336</v>
      </c>
      <c r="S14" s="5">
        <v>8.3666666666666671</v>
      </c>
      <c r="T14" s="3">
        <v>195</v>
      </c>
      <c r="U14" s="3">
        <v>24</v>
      </c>
      <c r="V14" s="3">
        <v>30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S14" s="3">
        <v>110</v>
      </c>
      <c r="AT14" s="3">
        <v>93</v>
      </c>
      <c r="AU14" s="3">
        <v>32</v>
      </c>
      <c r="AV14" s="3">
        <v>5</v>
      </c>
      <c r="AW14" s="3">
        <v>0</v>
      </c>
      <c r="AX14" s="3">
        <v>0</v>
      </c>
      <c r="AY14" s="3">
        <v>0</v>
      </c>
      <c r="AZ14" s="3">
        <v>240</v>
      </c>
      <c r="BA14" s="3">
        <v>550</v>
      </c>
      <c r="BB14" s="3">
        <v>372</v>
      </c>
      <c r="BC14" s="3">
        <v>96</v>
      </c>
      <c r="BD14" s="3">
        <v>10</v>
      </c>
      <c r="BE14" s="3">
        <v>0</v>
      </c>
      <c r="BF14" s="3">
        <v>1028</v>
      </c>
      <c r="BG14" s="3">
        <v>240</v>
      </c>
      <c r="BH14" s="5">
        <v>4.2833333333333332</v>
      </c>
      <c r="BI14" s="5">
        <v>8.5666666666666664</v>
      </c>
      <c r="BJ14" s="3">
        <v>203</v>
      </c>
      <c r="BK14" s="3">
        <v>25</v>
      </c>
      <c r="BL14" s="3">
        <v>30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</row>
    <row r="15" spans="1:85" x14ac:dyDescent="0.25">
      <c r="A15" s="4" t="s">
        <v>22</v>
      </c>
      <c r="B15" s="4" t="s">
        <v>23</v>
      </c>
      <c r="C15" s="3">
        <v>99</v>
      </c>
      <c r="D15" s="3">
        <v>137</v>
      </c>
      <c r="E15" s="3">
        <v>4</v>
      </c>
      <c r="F15" s="3">
        <v>0</v>
      </c>
      <c r="G15" s="3">
        <v>0</v>
      </c>
      <c r="H15" s="3">
        <v>0</v>
      </c>
      <c r="I15" s="3">
        <v>0</v>
      </c>
      <c r="J15" s="3">
        <v>240</v>
      </c>
      <c r="K15" s="3">
        <v>495</v>
      </c>
      <c r="L15" s="3">
        <v>548</v>
      </c>
      <c r="M15" s="3">
        <v>12</v>
      </c>
      <c r="N15" s="3">
        <v>0</v>
      </c>
      <c r="O15" s="3">
        <v>0</v>
      </c>
      <c r="P15" s="3">
        <v>1055</v>
      </c>
      <c r="Q15" s="3">
        <v>240</v>
      </c>
      <c r="R15" s="5">
        <v>4.395833333333333</v>
      </c>
      <c r="S15" s="5">
        <v>8.7916666666666661</v>
      </c>
      <c r="T15" s="3">
        <v>236</v>
      </c>
      <c r="U15" s="3">
        <v>29</v>
      </c>
      <c r="V15" s="3">
        <v>30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S15" s="3">
        <v>79</v>
      </c>
      <c r="AT15" s="3">
        <v>159</v>
      </c>
      <c r="AU15" s="3">
        <v>2</v>
      </c>
      <c r="AV15" s="3">
        <v>0</v>
      </c>
      <c r="AW15" s="3">
        <v>0</v>
      </c>
      <c r="AX15" s="3">
        <v>0</v>
      </c>
      <c r="AY15" s="3">
        <v>0</v>
      </c>
      <c r="AZ15" s="3">
        <v>240</v>
      </c>
      <c r="BA15" s="3">
        <v>395</v>
      </c>
      <c r="BB15" s="3">
        <v>636</v>
      </c>
      <c r="BC15" s="3">
        <v>6</v>
      </c>
      <c r="BD15" s="3">
        <v>0</v>
      </c>
      <c r="BE15" s="3">
        <v>0</v>
      </c>
      <c r="BF15" s="3">
        <v>1037</v>
      </c>
      <c r="BG15" s="3">
        <v>240</v>
      </c>
      <c r="BH15" s="5">
        <v>4.3208333333333337</v>
      </c>
      <c r="BI15" s="5">
        <v>8.6416666666666675</v>
      </c>
      <c r="BJ15" s="3">
        <v>238</v>
      </c>
      <c r="BK15" s="3">
        <v>29</v>
      </c>
      <c r="BL15" s="3">
        <v>30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</row>
    <row r="16" spans="1:85" x14ac:dyDescent="0.25">
      <c r="A16" s="4" t="s">
        <v>24</v>
      </c>
      <c r="B16" s="4" t="s">
        <v>25</v>
      </c>
      <c r="C16" s="3">
        <v>193</v>
      </c>
      <c r="D16" s="3">
        <v>47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240</v>
      </c>
      <c r="K16" s="3">
        <v>965</v>
      </c>
      <c r="L16" s="3">
        <v>188</v>
      </c>
      <c r="M16" s="3">
        <v>0</v>
      </c>
      <c r="N16" s="3">
        <v>0</v>
      </c>
      <c r="O16" s="3">
        <v>0</v>
      </c>
      <c r="P16" s="3">
        <v>1153</v>
      </c>
      <c r="Q16" s="3">
        <v>240</v>
      </c>
      <c r="R16" s="5">
        <v>4.8041666666666663</v>
      </c>
      <c r="S16" s="5">
        <v>9.6083333333333325</v>
      </c>
      <c r="T16" s="3">
        <v>240</v>
      </c>
      <c r="U16" s="3">
        <v>30</v>
      </c>
      <c r="V16" s="3">
        <v>30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S16" s="3">
        <v>164</v>
      </c>
      <c r="AT16" s="3">
        <v>60</v>
      </c>
      <c r="AU16" s="3">
        <v>15</v>
      </c>
      <c r="AV16" s="3">
        <v>1</v>
      </c>
      <c r="AW16" s="3">
        <v>0</v>
      </c>
      <c r="AX16" s="3">
        <v>0</v>
      </c>
      <c r="AY16" s="3">
        <v>0</v>
      </c>
      <c r="AZ16" s="3">
        <v>240</v>
      </c>
      <c r="BA16" s="3">
        <v>820</v>
      </c>
      <c r="BB16" s="3">
        <v>240</v>
      </c>
      <c r="BC16" s="3">
        <v>45</v>
      </c>
      <c r="BD16" s="3">
        <v>2</v>
      </c>
      <c r="BE16" s="3">
        <v>0</v>
      </c>
      <c r="BF16" s="3">
        <v>1107</v>
      </c>
      <c r="BG16" s="3">
        <v>240</v>
      </c>
      <c r="BH16" s="5">
        <v>4.6124999999999998</v>
      </c>
      <c r="BI16" s="5">
        <v>9.2249999999999996</v>
      </c>
      <c r="BJ16" s="3">
        <v>224</v>
      </c>
      <c r="BK16" s="3">
        <v>28</v>
      </c>
      <c r="BL16" s="3">
        <v>30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</row>
    <row r="17" spans="1:85" x14ac:dyDescent="0.25">
      <c r="A17" s="4" t="s">
        <v>26</v>
      </c>
      <c r="B17" s="4" t="s">
        <v>27</v>
      </c>
      <c r="C17" s="3">
        <v>32</v>
      </c>
      <c r="D17" s="3">
        <v>182</v>
      </c>
      <c r="E17" s="3">
        <v>25</v>
      </c>
      <c r="F17" s="3">
        <v>1</v>
      </c>
      <c r="G17" s="3">
        <v>0</v>
      </c>
      <c r="H17" s="3">
        <v>0</v>
      </c>
      <c r="I17" s="3">
        <v>0</v>
      </c>
      <c r="J17" s="3">
        <v>240</v>
      </c>
      <c r="K17" s="3">
        <v>160</v>
      </c>
      <c r="L17" s="3">
        <v>728</v>
      </c>
      <c r="M17" s="3">
        <v>75</v>
      </c>
      <c r="N17" s="3">
        <v>2</v>
      </c>
      <c r="O17" s="3">
        <v>0</v>
      </c>
      <c r="P17" s="3">
        <v>965</v>
      </c>
      <c r="Q17" s="3">
        <v>240</v>
      </c>
      <c r="R17" s="5">
        <v>4.020833333333333</v>
      </c>
      <c r="S17" s="5">
        <v>8.0416666666666661</v>
      </c>
      <c r="T17" s="3">
        <v>214</v>
      </c>
      <c r="U17" s="3">
        <v>26</v>
      </c>
      <c r="V17" s="3">
        <v>30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S17" s="3">
        <v>60</v>
      </c>
      <c r="AT17" s="3">
        <v>145</v>
      </c>
      <c r="AU17" s="3">
        <v>34</v>
      </c>
      <c r="AV17" s="3">
        <v>1</v>
      </c>
      <c r="AW17" s="3">
        <v>0</v>
      </c>
      <c r="AX17" s="3">
        <v>0</v>
      </c>
      <c r="AY17" s="3">
        <v>0</v>
      </c>
      <c r="AZ17" s="3">
        <v>240</v>
      </c>
      <c r="BA17" s="3">
        <v>300</v>
      </c>
      <c r="BB17" s="3">
        <v>580</v>
      </c>
      <c r="BC17" s="3">
        <v>102</v>
      </c>
      <c r="BD17" s="3">
        <v>2</v>
      </c>
      <c r="BE17" s="3">
        <v>0</v>
      </c>
      <c r="BF17" s="3">
        <v>984</v>
      </c>
      <c r="BG17" s="3">
        <v>240</v>
      </c>
      <c r="BH17" s="5">
        <v>4.0999999999999996</v>
      </c>
      <c r="BI17" s="5">
        <v>8.1999999999999993</v>
      </c>
      <c r="BJ17" s="3">
        <v>205</v>
      </c>
      <c r="BK17" s="3">
        <v>25</v>
      </c>
      <c r="BL17" s="3">
        <v>30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</row>
    <row r="18" spans="1:85" x14ac:dyDescent="0.25">
      <c r="A18" s="4" t="s">
        <v>28</v>
      </c>
      <c r="B18" s="4" t="s">
        <v>29</v>
      </c>
      <c r="C18" s="3">
        <v>87</v>
      </c>
      <c r="D18" s="3">
        <v>128</v>
      </c>
      <c r="E18" s="3">
        <v>24</v>
      </c>
      <c r="F18" s="3">
        <v>1</v>
      </c>
      <c r="G18" s="3">
        <v>0</v>
      </c>
      <c r="H18" s="3">
        <v>0</v>
      </c>
      <c r="I18" s="3">
        <v>0</v>
      </c>
      <c r="J18" s="3">
        <v>240</v>
      </c>
      <c r="K18" s="3">
        <v>435</v>
      </c>
      <c r="L18" s="3">
        <v>512</v>
      </c>
      <c r="M18" s="3">
        <v>72</v>
      </c>
      <c r="N18" s="3">
        <v>2</v>
      </c>
      <c r="O18" s="3">
        <v>0</v>
      </c>
      <c r="P18" s="3">
        <v>1021</v>
      </c>
      <c r="Q18" s="3">
        <v>240</v>
      </c>
      <c r="R18" s="5">
        <v>4.2541666666666664</v>
      </c>
      <c r="S18" s="5">
        <v>8.5083333333333329</v>
      </c>
      <c r="T18" s="3">
        <v>215</v>
      </c>
      <c r="U18" s="3">
        <v>26</v>
      </c>
      <c r="V18" s="3">
        <v>30</v>
      </c>
      <c r="X18" s="3">
        <v>30</v>
      </c>
      <c r="Y18" s="3">
        <v>22</v>
      </c>
      <c r="Z18" s="3">
        <v>9</v>
      </c>
      <c r="AA18" s="3">
        <v>3</v>
      </c>
      <c r="AB18" s="3">
        <v>0</v>
      </c>
      <c r="AC18" s="3">
        <v>0</v>
      </c>
      <c r="AD18" s="3">
        <v>0</v>
      </c>
      <c r="AE18" s="3">
        <v>64</v>
      </c>
      <c r="AF18" s="3">
        <v>150</v>
      </c>
      <c r="AG18" s="3">
        <v>88</v>
      </c>
      <c r="AH18" s="3">
        <v>27</v>
      </c>
      <c r="AI18" s="3">
        <v>6</v>
      </c>
      <c r="AJ18" s="3">
        <v>0</v>
      </c>
      <c r="AK18" s="3">
        <v>271</v>
      </c>
      <c r="AL18" s="3">
        <v>64</v>
      </c>
      <c r="AM18" s="5">
        <v>4.234375</v>
      </c>
      <c r="AN18" s="5">
        <v>8.46875</v>
      </c>
      <c r="AO18" s="3">
        <v>52</v>
      </c>
      <c r="AP18" s="3">
        <v>6</v>
      </c>
      <c r="AQ18" s="3">
        <v>8</v>
      </c>
      <c r="AS18" s="3">
        <v>111</v>
      </c>
      <c r="AT18" s="3">
        <v>80</v>
      </c>
      <c r="AU18" s="3">
        <v>39</v>
      </c>
      <c r="AV18" s="3">
        <v>16</v>
      </c>
      <c r="AW18" s="3">
        <v>2</v>
      </c>
      <c r="AX18" s="3">
        <v>0</v>
      </c>
      <c r="AY18" s="3">
        <v>0</v>
      </c>
      <c r="AZ18" s="3">
        <v>248</v>
      </c>
      <c r="BA18" s="3">
        <v>555</v>
      </c>
      <c r="BB18" s="3">
        <v>320</v>
      </c>
      <c r="BC18" s="3">
        <v>117</v>
      </c>
      <c r="BD18" s="3">
        <v>32</v>
      </c>
      <c r="BE18" s="3">
        <v>2</v>
      </c>
      <c r="BF18" s="3">
        <v>1026</v>
      </c>
      <c r="BG18" s="3">
        <v>248</v>
      </c>
      <c r="BH18" s="5">
        <v>4.137096774193548</v>
      </c>
      <c r="BI18" s="5">
        <v>8.2741935483870961</v>
      </c>
      <c r="BJ18" s="3">
        <v>191</v>
      </c>
      <c r="BK18" s="3">
        <v>23</v>
      </c>
      <c r="BL18" s="3">
        <v>31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</row>
    <row r="19" spans="1:85" x14ac:dyDescent="0.25">
      <c r="A19" s="4" t="s">
        <v>30</v>
      </c>
      <c r="B19" s="4" t="s">
        <v>31</v>
      </c>
      <c r="C19" s="3">
        <v>94</v>
      </c>
      <c r="D19" s="3">
        <v>200</v>
      </c>
      <c r="E19" s="3">
        <v>36</v>
      </c>
      <c r="F19" s="3">
        <v>2</v>
      </c>
      <c r="G19" s="3">
        <v>1</v>
      </c>
      <c r="H19" s="3">
        <v>1</v>
      </c>
      <c r="I19" s="3">
        <v>2</v>
      </c>
      <c r="J19" s="3">
        <v>336</v>
      </c>
      <c r="K19" s="3">
        <v>470</v>
      </c>
      <c r="L19" s="3">
        <v>800</v>
      </c>
      <c r="M19" s="3">
        <v>108</v>
      </c>
      <c r="N19" s="3">
        <v>4</v>
      </c>
      <c r="O19" s="3">
        <v>1</v>
      </c>
      <c r="P19" s="3">
        <v>1383</v>
      </c>
      <c r="Q19" s="3">
        <v>333</v>
      </c>
      <c r="R19" s="5">
        <v>4.1531531531531529</v>
      </c>
      <c r="S19" s="5">
        <v>8.3063063063063058</v>
      </c>
      <c r="T19" s="3">
        <v>294</v>
      </c>
      <c r="U19" s="3">
        <v>36</v>
      </c>
      <c r="V19" s="3">
        <v>42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S19" s="3">
        <v>83</v>
      </c>
      <c r="AT19" s="3">
        <v>231</v>
      </c>
      <c r="AU19" s="3">
        <v>86</v>
      </c>
      <c r="AV19" s="3">
        <v>0</v>
      </c>
      <c r="AW19" s="3">
        <v>0</v>
      </c>
      <c r="AX19" s="3">
        <v>0</v>
      </c>
      <c r="AY19" s="3">
        <v>0</v>
      </c>
      <c r="AZ19" s="3">
        <v>400</v>
      </c>
      <c r="BA19" s="3">
        <v>415</v>
      </c>
      <c r="BB19" s="3">
        <v>924</v>
      </c>
      <c r="BC19" s="3">
        <v>258</v>
      </c>
      <c r="BD19" s="3">
        <v>0</v>
      </c>
      <c r="BE19" s="3">
        <v>0</v>
      </c>
      <c r="BF19" s="3">
        <v>1597</v>
      </c>
      <c r="BG19" s="3">
        <v>400</v>
      </c>
      <c r="BH19" s="5">
        <v>3.9925000000000002</v>
      </c>
      <c r="BI19" s="5">
        <v>7.9850000000000003</v>
      </c>
      <c r="BJ19" s="3">
        <v>314</v>
      </c>
      <c r="BK19" s="3">
        <v>39</v>
      </c>
      <c r="BL19" s="3">
        <v>50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</row>
    <row r="20" spans="1:85" x14ac:dyDescent="0.25">
      <c r="A20" s="4" t="s">
        <v>32</v>
      </c>
      <c r="B20" s="4" t="s">
        <v>33</v>
      </c>
      <c r="C20" s="3">
        <v>74</v>
      </c>
      <c r="D20" s="3">
        <v>155</v>
      </c>
      <c r="E20" s="3">
        <v>11</v>
      </c>
      <c r="F20" s="3">
        <v>0</v>
      </c>
      <c r="G20" s="3">
        <v>0</v>
      </c>
      <c r="H20" s="3">
        <v>0</v>
      </c>
      <c r="I20" s="3">
        <v>0</v>
      </c>
      <c r="J20" s="3">
        <v>240</v>
      </c>
      <c r="K20" s="3">
        <v>370</v>
      </c>
      <c r="L20" s="3">
        <v>620</v>
      </c>
      <c r="M20" s="3">
        <v>33</v>
      </c>
      <c r="N20" s="3">
        <v>0</v>
      </c>
      <c r="O20" s="3">
        <v>0</v>
      </c>
      <c r="P20" s="3">
        <v>1023</v>
      </c>
      <c r="Q20" s="3">
        <v>240</v>
      </c>
      <c r="R20" s="5">
        <v>4.2625000000000002</v>
      </c>
      <c r="S20" s="5">
        <v>8.5250000000000004</v>
      </c>
      <c r="T20" s="3">
        <v>229</v>
      </c>
      <c r="U20" s="3">
        <v>28</v>
      </c>
      <c r="V20" s="3">
        <v>30</v>
      </c>
      <c r="X20" s="3">
        <v>60</v>
      </c>
      <c r="Y20" s="3">
        <v>68</v>
      </c>
      <c r="Z20" s="3">
        <v>23</v>
      </c>
      <c r="AA20" s="3">
        <v>1</v>
      </c>
      <c r="AB20" s="3">
        <v>0</v>
      </c>
      <c r="AC20" s="3">
        <v>0</v>
      </c>
      <c r="AD20" s="3">
        <v>0</v>
      </c>
      <c r="AE20" s="3">
        <v>152</v>
      </c>
      <c r="AF20" s="3">
        <v>300</v>
      </c>
      <c r="AG20" s="3">
        <v>272</v>
      </c>
      <c r="AH20" s="3">
        <v>69</v>
      </c>
      <c r="AI20" s="3">
        <v>2</v>
      </c>
      <c r="AJ20" s="3">
        <v>0</v>
      </c>
      <c r="AK20" s="3">
        <v>643</v>
      </c>
      <c r="AL20" s="3">
        <v>152</v>
      </c>
      <c r="AM20" s="5">
        <v>4.2302631578947372</v>
      </c>
      <c r="AN20" s="5">
        <v>8.4605263157894743</v>
      </c>
      <c r="AO20" s="3">
        <v>128</v>
      </c>
      <c r="AP20" s="3">
        <v>16</v>
      </c>
      <c r="AQ20" s="3">
        <v>19</v>
      </c>
      <c r="AS20" s="3">
        <v>128</v>
      </c>
      <c r="AT20" s="3">
        <v>94</v>
      </c>
      <c r="AU20" s="3">
        <v>18</v>
      </c>
      <c r="AV20" s="3">
        <v>0</v>
      </c>
      <c r="AW20" s="3">
        <v>0</v>
      </c>
      <c r="AX20" s="3">
        <v>0</v>
      </c>
      <c r="AY20" s="3">
        <v>0</v>
      </c>
      <c r="AZ20" s="3">
        <v>240</v>
      </c>
      <c r="BA20" s="3">
        <v>640</v>
      </c>
      <c r="BB20" s="3">
        <v>376</v>
      </c>
      <c r="BC20" s="3">
        <v>54</v>
      </c>
      <c r="BD20" s="3">
        <v>0</v>
      </c>
      <c r="BE20" s="3">
        <v>0</v>
      </c>
      <c r="BF20" s="3">
        <v>1070</v>
      </c>
      <c r="BG20" s="3">
        <v>240</v>
      </c>
      <c r="BH20" s="5">
        <v>4.458333333333333</v>
      </c>
      <c r="BI20" s="5">
        <v>8.9166666666666661</v>
      </c>
      <c r="BJ20" s="3">
        <v>222</v>
      </c>
      <c r="BK20" s="3">
        <v>27</v>
      </c>
      <c r="BL20" s="3">
        <v>30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</row>
    <row r="21" spans="1:85" x14ac:dyDescent="0.25">
      <c r="A21" s="4" t="s">
        <v>34</v>
      </c>
      <c r="B21" s="4" t="s">
        <v>35</v>
      </c>
      <c r="C21" s="3">
        <v>171</v>
      </c>
      <c r="D21" s="3">
        <v>54</v>
      </c>
      <c r="E21" s="3">
        <v>14</v>
      </c>
      <c r="F21" s="3">
        <v>1</v>
      </c>
      <c r="G21" s="3">
        <v>0</v>
      </c>
      <c r="H21" s="3">
        <v>0</v>
      </c>
      <c r="I21" s="3">
        <v>0</v>
      </c>
      <c r="J21" s="3">
        <v>240</v>
      </c>
      <c r="K21" s="3">
        <v>855</v>
      </c>
      <c r="L21" s="3">
        <v>216</v>
      </c>
      <c r="M21" s="3">
        <v>42</v>
      </c>
      <c r="N21" s="3">
        <v>2</v>
      </c>
      <c r="O21" s="3">
        <v>0</v>
      </c>
      <c r="P21" s="3">
        <v>1115</v>
      </c>
      <c r="Q21" s="3">
        <v>240</v>
      </c>
      <c r="R21" s="5">
        <v>4.645833333333333</v>
      </c>
      <c r="S21" s="5">
        <v>9.2916666666666661</v>
      </c>
      <c r="T21" s="3">
        <v>225</v>
      </c>
      <c r="U21" s="3">
        <v>28</v>
      </c>
      <c r="V21" s="3">
        <v>30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S21" s="3">
        <v>174</v>
      </c>
      <c r="AT21" s="3">
        <v>49</v>
      </c>
      <c r="AU21" s="3">
        <v>17</v>
      </c>
      <c r="AV21" s="3">
        <v>0</v>
      </c>
      <c r="AW21" s="3">
        <v>0</v>
      </c>
      <c r="AX21" s="3">
        <v>0</v>
      </c>
      <c r="AY21" s="3">
        <v>0</v>
      </c>
      <c r="AZ21" s="3">
        <v>240</v>
      </c>
      <c r="BA21" s="3">
        <v>870</v>
      </c>
      <c r="BB21" s="3">
        <v>196</v>
      </c>
      <c r="BC21" s="3">
        <v>51</v>
      </c>
      <c r="BD21" s="3">
        <v>0</v>
      </c>
      <c r="BE21" s="3">
        <v>0</v>
      </c>
      <c r="BF21" s="3">
        <v>1117</v>
      </c>
      <c r="BG21" s="3">
        <v>240</v>
      </c>
      <c r="BH21" s="5">
        <v>4.6541666666666668</v>
      </c>
      <c r="BI21" s="5">
        <v>9.3083333333333336</v>
      </c>
      <c r="BJ21" s="3">
        <v>223</v>
      </c>
      <c r="BK21" s="3">
        <v>27</v>
      </c>
      <c r="BL21" s="3">
        <v>30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</row>
    <row r="22" spans="1:85" x14ac:dyDescent="0.25">
      <c r="A22" s="4" t="s">
        <v>36</v>
      </c>
      <c r="B22" s="4" t="s">
        <v>37</v>
      </c>
      <c r="C22" s="3">
        <v>123</v>
      </c>
      <c r="D22" s="3">
        <v>103</v>
      </c>
      <c r="E22" s="3">
        <v>14</v>
      </c>
      <c r="F22" s="3">
        <v>0</v>
      </c>
      <c r="G22" s="3">
        <v>0</v>
      </c>
      <c r="H22" s="3">
        <v>0</v>
      </c>
      <c r="I22" s="3">
        <v>0</v>
      </c>
      <c r="J22" s="3">
        <v>240</v>
      </c>
      <c r="K22" s="3">
        <v>615</v>
      </c>
      <c r="L22" s="3">
        <v>412</v>
      </c>
      <c r="M22" s="3">
        <v>42</v>
      </c>
      <c r="N22" s="3">
        <v>0</v>
      </c>
      <c r="O22" s="3">
        <v>0</v>
      </c>
      <c r="P22" s="3">
        <v>1069</v>
      </c>
      <c r="Q22" s="3">
        <v>240</v>
      </c>
      <c r="R22" s="5">
        <v>4.4541666666666666</v>
      </c>
      <c r="S22" s="5">
        <v>8.9083333333333332</v>
      </c>
      <c r="T22" s="3">
        <v>226</v>
      </c>
      <c r="U22" s="3">
        <v>28</v>
      </c>
      <c r="V22" s="3">
        <v>30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5">
        <v>0</v>
      </c>
      <c r="AN22" s="5">
        <v>0</v>
      </c>
      <c r="AO22" s="3">
        <v>0</v>
      </c>
      <c r="AP22" s="3">
        <v>0</v>
      </c>
      <c r="AQ22" s="3">
        <v>0</v>
      </c>
      <c r="AS22" s="3">
        <v>133</v>
      </c>
      <c r="AT22" s="3">
        <v>102</v>
      </c>
      <c r="AU22" s="3">
        <v>5</v>
      </c>
      <c r="AV22" s="3">
        <v>0</v>
      </c>
      <c r="AW22" s="3">
        <v>0</v>
      </c>
      <c r="AX22" s="3">
        <v>0</v>
      </c>
      <c r="AY22" s="3">
        <v>0</v>
      </c>
      <c r="AZ22" s="3">
        <v>240</v>
      </c>
      <c r="BA22" s="3">
        <v>665</v>
      </c>
      <c r="BB22" s="3">
        <v>408</v>
      </c>
      <c r="BC22" s="3">
        <v>15</v>
      </c>
      <c r="BD22" s="3">
        <v>0</v>
      </c>
      <c r="BE22" s="3">
        <v>0</v>
      </c>
      <c r="BF22" s="3">
        <v>1088</v>
      </c>
      <c r="BG22" s="3">
        <v>240</v>
      </c>
      <c r="BH22" s="5">
        <v>4.5333333333333332</v>
      </c>
      <c r="BI22" s="5">
        <v>9.0666666666666664</v>
      </c>
      <c r="BJ22" s="3">
        <v>235</v>
      </c>
      <c r="BK22" s="3">
        <v>29</v>
      </c>
      <c r="BL22" s="3">
        <v>30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</row>
    <row r="23" spans="1:85" x14ac:dyDescent="0.25">
      <c r="A23" s="4" t="s">
        <v>38</v>
      </c>
      <c r="B23" s="4" t="s">
        <v>39</v>
      </c>
      <c r="C23" s="3">
        <v>197</v>
      </c>
      <c r="D23" s="3">
        <v>40</v>
      </c>
      <c r="E23" s="3">
        <v>3</v>
      </c>
      <c r="F23" s="3">
        <v>0</v>
      </c>
      <c r="G23" s="3">
        <v>0</v>
      </c>
      <c r="H23" s="3">
        <v>0</v>
      </c>
      <c r="I23" s="3">
        <v>0</v>
      </c>
      <c r="J23" s="3">
        <v>240</v>
      </c>
      <c r="K23" s="3">
        <v>985</v>
      </c>
      <c r="L23" s="3">
        <v>160</v>
      </c>
      <c r="M23" s="3">
        <v>9</v>
      </c>
      <c r="N23" s="3">
        <v>0</v>
      </c>
      <c r="O23" s="3">
        <v>0</v>
      </c>
      <c r="P23" s="3">
        <v>1154</v>
      </c>
      <c r="Q23" s="3">
        <v>240</v>
      </c>
      <c r="R23" s="5">
        <v>4.8083333333333336</v>
      </c>
      <c r="S23" s="5">
        <v>9.6166666666666671</v>
      </c>
      <c r="T23" s="3">
        <v>237</v>
      </c>
      <c r="U23" s="3">
        <v>29</v>
      </c>
      <c r="V23" s="3">
        <v>30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S23" s="3">
        <v>202</v>
      </c>
      <c r="AT23" s="3">
        <v>38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240</v>
      </c>
      <c r="BA23" s="3">
        <v>1010</v>
      </c>
      <c r="BB23" s="3">
        <v>152</v>
      </c>
      <c r="BC23" s="3">
        <v>0</v>
      </c>
      <c r="BD23" s="3">
        <v>0</v>
      </c>
      <c r="BE23" s="3">
        <v>0</v>
      </c>
      <c r="BF23" s="3">
        <v>1162</v>
      </c>
      <c r="BG23" s="3">
        <v>240</v>
      </c>
      <c r="BH23" s="5">
        <v>4.8416666666666668</v>
      </c>
      <c r="BI23" s="5">
        <v>9.6833333333333336</v>
      </c>
      <c r="BJ23" s="3">
        <v>240</v>
      </c>
      <c r="BK23" s="3">
        <v>30</v>
      </c>
      <c r="BL23" s="3">
        <v>30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</row>
    <row r="24" spans="1:85" x14ac:dyDescent="0.25">
      <c r="A24" s="4" t="s">
        <v>40</v>
      </c>
      <c r="B24" s="4" t="s">
        <v>41</v>
      </c>
      <c r="C24" s="3">
        <v>58</v>
      </c>
      <c r="D24" s="3">
        <v>181</v>
      </c>
      <c r="E24" s="3">
        <v>1</v>
      </c>
      <c r="F24" s="3">
        <v>0</v>
      </c>
      <c r="G24" s="3">
        <v>0</v>
      </c>
      <c r="H24" s="3">
        <v>0</v>
      </c>
      <c r="I24" s="3">
        <v>0</v>
      </c>
      <c r="J24" s="3">
        <v>240</v>
      </c>
      <c r="K24" s="3">
        <v>290</v>
      </c>
      <c r="L24" s="3">
        <v>724</v>
      </c>
      <c r="M24" s="3">
        <v>3</v>
      </c>
      <c r="N24" s="3">
        <v>0</v>
      </c>
      <c r="O24" s="3">
        <v>0</v>
      </c>
      <c r="P24" s="3">
        <v>1017</v>
      </c>
      <c r="Q24" s="3">
        <v>240</v>
      </c>
      <c r="R24" s="5">
        <v>4.2374999999999998</v>
      </c>
      <c r="S24" s="5">
        <v>8.4749999999999996</v>
      </c>
      <c r="T24" s="3">
        <v>239</v>
      </c>
      <c r="U24" s="3">
        <v>29</v>
      </c>
      <c r="V24" s="3">
        <v>30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S24" s="3">
        <v>62</v>
      </c>
      <c r="AT24" s="3">
        <v>172</v>
      </c>
      <c r="AU24" s="3">
        <v>6</v>
      </c>
      <c r="AV24" s="3">
        <v>0</v>
      </c>
      <c r="AW24" s="3">
        <v>0</v>
      </c>
      <c r="AX24" s="3">
        <v>0</v>
      </c>
      <c r="AY24" s="3">
        <v>0</v>
      </c>
      <c r="AZ24" s="3">
        <v>240</v>
      </c>
      <c r="BA24" s="3">
        <v>310</v>
      </c>
      <c r="BB24" s="3">
        <v>688</v>
      </c>
      <c r="BC24" s="3">
        <v>18</v>
      </c>
      <c r="BD24" s="3">
        <v>0</v>
      </c>
      <c r="BE24" s="3">
        <v>0</v>
      </c>
      <c r="BF24" s="3">
        <v>1016</v>
      </c>
      <c r="BG24" s="3">
        <v>240</v>
      </c>
      <c r="BH24" s="5">
        <v>4.2333333333333334</v>
      </c>
      <c r="BI24" s="5">
        <v>8.4666666666666668</v>
      </c>
      <c r="BJ24" s="3">
        <v>234</v>
      </c>
      <c r="BK24" s="3">
        <v>29</v>
      </c>
      <c r="BL24" s="3">
        <v>30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</row>
    <row r="25" spans="1:85" x14ac:dyDescent="0.25">
      <c r="A25" s="4" t="s">
        <v>42</v>
      </c>
      <c r="B25" s="4" t="s">
        <v>43</v>
      </c>
      <c r="C25" s="3">
        <v>204</v>
      </c>
      <c r="D25" s="3">
        <v>47</v>
      </c>
      <c r="E25" s="3">
        <v>5</v>
      </c>
      <c r="F25" s="3">
        <v>0</v>
      </c>
      <c r="G25" s="3">
        <v>0</v>
      </c>
      <c r="H25" s="3">
        <v>0</v>
      </c>
      <c r="I25" s="3">
        <v>0</v>
      </c>
      <c r="J25" s="3">
        <v>256</v>
      </c>
      <c r="K25" s="3">
        <v>1020</v>
      </c>
      <c r="L25" s="3">
        <v>188</v>
      </c>
      <c r="M25" s="3">
        <v>15</v>
      </c>
      <c r="N25" s="3">
        <v>0</v>
      </c>
      <c r="O25" s="3">
        <v>0</v>
      </c>
      <c r="P25" s="3">
        <v>1223</v>
      </c>
      <c r="Q25" s="3">
        <v>256</v>
      </c>
      <c r="R25" s="5">
        <v>4.77734375</v>
      </c>
      <c r="S25" s="5">
        <v>9.5546875</v>
      </c>
      <c r="T25" s="3">
        <v>251</v>
      </c>
      <c r="U25" s="3">
        <v>31</v>
      </c>
      <c r="V25" s="3">
        <v>32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S25" s="3">
        <v>197</v>
      </c>
      <c r="AT25" s="3">
        <v>35</v>
      </c>
      <c r="AU25" s="3">
        <v>7</v>
      </c>
      <c r="AV25" s="3">
        <v>0</v>
      </c>
      <c r="AW25" s="3">
        <v>0</v>
      </c>
      <c r="AX25" s="3">
        <v>1</v>
      </c>
      <c r="AY25" s="3">
        <v>0</v>
      </c>
      <c r="AZ25" s="3">
        <v>240</v>
      </c>
      <c r="BA25" s="3">
        <v>985</v>
      </c>
      <c r="BB25" s="3">
        <v>140</v>
      </c>
      <c r="BC25" s="3">
        <v>21</v>
      </c>
      <c r="BD25" s="3">
        <v>0</v>
      </c>
      <c r="BE25" s="3">
        <v>0</v>
      </c>
      <c r="BF25" s="3">
        <v>1146</v>
      </c>
      <c r="BG25" s="3">
        <v>239</v>
      </c>
      <c r="BH25" s="5">
        <v>4.7949790794979084</v>
      </c>
      <c r="BI25" s="5">
        <v>9.5899581589958167</v>
      </c>
      <c r="BJ25" s="3">
        <v>232</v>
      </c>
      <c r="BK25" s="3">
        <v>29</v>
      </c>
      <c r="BL25" s="3">
        <v>30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</row>
    <row r="26" spans="1:85" x14ac:dyDescent="0.25">
      <c r="A26" s="4" t="s">
        <v>44</v>
      </c>
      <c r="B26" s="4" t="s">
        <v>45</v>
      </c>
      <c r="C26" s="3">
        <v>127</v>
      </c>
      <c r="D26" s="3">
        <v>96</v>
      </c>
      <c r="E26" s="3">
        <v>17</v>
      </c>
      <c r="F26" s="3">
        <v>0</v>
      </c>
      <c r="G26" s="3">
        <v>0</v>
      </c>
      <c r="H26" s="3">
        <v>0</v>
      </c>
      <c r="I26" s="3">
        <v>0</v>
      </c>
      <c r="J26" s="3">
        <v>240</v>
      </c>
      <c r="K26" s="3">
        <v>635</v>
      </c>
      <c r="L26" s="3">
        <v>384</v>
      </c>
      <c r="M26" s="3">
        <v>51</v>
      </c>
      <c r="N26" s="3">
        <v>0</v>
      </c>
      <c r="O26" s="3">
        <v>0</v>
      </c>
      <c r="P26" s="3">
        <v>1070</v>
      </c>
      <c r="Q26" s="3">
        <v>240</v>
      </c>
      <c r="R26" s="5">
        <v>4.458333333333333</v>
      </c>
      <c r="S26" s="5">
        <v>8.9166666666666661</v>
      </c>
      <c r="T26" s="3">
        <v>223</v>
      </c>
      <c r="U26" s="3">
        <v>27</v>
      </c>
      <c r="V26" s="3">
        <v>30</v>
      </c>
      <c r="X26" s="3">
        <v>106</v>
      </c>
      <c r="Y26" s="3">
        <v>112</v>
      </c>
      <c r="Z26" s="3">
        <v>22</v>
      </c>
      <c r="AA26" s="3">
        <v>0</v>
      </c>
      <c r="AB26" s="3">
        <v>0</v>
      </c>
      <c r="AC26" s="3">
        <v>0</v>
      </c>
      <c r="AD26" s="3">
        <v>0</v>
      </c>
      <c r="AE26" s="3">
        <v>240</v>
      </c>
      <c r="AF26" s="3">
        <v>530</v>
      </c>
      <c r="AG26" s="3">
        <v>448</v>
      </c>
      <c r="AH26" s="3">
        <v>66</v>
      </c>
      <c r="AI26" s="3">
        <v>0</v>
      </c>
      <c r="AJ26" s="3">
        <v>0</v>
      </c>
      <c r="AK26" s="3">
        <v>1044</v>
      </c>
      <c r="AL26" s="3">
        <v>240</v>
      </c>
      <c r="AM26" s="5">
        <v>4.3499999999999996</v>
      </c>
      <c r="AN26" s="5">
        <v>8.6999999999999993</v>
      </c>
      <c r="AO26" s="3">
        <v>218</v>
      </c>
      <c r="AP26" s="3">
        <v>27</v>
      </c>
      <c r="AQ26" s="3">
        <v>30</v>
      </c>
      <c r="AS26" s="3">
        <v>118</v>
      </c>
      <c r="AT26" s="3">
        <v>103</v>
      </c>
      <c r="AU26" s="3">
        <v>19</v>
      </c>
      <c r="AV26" s="3">
        <v>0</v>
      </c>
      <c r="AW26" s="3">
        <v>0</v>
      </c>
      <c r="AX26" s="3">
        <v>0</v>
      </c>
      <c r="AY26" s="3">
        <v>0</v>
      </c>
      <c r="AZ26" s="3">
        <v>240</v>
      </c>
      <c r="BA26" s="3">
        <v>590</v>
      </c>
      <c r="BB26" s="3">
        <v>412</v>
      </c>
      <c r="BC26" s="3">
        <v>57</v>
      </c>
      <c r="BD26" s="3">
        <v>0</v>
      </c>
      <c r="BE26" s="3">
        <v>0</v>
      </c>
      <c r="BF26" s="3">
        <v>1059</v>
      </c>
      <c r="BG26" s="3">
        <v>240</v>
      </c>
      <c r="BH26" s="5">
        <v>4.4124999999999996</v>
      </c>
      <c r="BI26" s="5">
        <v>8.8249999999999993</v>
      </c>
      <c r="BJ26" s="3">
        <v>221</v>
      </c>
      <c r="BK26" s="3">
        <v>27</v>
      </c>
      <c r="BL26" s="3">
        <v>30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</row>
    <row r="27" spans="1:85" x14ac:dyDescent="0.25">
      <c r="A27" s="4" t="s">
        <v>46</v>
      </c>
      <c r="B27" s="4" t="s">
        <v>47</v>
      </c>
      <c r="C27" s="3">
        <v>1634</v>
      </c>
      <c r="D27" s="3">
        <v>1159</v>
      </c>
      <c r="E27" s="3">
        <v>169</v>
      </c>
      <c r="F27" s="3">
        <v>14</v>
      </c>
      <c r="G27" s="3">
        <v>0</v>
      </c>
      <c r="H27" s="3">
        <v>0</v>
      </c>
      <c r="I27" s="3">
        <v>0</v>
      </c>
      <c r="J27" s="3">
        <v>2976</v>
      </c>
      <c r="K27" s="3">
        <v>8170</v>
      </c>
      <c r="L27" s="3">
        <v>4636</v>
      </c>
      <c r="M27" s="3">
        <v>507</v>
      </c>
      <c r="N27" s="3">
        <v>28</v>
      </c>
      <c r="O27" s="3">
        <v>0</v>
      </c>
      <c r="P27" s="3">
        <v>13341</v>
      </c>
      <c r="Q27" s="3">
        <v>2976</v>
      </c>
      <c r="R27" s="5">
        <v>4.4828629032258061</v>
      </c>
      <c r="S27" s="5">
        <v>8.9657258064516121</v>
      </c>
      <c r="T27" s="3">
        <v>2793</v>
      </c>
      <c r="U27" s="3">
        <v>349</v>
      </c>
      <c r="V27" s="3">
        <v>372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S27" s="3">
        <v>1021</v>
      </c>
      <c r="AT27" s="3">
        <v>706</v>
      </c>
      <c r="AU27" s="3">
        <v>112</v>
      </c>
      <c r="AV27" s="3">
        <v>7</v>
      </c>
      <c r="AW27" s="3">
        <v>0</v>
      </c>
      <c r="AX27" s="3">
        <v>2</v>
      </c>
      <c r="AY27" s="3">
        <v>0</v>
      </c>
      <c r="AZ27" s="3">
        <v>1848</v>
      </c>
      <c r="BA27" s="3">
        <v>5105</v>
      </c>
      <c r="BB27" s="3">
        <v>2824</v>
      </c>
      <c r="BC27" s="3">
        <v>336</v>
      </c>
      <c r="BD27" s="3">
        <v>14</v>
      </c>
      <c r="BE27" s="3">
        <v>0</v>
      </c>
      <c r="BF27" s="3">
        <v>8279</v>
      </c>
      <c r="BG27" s="3">
        <v>1846</v>
      </c>
      <c r="BH27" s="5">
        <v>4.4848320693391113</v>
      </c>
      <c r="BI27" s="5">
        <v>8.9696641386782225</v>
      </c>
      <c r="BJ27" s="3">
        <v>1727</v>
      </c>
      <c r="BK27" s="3">
        <v>215</v>
      </c>
      <c r="BL27" s="3">
        <v>231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</row>
    <row r="28" spans="1:85" x14ac:dyDescent="0.25">
      <c r="A28" s="4" t="s">
        <v>48</v>
      </c>
      <c r="B28" s="4" t="s">
        <v>49</v>
      </c>
      <c r="C28" s="3">
        <v>156</v>
      </c>
      <c r="D28" s="3">
        <v>51</v>
      </c>
      <c r="E28" s="3">
        <v>25</v>
      </c>
      <c r="F28" s="3">
        <v>8</v>
      </c>
      <c r="G28" s="3">
        <v>0</v>
      </c>
      <c r="H28" s="3">
        <v>0</v>
      </c>
      <c r="I28" s="3">
        <v>0</v>
      </c>
      <c r="J28" s="3">
        <v>240</v>
      </c>
      <c r="K28" s="3">
        <v>780</v>
      </c>
      <c r="L28" s="3">
        <v>204</v>
      </c>
      <c r="M28" s="3">
        <v>75</v>
      </c>
      <c r="N28" s="3">
        <v>16</v>
      </c>
      <c r="O28" s="3">
        <v>0</v>
      </c>
      <c r="P28" s="3">
        <v>1075</v>
      </c>
      <c r="Q28" s="3">
        <v>240</v>
      </c>
      <c r="R28" s="5">
        <v>4.479166666666667</v>
      </c>
      <c r="S28" s="5">
        <v>8.9583333333333339</v>
      </c>
      <c r="T28" s="3">
        <v>207</v>
      </c>
      <c r="U28" s="3">
        <v>25</v>
      </c>
      <c r="V28" s="3">
        <v>30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S28" s="3">
        <v>173</v>
      </c>
      <c r="AT28" s="3">
        <v>49</v>
      </c>
      <c r="AU28" s="3">
        <v>13</v>
      </c>
      <c r="AV28" s="3">
        <v>5</v>
      </c>
      <c r="AW28" s="3">
        <v>0</v>
      </c>
      <c r="AX28" s="3">
        <v>0</v>
      </c>
      <c r="AY28" s="3">
        <v>0</v>
      </c>
      <c r="AZ28" s="3">
        <v>240</v>
      </c>
      <c r="BA28" s="3">
        <v>865</v>
      </c>
      <c r="BB28" s="3">
        <v>196</v>
      </c>
      <c r="BC28" s="3">
        <v>39</v>
      </c>
      <c r="BD28" s="3">
        <v>10</v>
      </c>
      <c r="BE28" s="3">
        <v>0</v>
      </c>
      <c r="BF28" s="3">
        <v>1110</v>
      </c>
      <c r="BG28" s="3">
        <v>240</v>
      </c>
      <c r="BH28" s="5">
        <v>4.625</v>
      </c>
      <c r="BI28" s="5">
        <v>9.25</v>
      </c>
      <c r="BJ28" s="3">
        <v>222</v>
      </c>
      <c r="BK28" s="3">
        <v>27</v>
      </c>
      <c r="BL28" s="3">
        <v>30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</row>
    <row r="29" spans="1:85" x14ac:dyDescent="0.25">
      <c r="A29" s="4" t="s">
        <v>50</v>
      </c>
      <c r="B29" s="4" t="s">
        <v>51</v>
      </c>
      <c r="C29" s="3">
        <v>106</v>
      </c>
      <c r="D29" s="3">
        <v>127</v>
      </c>
      <c r="E29" s="3">
        <v>7</v>
      </c>
      <c r="F29" s="3">
        <v>0</v>
      </c>
      <c r="G29" s="3">
        <v>0</v>
      </c>
      <c r="H29" s="3">
        <v>0</v>
      </c>
      <c r="I29" s="3">
        <v>0</v>
      </c>
      <c r="J29" s="3">
        <v>240</v>
      </c>
      <c r="K29" s="3">
        <v>530</v>
      </c>
      <c r="L29" s="3">
        <v>508</v>
      </c>
      <c r="M29" s="3">
        <v>21</v>
      </c>
      <c r="N29" s="3">
        <v>0</v>
      </c>
      <c r="O29" s="3">
        <v>0</v>
      </c>
      <c r="P29" s="3">
        <v>1059</v>
      </c>
      <c r="Q29" s="3">
        <v>240</v>
      </c>
      <c r="R29" s="5">
        <v>4.4124999999999996</v>
      </c>
      <c r="S29" s="5">
        <v>8.8249999999999993</v>
      </c>
      <c r="T29" s="3">
        <v>233</v>
      </c>
      <c r="U29" s="3">
        <v>29</v>
      </c>
      <c r="V29" s="3">
        <v>30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S29" s="3">
        <v>153</v>
      </c>
      <c r="AT29" s="3">
        <v>80</v>
      </c>
      <c r="AU29" s="3">
        <v>7</v>
      </c>
      <c r="AV29" s="3">
        <v>0</v>
      </c>
      <c r="AW29" s="3">
        <v>0</v>
      </c>
      <c r="AX29" s="3">
        <v>0</v>
      </c>
      <c r="AY29" s="3">
        <v>0</v>
      </c>
      <c r="AZ29" s="3">
        <v>240</v>
      </c>
      <c r="BA29" s="3">
        <v>765</v>
      </c>
      <c r="BB29" s="3">
        <v>320</v>
      </c>
      <c r="BC29" s="3">
        <v>21</v>
      </c>
      <c r="BD29" s="3">
        <v>0</v>
      </c>
      <c r="BE29" s="3">
        <v>0</v>
      </c>
      <c r="BF29" s="3">
        <v>1106</v>
      </c>
      <c r="BG29" s="3">
        <v>240</v>
      </c>
      <c r="BH29" s="5">
        <v>4.6083333333333334</v>
      </c>
      <c r="BI29" s="5">
        <v>9.2166666666666668</v>
      </c>
      <c r="BJ29" s="3">
        <v>233</v>
      </c>
      <c r="BK29" s="3">
        <v>29</v>
      </c>
      <c r="BL29" s="3">
        <v>30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</row>
    <row r="30" spans="1:85" x14ac:dyDescent="0.25">
      <c r="A30" s="4" t="s">
        <v>52</v>
      </c>
      <c r="B30" s="4" t="s">
        <v>53</v>
      </c>
      <c r="C30" s="3">
        <v>1218</v>
      </c>
      <c r="D30" s="3">
        <v>615</v>
      </c>
      <c r="E30" s="3">
        <v>115</v>
      </c>
      <c r="F30" s="3">
        <v>5</v>
      </c>
      <c r="G30" s="3">
        <v>0</v>
      </c>
      <c r="H30" s="3">
        <v>15</v>
      </c>
      <c r="I30" s="3">
        <v>0</v>
      </c>
      <c r="J30" s="3">
        <v>1968</v>
      </c>
      <c r="K30" s="3">
        <v>6090</v>
      </c>
      <c r="L30" s="3">
        <v>2460</v>
      </c>
      <c r="M30" s="3">
        <v>345</v>
      </c>
      <c r="N30" s="3">
        <v>10</v>
      </c>
      <c r="O30" s="3">
        <v>0</v>
      </c>
      <c r="P30" s="3">
        <v>8905</v>
      </c>
      <c r="Q30" s="3">
        <v>1953</v>
      </c>
      <c r="R30" s="5">
        <v>4.5596518177163334</v>
      </c>
      <c r="S30" s="5">
        <v>9.1193036354326669</v>
      </c>
      <c r="T30" s="3">
        <v>1833</v>
      </c>
      <c r="U30" s="3">
        <v>229</v>
      </c>
      <c r="V30" s="3">
        <v>246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S30" s="3">
        <v>799</v>
      </c>
      <c r="AT30" s="3">
        <v>304</v>
      </c>
      <c r="AU30" s="3">
        <v>16</v>
      </c>
      <c r="AV30" s="3">
        <v>1</v>
      </c>
      <c r="AW30" s="3">
        <v>0</v>
      </c>
      <c r="AX30" s="3">
        <v>0</v>
      </c>
      <c r="AY30" s="3">
        <v>0</v>
      </c>
      <c r="AZ30" s="3">
        <v>1120</v>
      </c>
      <c r="BA30" s="3">
        <v>3995</v>
      </c>
      <c r="BB30" s="3">
        <v>1216</v>
      </c>
      <c r="BC30" s="3">
        <v>48</v>
      </c>
      <c r="BD30" s="3">
        <v>2</v>
      </c>
      <c r="BE30" s="3">
        <v>0</v>
      </c>
      <c r="BF30" s="3">
        <v>5261</v>
      </c>
      <c r="BG30" s="3">
        <v>1120</v>
      </c>
      <c r="BH30" s="5">
        <v>4.6973214285714286</v>
      </c>
      <c r="BI30" s="5">
        <v>9.3946428571428573</v>
      </c>
      <c r="BJ30" s="3">
        <v>1103</v>
      </c>
      <c r="BK30" s="3">
        <v>137</v>
      </c>
      <c r="BL30" s="3">
        <v>140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</row>
    <row r="31" spans="1:85" x14ac:dyDescent="0.25">
      <c r="A31" s="4" t="s">
        <v>54</v>
      </c>
      <c r="B31" s="4" t="s">
        <v>55</v>
      </c>
      <c r="C31" s="3">
        <v>164</v>
      </c>
      <c r="D31" s="3">
        <v>58</v>
      </c>
      <c r="E31" s="3">
        <v>13</v>
      </c>
      <c r="F31" s="3">
        <v>2</v>
      </c>
      <c r="G31" s="3">
        <v>2</v>
      </c>
      <c r="H31" s="3">
        <v>1</v>
      </c>
      <c r="I31" s="3">
        <v>0</v>
      </c>
      <c r="J31" s="3">
        <v>240</v>
      </c>
      <c r="K31" s="3">
        <v>820</v>
      </c>
      <c r="L31" s="3">
        <v>232</v>
      </c>
      <c r="M31" s="3">
        <v>39</v>
      </c>
      <c r="N31" s="3">
        <v>4</v>
      </c>
      <c r="O31" s="3">
        <v>2</v>
      </c>
      <c r="P31" s="3">
        <v>1097</v>
      </c>
      <c r="Q31" s="3">
        <v>239</v>
      </c>
      <c r="R31" s="5">
        <v>4.5899581589958158</v>
      </c>
      <c r="S31" s="5">
        <v>9.1799163179916317</v>
      </c>
      <c r="T31" s="3">
        <v>222</v>
      </c>
      <c r="U31" s="3">
        <v>27</v>
      </c>
      <c r="V31" s="3">
        <v>30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S31" s="3">
        <v>114</v>
      </c>
      <c r="AT31" s="3">
        <v>88</v>
      </c>
      <c r="AU31" s="3">
        <v>30</v>
      </c>
      <c r="AV31" s="3">
        <v>6</v>
      </c>
      <c r="AW31" s="3">
        <v>0</v>
      </c>
      <c r="AX31" s="3">
        <v>2</v>
      </c>
      <c r="AY31" s="3">
        <v>0</v>
      </c>
      <c r="AZ31" s="3">
        <v>240</v>
      </c>
      <c r="BA31" s="3">
        <v>570</v>
      </c>
      <c r="BB31" s="3">
        <v>352</v>
      </c>
      <c r="BC31" s="3">
        <v>90</v>
      </c>
      <c r="BD31" s="3">
        <v>12</v>
      </c>
      <c r="BE31" s="3">
        <v>0</v>
      </c>
      <c r="BF31" s="3">
        <v>1024</v>
      </c>
      <c r="BG31" s="3">
        <v>238</v>
      </c>
      <c r="BH31" s="5">
        <v>4.3025210084033612</v>
      </c>
      <c r="BI31" s="5">
        <v>8.6050420168067223</v>
      </c>
      <c r="BJ31" s="3">
        <v>202</v>
      </c>
      <c r="BK31" s="3">
        <v>25</v>
      </c>
      <c r="BL31" s="3">
        <v>30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</row>
    <row r="32" spans="1:85" x14ac:dyDescent="0.25">
      <c r="A32" s="4" t="s">
        <v>56</v>
      </c>
      <c r="B32" s="4" t="s">
        <v>57</v>
      </c>
      <c r="C32" s="3">
        <v>72</v>
      </c>
      <c r="D32" s="3">
        <v>187</v>
      </c>
      <c r="E32" s="3">
        <v>48</v>
      </c>
      <c r="F32" s="3">
        <v>1</v>
      </c>
      <c r="G32" s="3">
        <v>1</v>
      </c>
      <c r="H32" s="3">
        <v>3</v>
      </c>
      <c r="I32" s="3">
        <v>0</v>
      </c>
      <c r="J32" s="3">
        <v>312</v>
      </c>
      <c r="K32" s="3">
        <v>360</v>
      </c>
      <c r="L32" s="3">
        <v>748</v>
      </c>
      <c r="M32" s="3">
        <v>144</v>
      </c>
      <c r="N32" s="3">
        <v>2</v>
      </c>
      <c r="O32" s="3">
        <v>1</v>
      </c>
      <c r="P32" s="3">
        <v>1255</v>
      </c>
      <c r="Q32" s="3">
        <v>309</v>
      </c>
      <c r="R32" s="5">
        <v>4.0614886731391584</v>
      </c>
      <c r="S32" s="5">
        <v>8.1229773462783168</v>
      </c>
      <c r="T32" s="3">
        <v>259</v>
      </c>
      <c r="U32" s="3">
        <v>32</v>
      </c>
      <c r="V32" s="3">
        <v>39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S32" s="3">
        <v>93</v>
      </c>
      <c r="AT32" s="3">
        <v>111</v>
      </c>
      <c r="AU32" s="3">
        <v>32</v>
      </c>
      <c r="AV32" s="3">
        <v>0</v>
      </c>
      <c r="AW32" s="3">
        <v>0</v>
      </c>
      <c r="AX32" s="3">
        <v>4</v>
      </c>
      <c r="AY32" s="3">
        <v>0</v>
      </c>
      <c r="AZ32" s="3">
        <v>240</v>
      </c>
      <c r="BA32" s="3">
        <v>465</v>
      </c>
      <c r="BB32" s="3">
        <v>444</v>
      </c>
      <c r="BC32" s="3">
        <v>96</v>
      </c>
      <c r="BD32" s="3">
        <v>0</v>
      </c>
      <c r="BE32" s="3">
        <v>0</v>
      </c>
      <c r="BF32" s="3">
        <v>1005</v>
      </c>
      <c r="BG32" s="3">
        <v>236</v>
      </c>
      <c r="BH32" s="5">
        <v>4.2584745762711869</v>
      </c>
      <c r="BI32" s="5">
        <v>8.5169491525423737</v>
      </c>
      <c r="BJ32" s="3">
        <v>204</v>
      </c>
      <c r="BK32" s="3">
        <v>25</v>
      </c>
      <c r="BL32" s="3">
        <v>30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</row>
    <row r="33" spans="1:85" x14ac:dyDescent="0.25">
      <c r="A33" s="4" t="s">
        <v>58</v>
      </c>
      <c r="B33" s="4" t="s">
        <v>59</v>
      </c>
      <c r="C33" s="3">
        <v>105</v>
      </c>
      <c r="D33" s="3">
        <v>136</v>
      </c>
      <c r="E33" s="3">
        <v>30</v>
      </c>
      <c r="F33" s="3">
        <v>1</v>
      </c>
      <c r="G33" s="3">
        <v>0</v>
      </c>
      <c r="H33" s="3">
        <v>0</v>
      </c>
      <c r="I33" s="3">
        <v>0</v>
      </c>
      <c r="J33" s="3">
        <v>272</v>
      </c>
      <c r="K33" s="3">
        <v>525</v>
      </c>
      <c r="L33" s="3">
        <v>544</v>
      </c>
      <c r="M33" s="3">
        <v>90</v>
      </c>
      <c r="N33" s="3">
        <v>2</v>
      </c>
      <c r="O33" s="3">
        <v>0</v>
      </c>
      <c r="P33" s="3">
        <v>1161</v>
      </c>
      <c r="Q33" s="3">
        <v>272</v>
      </c>
      <c r="R33" s="5">
        <v>4.2683823529411766</v>
      </c>
      <c r="S33" s="5">
        <v>8.5367647058823533</v>
      </c>
      <c r="T33" s="3">
        <v>241</v>
      </c>
      <c r="U33" s="3">
        <v>30</v>
      </c>
      <c r="V33" s="3">
        <v>34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S33" s="3">
        <v>110</v>
      </c>
      <c r="AT33" s="3">
        <v>109</v>
      </c>
      <c r="AU33" s="3">
        <v>21</v>
      </c>
      <c r="AV33" s="3">
        <v>0</v>
      </c>
      <c r="AW33" s="3">
        <v>0</v>
      </c>
      <c r="AX33" s="3">
        <v>0</v>
      </c>
      <c r="AY33" s="3">
        <v>0</v>
      </c>
      <c r="AZ33" s="3">
        <v>240</v>
      </c>
      <c r="BA33" s="3">
        <v>550</v>
      </c>
      <c r="BB33" s="3">
        <v>436</v>
      </c>
      <c r="BC33" s="3">
        <v>63</v>
      </c>
      <c r="BD33" s="3">
        <v>0</v>
      </c>
      <c r="BE33" s="3">
        <v>0</v>
      </c>
      <c r="BF33" s="3">
        <v>1049</v>
      </c>
      <c r="BG33" s="3">
        <v>240</v>
      </c>
      <c r="BH33" s="5">
        <v>4.3708333333333336</v>
      </c>
      <c r="BI33" s="5">
        <v>8.7416666666666671</v>
      </c>
      <c r="BJ33" s="3">
        <v>219</v>
      </c>
      <c r="BK33" s="3">
        <v>27</v>
      </c>
      <c r="BL33" s="3">
        <v>30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</row>
    <row r="34" spans="1:85" x14ac:dyDescent="0.25">
      <c r="A34" s="4" t="s">
        <v>60</v>
      </c>
      <c r="B34" s="4" t="s">
        <v>61</v>
      </c>
      <c r="C34" s="3">
        <v>193</v>
      </c>
      <c r="D34" s="3">
        <v>44</v>
      </c>
      <c r="E34" s="3">
        <v>3</v>
      </c>
      <c r="F34" s="3">
        <v>0</v>
      </c>
      <c r="G34" s="3">
        <v>0</v>
      </c>
      <c r="H34" s="3">
        <v>0</v>
      </c>
      <c r="I34" s="3">
        <v>0</v>
      </c>
      <c r="J34" s="3">
        <v>240</v>
      </c>
      <c r="K34" s="3">
        <v>965</v>
      </c>
      <c r="L34" s="3">
        <v>176</v>
      </c>
      <c r="M34" s="3">
        <v>9</v>
      </c>
      <c r="N34" s="3">
        <v>0</v>
      </c>
      <c r="O34" s="3">
        <v>0</v>
      </c>
      <c r="P34" s="3">
        <v>1150</v>
      </c>
      <c r="Q34" s="3">
        <v>240</v>
      </c>
      <c r="R34" s="5">
        <v>4.791666666666667</v>
      </c>
      <c r="S34" s="5">
        <v>9.5833333333333339</v>
      </c>
      <c r="T34" s="3">
        <v>237</v>
      </c>
      <c r="U34" s="3">
        <v>29</v>
      </c>
      <c r="V34" s="3">
        <v>30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S34" s="3">
        <v>169</v>
      </c>
      <c r="AT34" s="3">
        <v>61</v>
      </c>
      <c r="AU34" s="3">
        <v>8</v>
      </c>
      <c r="AV34" s="3">
        <v>1</v>
      </c>
      <c r="AW34" s="3">
        <v>1</v>
      </c>
      <c r="AX34" s="3">
        <v>0</v>
      </c>
      <c r="AY34" s="3">
        <v>0</v>
      </c>
      <c r="AZ34" s="3">
        <v>240</v>
      </c>
      <c r="BA34" s="3">
        <v>845</v>
      </c>
      <c r="BB34" s="3">
        <v>244</v>
      </c>
      <c r="BC34" s="3">
        <v>24</v>
      </c>
      <c r="BD34" s="3">
        <v>2</v>
      </c>
      <c r="BE34" s="3">
        <v>1</v>
      </c>
      <c r="BF34" s="3">
        <v>1116</v>
      </c>
      <c r="BG34" s="3">
        <v>240</v>
      </c>
      <c r="BH34" s="5">
        <v>4.6500000000000004</v>
      </c>
      <c r="BI34" s="5">
        <v>9.3000000000000007</v>
      </c>
      <c r="BJ34" s="3">
        <v>230</v>
      </c>
      <c r="BK34" s="3">
        <v>28</v>
      </c>
      <c r="BL34" s="3">
        <v>30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</row>
    <row r="35" spans="1:85" x14ac:dyDescent="0.25">
      <c r="A35" s="4" t="s">
        <v>62</v>
      </c>
      <c r="B35" s="4" t="s">
        <v>63</v>
      </c>
      <c r="C35" s="3">
        <v>108</v>
      </c>
      <c r="D35" s="3">
        <v>107</v>
      </c>
      <c r="E35" s="3">
        <v>18</v>
      </c>
      <c r="F35" s="3">
        <v>7</v>
      </c>
      <c r="G35" s="3">
        <v>0</v>
      </c>
      <c r="H35" s="3">
        <v>0</v>
      </c>
      <c r="I35" s="3">
        <v>0</v>
      </c>
      <c r="J35" s="3">
        <v>240</v>
      </c>
      <c r="K35" s="3">
        <v>540</v>
      </c>
      <c r="L35" s="3">
        <v>428</v>
      </c>
      <c r="M35" s="3">
        <v>54</v>
      </c>
      <c r="N35" s="3">
        <v>14</v>
      </c>
      <c r="O35" s="3">
        <v>0</v>
      </c>
      <c r="P35" s="3">
        <v>1036</v>
      </c>
      <c r="Q35" s="3">
        <v>240</v>
      </c>
      <c r="R35" s="5">
        <v>4.3166666666666664</v>
      </c>
      <c r="S35" s="5">
        <v>8.6333333333333329</v>
      </c>
      <c r="T35" s="3">
        <v>215</v>
      </c>
      <c r="U35" s="3">
        <v>26</v>
      </c>
      <c r="V35" s="3">
        <v>30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S35" s="3">
        <v>125</v>
      </c>
      <c r="AT35" s="3">
        <v>95</v>
      </c>
      <c r="AU35" s="3">
        <v>16</v>
      </c>
      <c r="AV35" s="3">
        <v>4</v>
      </c>
      <c r="AW35" s="3">
        <v>0</v>
      </c>
      <c r="AX35" s="3">
        <v>0</v>
      </c>
      <c r="AY35" s="3">
        <v>0</v>
      </c>
      <c r="AZ35" s="3">
        <v>240</v>
      </c>
      <c r="BA35" s="3">
        <v>625</v>
      </c>
      <c r="BB35" s="3">
        <v>380</v>
      </c>
      <c r="BC35" s="3">
        <v>48</v>
      </c>
      <c r="BD35" s="3">
        <v>8</v>
      </c>
      <c r="BE35" s="3">
        <v>0</v>
      </c>
      <c r="BF35" s="3">
        <v>1061</v>
      </c>
      <c r="BG35" s="3">
        <v>240</v>
      </c>
      <c r="BH35" s="5">
        <v>4.4208333333333334</v>
      </c>
      <c r="BI35" s="5">
        <v>8.8416666666666668</v>
      </c>
      <c r="BJ35" s="3">
        <v>220</v>
      </c>
      <c r="BK35" s="3">
        <v>27</v>
      </c>
      <c r="BL35" s="3">
        <v>30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</row>
    <row r="36" spans="1:85" x14ac:dyDescent="0.25">
      <c r="A36" s="4" t="s">
        <v>64</v>
      </c>
      <c r="B36" s="4" t="s">
        <v>65</v>
      </c>
      <c r="C36" s="3">
        <v>140</v>
      </c>
      <c r="D36" s="3">
        <v>83</v>
      </c>
      <c r="E36" s="3">
        <v>14</v>
      </c>
      <c r="F36" s="3">
        <v>3</v>
      </c>
      <c r="G36" s="3">
        <v>0</v>
      </c>
      <c r="H36" s="3">
        <v>0</v>
      </c>
      <c r="I36" s="3">
        <v>0</v>
      </c>
      <c r="J36" s="3">
        <v>240</v>
      </c>
      <c r="K36" s="3">
        <v>700</v>
      </c>
      <c r="L36" s="3">
        <v>332</v>
      </c>
      <c r="M36" s="3">
        <v>42</v>
      </c>
      <c r="N36" s="3">
        <v>6</v>
      </c>
      <c r="O36" s="3">
        <v>0</v>
      </c>
      <c r="P36" s="3">
        <v>1080</v>
      </c>
      <c r="Q36" s="3">
        <v>240</v>
      </c>
      <c r="R36" s="5">
        <v>4.5</v>
      </c>
      <c r="S36" s="5">
        <v>9</v>
      </c>
      <c r="T36" s="3">
        <v>223</v>
      </c>
      <c r="U36" s="3">
        <v>27</v>
      </c>
      <c r="V36" s="3">
        <v>30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S36" s="3">
        <v>71</v>
      </c>
      <c r="AT36" s="3">
        <v>153</v>
      </c>
      <c r="AU36" s="3">
        <v>16</v>
      </c>
      <c r="AV36" s="3">
        <v>0</v>
      </c>
      <c r="AW36" s="3">
        <v>0</v>
      </c>
      <c r="AX36" s="3">
        <v>0</v>
      </c>
      <c r="AY36" s="3">
        <v>0</v>
      </c>
      <c r="AZ36" s="3">
        <v>240</v>
      </c>
      <c r="BA36" s="3">
        <v>355</v>
      </c>
      <c r="BB36" s="3">
        <v>612</v>
      </c>
      <c r="BC36" s="3">
        <v>48</v>
      </c>
      <c r="BD36" s="3">
        <v>0</v>
      </c>
      <c r="BE36" s="3">
        <v>0</v>
      </c>
      <c r="BF36" s="3">
        <v>1015</v>
      </c>
      <c r="BG36" s="3">
        <v>240</v>
      </c>
      <c r="BH36" s="5">
        <v>4.229166666666667</v>
      </c>
      <c r="BI36" s="5">
        <v>8.4583333333333339</v>
      </c>
      <c r="BJ36" s="3">
        <v>224</v>
      </c>
      <c r="BK36" s="3">
        <v>28</v>
      </c>
      <c r="BL36" s="3">
        <v>30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</row>
    <row r="37" spans="1:85" x14ac:dyDescent="0.25">
      <c r="A37" s="4" t="s">
        <v>66</v>
      </c>
      <c r="B37" s="4" t="s">
        <v>67</v>
      </c>
      <c r="C37" s="3">
        <v>177</v>
      </c>
      <c r="D37" s="3">
        <v>100</v>
      </c>
      <c r="E37" s="3">
        <v>3</v>
      </c>
      <c r="F37" s="3">
        <v>0</v>
      </c>
      <c r="G37" s="3">
        <v>0</v>
      </c>
      <c r="H37" s="3">
        <v>0</v>
      </c>
      <c r="I37" s="3">
        <v>0</v>
      </c>
      <c r="J37" s="3">
        <v>280</v>
      </c>
      <c r="K37" s="3">
        <v>885</v>
      </c>
      <c r="L37" s="3">
        <v>400</v>
      </c>
      <c r="M37" s="3">
        <v>9</v>
      </c>
      <c r="N37" s="3">
        <v>0</v>
      </c>
      <c r="O37" s="3">
        <v>0</v>
      </c>
      <c r="P37" s="3">
        <v>1294</v>
      </c>
      <c r="Q37" s="3">
        <v>280</v>
      </c>
      <c r="R37" s="5">
        <v>4.621428571428571</v>
      </c>
      <c r="S37" s="5">
        <v>9.242857142857142</v>
      </c>
      <c r="T37" s="3">
        <v>277</v>
      </c>
      <c r="U37" s="3">
        <v>34</v>
      </c>
      <c r="V37" s="3">
        <v>35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S37" s="3">
        <v>122</v>
      </c>
      <c r="AT37" s="3">
        <v>132</v>
      </c>
      <c r="AU37" s="3">
        <v>18</v>
      </c>
      <c r="AV37" s="3">
        <v>0</v>
      </c>
      <c r="AW37" s="3">
        <v>0</v>
      </c>
      <c r="AX37" s="3">
        <v>0</v>
      </c>
      <c r="AY37" s="3">
        <v>0</v>
      </c>
      <c r="AZ37" s="3">
        <v>272</v>
      </c>
      <c r="BA37" s="3">
        <v>610</v>
      </c>
      <c r="BB37" s="3">
        <v>528</v>
      </c>
      <c r="BC37" s="3">
        <v>54</v>
      </c>
      <c r="BD37" s="3">
        <v>0</v>
      </c>
      <c r="BE37" s="3">
        <v>0</v>
      </c>
      <c r="BF37" s="3">
        <v>1192</v>
      </c>
      <c r="BG37" s="3">
        <v>272</v>
      </c>
      <c r="BH37" s="5">
        <v>4.382352941176471</v>
      </c>
      <c r="BI37" s="5">
        <v>8.764705882352942</v>
      </c>
      <c r="BJ37" s="3">
        <v>254</v>
      </c>
      <c r="BK37" s="3">
        <v>31</v>
      </c>
      <c r="BL37" s="3">
        <v>34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</row>
    <row r="38" spans="1:85" x14ac:dyDescent="0.25">
      <c r="A38" s="4" t="s">
        <v>68</v>
      </c>
      <c r="B38" s="4" t="s">
        <v>69</v>
      </c>
      <c r="C38" s="3">
        <v>122</v>
      </c>
      <c r="D38" s="3">
        <v>112</v>
      </c>
      <c r="E38" s="3">
        <v>6</v>
      </c>
      <c r="F38" s="3">
        <v>0</v>
      </c>
      <c r="G38" s="3">
        <v>0</v>
      </c>
      <c r="H38" s="3">
        <v>0</v>
      </c>
      <c r="I38" s="3">
        <v>0</v>
      </c>
      <c r="J38" s="3">
        <v>240</v>
      </c>
      <c r="K38" s="3">
        <v>610</v>
      </c>
      <c r="L38" s="3">
        <v>448</v>
      </c>
      <c r="M38" s="3">
        <v>18</v>
      </c>
      <c r="N38" s="3">
        <v>0</v>
      </c>
      <c r="O38" s="3">
        <v>0</v>
      </c>
      <c r="P38" s="3">
        <v>1076</v>
      </c>
      <c r="Q38" s="3">
        <v>240</v>
      </c>
      <c r="R38" s="5">
        <v>4.4833333333333334</v>
      </c>
      <c r="S38" s="5">
        <v>8.9666666666666668</v>
      </c>
      <c r="T38" s="3">
        <v>234</v>
      </c>
      <c r="U38" s="3">
        <v>29</v>
      </c>
      <c r="V38" s="3">
        <v>30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S38" s="3">
        <v>83</v>
      </c>
      <c r="AT38" s="3">
        <v>128</v>
      </c>
      <c r="AU38" s="3">
        <v>28</v>
      </c>
      <c r="AV38" s="3">
        <v>1</v>
      </c>
      <c r="AW38" s="3">
        <v>0</v>
      </c>
      <c r="AX38" s="3">
        <v>0</v>
      </c>
      <c r="AY38" s="3">
        <v>0</v>
      </c>
      <c r="AZ38" s="3">
        <v>240</v>
      </c>
      <c r="BA38" s="3">
        <v>415</v>
      </c>
      <c r="BB38" s="3">
        <v>512</v>
      </c>
      <c r="BC38" s="3">
        <v>84</v>
      </c>
      <c r="BD38" s="3">
        <v>2</v>
      </c>
      <c r="BE38" s="3">
        <v>0</v>
      </c>
      <c r="BF38" s="3">
        <v>1013</v>
      </c>
      <c r="BG38" s="3">
        <v>240</v>
      </c>
      <c r="BH38" s="5">
        <v>4.2208333333333332</v>
      </c>
      <c r="BI38" s="5">
        <v>8.4416666666666664</v>
      </c>
      <c r="BJ38" s="3">
        <v>211</v>
      </c>
      <c r="BK38" s="3">
        <v>26</v>
      </c>
      <c r="BL38" s="3">
        <v>30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</row>
    <row r="39" spans="1:85" x14ac:dyDescent="0.25">
      <c r="A39" s="4" t="s">
        <v>70</v>
      </c>
      <c r="B39" s="4" t="s">
        <v>71</v>
      </c>
      <c r="C39" s="3">
        <v>77</v>
      </c>
      <c r="D39" s="3">
        <v>131</v>
      </c>
      <c r="E39" s="3">
        <v>31</v>
      </c>
      <c r="F39" s="3">
        <v>1</v>
      </c>
      <c r="G39" s="3">
        <v>0</v>
      </c>
      <c r="H39" s="3">
        <v>0</v>
      </c>
      <c r="I39" s="3">
        <v>0</v>
      </c>
      <c r="J39" s="3">
        <v>240</v>
      </c>
      <c r="K39" s="3">
        <v>385</v>
      </c>
      <c r="L39" s="3">
        <v>524</v>
      </c>
      <c r="M39" s="3">
        <v>93</v>
      </c>
      <c r="N39" s="3">
        <v>2</v>
      </c>
      <c r="O39" s="3">
        <v>0</v>
      </c>
      <c r="P39" s="3">
        <v>1004</v>
      </c>
      <c r="Q39" s="3">
        <v>240</v>
      </c>
      <c r="R39" s="5">
        <v>4.1833333333333336</v>
      </c>
      <c r="S39" s="5">
        <v>8.3666666666666671</v>
      </c>
      <c r="T39" s="3">
        <v>208</v>
      </c>
      <c r="U39" s="3">
        <v>26</v>
      </c>
      <c r="V39" s="3">
        <v>30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S39" s="3">
        <v>68</v>
      </c>
      <c r="AT39" s="3">
        <v>128</v>
      </c>
      <c r="AU39" s="3">
        <v>44</v>
      </c>
      <c r="AV39" s="3">
        <v>0</v>
      </c>
      <c r="AW39" s="3">
        <v>0</v>
      </c>
      <c r="AX39" s="3">
        <v>0</v>
      </c>
      <c r="AY39" s="3">
        <v>0</v>
      </c>
      <c r="AZ39" s="3">
        <v>240</v>
      </c>
      <c r="BA39" s="3">
        <v>340</v>
      </c>
      <c r="BB39" s="3">
        <v>512</v>
      </c>
      <c r="BC39" s="3">
        <v>132</v>
      </c>
      <c r="BD39" s="3">
        <v>0</v>
      </c>
      <c r="BE39" s="3">
        <v>0</v>
      </c>
      <c r="BF39" s="3">
        <v>984</v>
      </c>
      <c r="BG39" s="3">
        <v>240</v>
      </c>
      <c r="BH39" s="5">
        <v>4.0999999999999996</v>
      </c>
      <c r="BI39" s="5">
        <v>8.1999999999999993</v>
      </c>
      <c r="BJ39" s="3">
        <v>196</v>
      </c>
      <c r="BK39" s="3">
        <v>24</v>
      </c>
      <c r="BL39" s="3">
        <v>30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</row>
    <row r="40" spans="1:85" x14ac:dyDescent="0.25">
      <c r="A40" s="4" t="s">
        <v>72</v>
      </c>
      <c r="B40" s="4" t="s">
        <v>73</v>
      </c>
      <c r="C40" s="3">
        <v>140</v>
      </c>
      <c r="D40" s="3">
        <v>115</v>
      </c>
      <c r="E40" s="3">
        <v>20</v>
      </c>
      <c r="F40" s="3">
        <v>9</v>
      </c>
      <c r="G40" s="3">
        <v>1</v>
      </c>
      <c r="H40" s="3">
        <v>3</v>
      </c>
      <c r="I40" s="3">
        <v>0</v>
      </c>
      <c r="J40" s="3">
        <v>288</v>
      </c>
      <c r="K40" s="3">
        <v>700</v>
      </c>
      <c r="L40" s="3">
        <v>460</v>
      </c>
      <c r="M40" s="3">
        <v>60</v>
      </c>
      <c r="N40" s="3">
        <v>18</v>
      </c>
      <c r="O40" s="3">
        <v>1</v>
      </c>
      <c r="P40" s="3">
        <v>1239</v>
      </c>
      <c r="Q40" s="3">
        <v>285</v>
      </c>
      <c r="R40" s="5">
        <v>4.3473684210526313</v>
      </c>
      <c r="S40" s="5">
        <v>8.6947368421052627</v>
      </c>
      <c r="T40" s="3">
        <v>255</v>
      </c>
      <c r="U40" s="3">
        <v>31</v>
      </c>
      <c r="V40" s="3">
        <v>36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S40" s="3">
        <v>173</v>
      </c>
      <c r="AT40" s="3">
        <v>88</v>
      </c>
      <c r="AU40" s="3">
        <v>11</v>
      </c>
      <c r="AV40" s="3">
        <v>0</v>
      </c>
      <c r="AW40" s="3">
        <v>0</v>
      </c>
      <c r="AX40" s="3">
        <v>0</v>
      </c>
      <c r="AY40" s="3">
        <v>0</v>
      </c>
      <c r="AZ40" s="3">
        <v>272</v>
      </c>
      <c r="BA40" s="3">
        <v>865</v>
      </c>
      <c r="BB40" s="3">
        <v>352</v>
      </c>
      <c r="BC40" s="3">
        <v>33</v>
      </c>
      <c r="BD40" s="3">
        <v>0</v>
      </c>
      <c r="BE40" s="3">
        <v>0</v>
      </c>
      <c r="BF40" s="3">
        <v>1250</v>
      </c>
      <c r="BG40" s="3">
        <v>272</v>
      </c>
      <c r="BH40" s="5">
        <v>4.5955882352941178</v>
      </c>
      <c r="BI40" s="5">
        <v>9.1911764705882355</v>
      </c>
      <c r="BJ40" s="3">
        <v>261</v>
      </c>
      <c r="BK40" s="3">
        <v>32</v>
      </c>
      <c r="BL40" s="3">
        <v>34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</row>
    <row r="41" spans="1:85" x14ac:dyDescent="0.25">
      <c r="A41" s="4" t="s">
        <v>74</v>
      </c>
      <c r="B41" s="4" t="s">
        <v>75</v>
      </c>
      <c r="C41" s="3">
        <v>67</v>
      </c>
      <c r="D41" s="3">
        <v>120</v>
      </c>
      <c r="E41" s="3">
        <v>40</v>
      </c>
      <c r="F41" s="3">
        <v>9</v>
      </c>
      <c r="G41" s="3">
        <v>4</v>
      </c>
      <c r="H41" s="3">
        <v>0</v>
      </c>
      <c r="I41" s="3">
        <v>0</v>
      </c>
      <c r="J41" s="3">
        <v>240</v>
      </c>
      <c r="K41" s="3">
        <v>335</v>
      </c>
      <c r="L41" s="3">
        <v>480</v>
      </c>
      <c r="M41" s="3">
        <v>120</v>
      </c>
      <c r="N41" s="3">
        <v>18</v>
      </c>
      <c r="O41" s="3">
        <v>4</v>
      </c>
      <c r="P41" s="3">
        <v>957</v>
      </c>
      <c r="Q41" s="3">
        <v>240</v>
      </c>
      <c r="R41" s="5">
        <v>3.9874999999999998</v>
      </c>
      <c r="S41" s="5">
        <v>7.9749999999999996</v>
      </c>
      <c r="T41" s="3">
        <v>187</v>
      </c>
      <c r="U41" s="3">
        <v>23</v>
      </c>
      <c r="V41" s="3">
        <v>30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S41" s="3">
        <v>108</v>
      </c>
      <c r="AT41" s="3">
        <v>109</v>
      </c>
      <c r="AU41" s="3">
        <v>19</v>
      </c>
      <c r="AV41" s="3">
        <v>4</v>
      </c>
      <c r="AW41" s="3">
        <v>0</v>
      </c>
      <c r="AX41" s="3">
        <v>0</v>
      </c>
      <c r="AY41" s="3">
        <v>0</v>
      </c>
      <c r="AZ41" s="3">
        <v>240</v>
      </c>
      <c r="BA41" s="3">
        <v>540</v>
      </c>
      <c r="BB41" s="3">
        <v>436</v>
      </c>
      <c r="BC41" s="3">
        <v>57</v>
      </c>
      <c r="BD41" s="3">
        <v>8</v>
      </c>
      <c r="BE41" s="3">
        <v>0</v>
      </c>
      <c r="BF41" s="3">
        <v>1041</v>
      </c>
      <c r="BG41" s="3">
        <v>240</v>
      </c>
      <c r="BH41" s="5">
        <v>4.3375000000000004</v>
      </c>
      <c r="BI41" s="5">
        <v>8.6750000000000007</v>
      </c>
      <c r="BJ41" s="3">
        <v>217</v>
      </c>
      <c r="BK41" s="3">
        <v>27</v>
      </c>
      <c r="BL41" s="3">
        <v>30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</row>
    <row r="42" spans="1:85" x14ac:dyDescent="0.25">
      <c r="A42" s="4" t="s">
        <v>76</v>
      </c>
      <c r="B42" s="4" t="s">
        <v>77</v>
      </c>
      <c r="C42" s="3">
        <v>63</v>
      </c>
      <c r="D42" s="3">
        <v>127</v>
      </c>
      <c r="E42" s="3">
        <v>37</v>
      </c>
      <c r="F42" s="3">
        <v>8</v>
      </c>
      <c r="G42" s="3">
        <v>5</v>
      </c>
      <c r="H42" s="3">
        <v>0</v>
      </c>
      <c r="I42" s="3">
        <v>0</v>
      </c>
      <c r="J42" s="3">
        <v>240</v>
      </c>
      <c r="K42" s="3">
        <v>315</v>
      </c>
      <c r="L42" s="3">
        <v>508</v>
      </c>
      <c r="M42" s="3">
        <v>111</v>
      </c>
      <c r="N42" s="3">
        <v>16</v>
      </c>
      <c r="O42" s="3">
        <v>5</v>
      </c>
      <c r="P42" s="3">
        <v>955</v>
      </c>
      <c r="Q42" s="3">
        <v>240</v>
      </c>
      <c r="R42" s="5">
        <v>3.9791666666666665</v>
      </c>
      <c r="S42" s="5">
        <v>7.958333333333333</v>
      </c>
      <c r="T42" s="3">
        <v>190</v>
      </c>
      <c r="U42" s="3">
        <v>23</v>
      </c>
      <c r="V42" s="3">
        <v>30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S42" s="3">
        <v>83</v>
      </c>
      <c r="AT42" s="3">
        <v>116</v>
      </c>
      <c r="AU42" s="3">
        <v>32</v>
      </c>
      <c r="AV42" s="3">
        <v>7</v>
      </c>
      <c r="AW42" s="3">
        <v>1</v>
      </c>
      <c r="AX42" s="3">
        <v>1</v>
      </c>
      <c r="AY42" s="3">
        <v>0</v>
      </c>
      <c r="AZ42" s="3">
        <v>240</v>
      </c>
      <c r="BA42" s="3">
        <v>415</v>
      </c>
      <c r="BB42" s="3">
        <v>464</v>
      </c>
      <c r="BC42" s="3">
        <v>96</v>
      </c>
      <c r="BD42" s="3">
        <v>14</v>
      </c>
      <c r="BE42" s="3">
        <v>1</v>
      </c>
      <c r="BF42" s="3">
        <v>990</v>
      </c>
      <c r="BG42" s="3">
        <v>239</v>
      </c>
      <c r="BH42" s="5">
        <v>4.1422594142259417</v>
      </c>
      <c r="BI42" s="5">
        <v>8.2845188284518834</v>
      </c>
      <c r="BJ42" s="3">
        <v>199</v>
      </c>
      <c r="BK42" s="3">
        <v>24</v>
      </c>
      <c r="BL42" s="3">
        <v>30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</row>
    <row r="43" spans="1:85" x14ac:dyDescent="0.25">
      <c r="A43" s="4" t="s">
        <v>78</v>
      </c>
      <c r="B43" s="4" t="s">
        <v>79</v>
      </c>
      <c r="C43" s="3">
        <v>95</v>
      </c>
      <c r="D43" s="3">
        <v>157</v>
      </c>
      <c r="E43" s="3">
        <v>37</v>
      </c>
      <c r="F43" s="3">
        <v>3</v>
      </c>
      <c r="G43" s="3">
        <v>4</v>
      </c>
      <c r="H43" s="3">
        <v>0</v>
      </c>
      <c r="I43" s="3">
        <v>0</v>
      </c>
      <c r="J43" s="3">
        <v>296</v>
      </c>
      <c r="K43" s="3">
        <v>475</v>
      </c>
      <c r="L43" s="3">
        <v>628</v>
      </c>
      <c r="M43" s="3">
        <v>111</v>
      </c>
      <c r="N43" s="3">
        <v>6</v>
      </c>
      <c r="O43" s="3">
        <v>4</v>
      </c>
      <c r="P43" s="3">
        <v>1224</v>
      </c>
      <c r="Q43" s="3">
        <v>296</v>
      </c>
      <c r="R43" s="5">
        <v>4.1351351351351351</v>
      </c>
      <c r="S43" s="5">
        <v>8.2702702702702702</v>
      </c>
      <c r="T43" s="3">
        <v>252</v>
      </c>
      <c r="U43" s="3">
        <v>31</v>
      </c>
      <c r="V43" s="3">
        <v>37</v>
      </c>
      <c r="X43" s="3">
        <v>32</v>
      </c>
      <c r="Y43" s="3">
        <v>15</v>
      </c>
      <c r="Z43" s="3">
        <v>1</v>
      </c>
      <c r="AA43" s="3">
        <v>0</v>
      </c>
      <c r="AB43" s="3">
        <v>0</v>
      </c>
      <c r="AC43" s="3">
        <v>0</v>
      </c>
      <c r="AD43" s="3">
        <v>0</v>
      </c>
      <c r="AE43" s="3">
        <v>48</v>
      </c>
      <c r="AF43" s="3">
        <v>160</v>
      </c>
      <c r="AG43" s="3">
        <v>60</v>
      </c>
      <c r="AH43" s="3">
        <v>3</v>
      </c>
      <c r="AI43" s="3">
        <v>0</v>
      </c>
      <c r="AJ43" s="3">
        <v>0</v>
      </c>
      <c r="AK43" s="3">
        <v>223</v>
      </c>
      <c r="AL43" s="3">
        <v>48</v>
      </c>
      <c r="AM43" s="5">
        <v>4.645833333333333</v>
      </c>
      <c r="AN43" s="5">
        <v>9.2916666666666661</v>
      </c>
      <c r="AO43" s="3">
        <v>47</v>
      </c>
      <c r="AP43" s="3">
        <v>5</v>
      </c>
      <c r="AQ43" s="3">
        <v>6</v>
      </c>
      <c r="AS43" s="3">
        <v>142</v>
      </c>
      <c r="AT43" s="3">
        <v>151</v>
      </c>
      <c r="AU43" s="3">
        <v>38</v>
      </c>
      <c r="AV43" s="3">
        <v>3</v>
      </c>
      <c r="AW43" s="3">
        <v>2</v>
      </c>
      <c r="AX43" s="3">
        <v>0</v>
      </c>
      <c r="AY43" s="3">
        <v>0</v>
      </c>
      <c r="AZ43" s="3">
        <v>336</v>
      </c>
      <c r="BA43" s="3">
        <v>710</v>
      </c>
      <c r="BB43" s="3">
        <v>604</v>
      </c>
      <c r="BC43" s="3">
        <v>114</v>
      </c>
      <c r="BD43" s="3">
        <v>6</v>
      </c>
      <c r="BE43" s="3">
        <v>2</v>
      </c>
      <c r="BF43" s="3">
        <v>1436</v>
      </c>
      <c r="BG43" s="3">
        <v>336</v>
      </c>
      <c r="BH43" s="5">
        <v>4.2738095238095237</v>
      </c>
      <c r="BI43" s="5">
        <v>8.5476190476190474</v>
      </c>
      <c r="BJ43" s="3">
        <v>293</v>
      </c>
      <c r="BK43" s="3">
        <v>36</v>
      </c>
      <c r="BL43" s="3">
        <v>42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</row>
    <row r="44" spans="1:85" x14ac:dyDescent="0.25">
      <c r="A44" s="4" t="s">
        <v>80</v>
      </c>
      <c r="B44" s="4" t="s">
        <v>81</v>
      </c>
      <c r="C44" s="3">
        <v>128</v>
      </c>
      <c r="D44" s="3">
        <v>99</v>
      </c>
      <c r="E44" s="3">
        <v>13</v>
      </c>
      <c r="F44" s="3">
        <v>0</v>
      </c>
      <c r="G44" s="3">
        <v>0</v>
      </c>
      <c r="H44" s="3">
        <v>0</v>
      </c>
      <c r="I44" s="3">
        <v>0</v>
      </c>
      <c r="J44" s="3">
        <v>240</v>
      </c>
      <c r="K44" s="3">
        <v>640</v>
      </c>
      <c r="L44" s="3">
        <v>396</v>
      </c>
      <c r="M44" s="3">
        <v>39</v>
      </c>
      <c r="N44" s="3">
        <v>0</v>
      </c>
      <c r="O44" s="3">
        <v>0</v>
      </c>
      <c r="P44" s="3">
        <v>1075</v>
      </c>
      <c r="Q44" s="3">
        <v>240</v>
      </c>
      <c r="R44" s="5">
        <v>4.479166666666667</v>
      </c>
      <c r="S44" s="5">
        <v>8.9583333333333339</v>
      </c>
      <c r="T44" s="3">
        <v>227</v>
      </c>
      <c r="U44" s="3">
        <v>28</v>
      </c>
      <c r="V44" s="3">
        <v>30</v>
      </c>
      <c r="X44" s="3">
        <v>13</v>
      </c>
      <c r="Y44" s="3">
        <v>3</v>
      </c>
      <c r="Z44" s="3">
        <v>0</v>
      </c>
      <c r="AA44" s="3">
        <v>0</v>
      </c>
      <c r="AB44" s="3">
        <v>0</v>
      </c>
      <c r="AC44" s="3">
        <v>0</v>
      </c>
      <c r="AD44" s="3">
        <v>224</v>
      </c>
      <c r="AE44" s="3">
        <v>240</v>
      </c>
      <c r="AF44" s="3">
        <v>65</v>
      </c>
      <c r="AG44" s="3">
        <v>12</v>
      </c>
      <c r="AH44" s="3">
        <v>0</v>
      </c>
      <c r="AI44" s="3">
        <v>0</v>
      </c>
      <c r="AJ44" s="3">
        <v>0</v>
      </c>
      <c r="AK44" s="3">
        <v>77</v>
      </c>
      <c r="AL44" s="3">
        <v>16</v>
      </c>
      <c r="AM44" s="5">
        <v>4.8125</v>
      </c>
      <c r="AN44" s="5">
        <v>9.625</v>
      </c>
      <c r="AO44" s="3">
        <v>16</v>
      </c>
      <c r="AP44" s="3">
        <v>2</v>
      </c>
      <c r="AQ44" s="3">
        <v>30</v>
      </c>
      <c r="AS44" s="3">
        <v>107</v>
      </c>
      <c r="AT44" s="3">
        <v>117</v>
      </c>
      <c r="AU44" s="3">
        <v>15</v>
      </c>
      <c r="AV44" s="3">
        <v>1</v>
      </c>
      <c r="AW44" s="3">
        <v>0</v>
      </c>
      <c r="AX44" s="3">
        <v>0</v>
      </c>
      <c r="AY44" s="3">
        <v>0</v>
      </c>
      <c r="AZ44" s="3">
        <v>240</v>
      </c>
      <c r="BA44" s="3">
        <v>535</v>
      </c>
      <c r="BB44" s="3">
        <v>468</v>
      </c>
      <c r="BC44" s="3">
        <v>45</v>
      </c>
      <c r="BD44" s="3">
        <v>2</v>
      </c>
      <c r="BE44" s="3">
        <v>0</v>
      </c>
      <c r="BF44" s="3">
        <v>1050</v>
      </c>
      <c r="BG44" s="3">
        <v>240</v>
      </c>
      <c r="BH44" s="5">
        <v>4.375</v>
      </c>
      <c r="BI44" s="5">
        <v>8.75</v>
      </c>
      <c r="BJ44" s="3">
        <v>224</v>
      </c>
      <c r="BK44" s="3">
        <v>28</v>
      </c>
      <c r="BL44" s="3">
        <v>30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</row>
    <row r="45" spans="1:85" x14ac:dyDescent="0.25">
      <c r="A45" s="4" t="s">
        <v>82</v>
      </c>
      <c r="B45" s="4" t="s">
        <v>83</v>
      </c>
      <c r="C45" s="3">
        <v>192</v>
      </c>
      <c r="D45" s="3">
        <v>117</v>
      </c>
      <c r="E45" s="3">
        <v>25</v>
      </c>
      <c r="F45" s="3">
        <v>19</v>
      </c>
      <c r="G45" s="3">
        <v>5</v>
      </c>
      <c r="H45" s="3">
        <v>1</v>
      </c>
      <c r="I45" s="3">
        <v>1</v>
      </c>
      <c r="J45" s="3">
        <v>360</v>
      </c>
      <c r="K45" s="3">
        <v>960</v>
      </c>
      <c r="L45" s="3">
        <v>468</v>
      </c>
      <c r="M45" s="3">
        <v>75</v>
      </c>
      <c r="N45" s="3">
        <v>38</v>
      </c>
      <c r="O45" s="3">
        <v>5</v>
      </c>
      <c r="P45" s="3">
        <v>1546</v>
      </c>
      <c r="Q45" s="3">
        <v>358</v>
      </c>
      <c r="R45" s="5">
        <v>4.3184357541899443</v>
      </c>
      <c r="S45" s="5">
        <v>8.6368715083798886</v>
      </c>
      <c r="T45" s="3">
        <v>309</v>
      </c>
      <c r="U45" s="3">
        <v>38</v>
      </c>
      <c r="V45" s="3">
        <v>45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S45" s="3">
        <v>130</v>
      </c>
      <c r="AT45" s="3">
        <v>65</v>
      </c>
      <c r="AU45" s="3">
        <v>14</v>
      </c>
      <c r="AV45" s="3">
        <v>6</v>
      </c>
      <c r="AW45" s="3">
        <v>1</v>
      </c>
      <c r="AX45" s="3">
        <v>40</v>
      </c>
      <c r="AY45" s="3">
        <v>24</v>
      </c>
      <c r="AZ45" s="3">
        <v>280</v>
      </c>
      <c r="BA45" s="3">
        <v>650</v>
      </c>
      <c r="BB45" s="3">
        <v>260</v>
      </c>
      <c r="BC45" s="3">
        <v>42</v>
      </c>
      <c r="BD45" s="3">
        <v>12</v>
      </c>
      <c r="BE45" s="3">
        <v>1</v>
      </c>
      <c r="BF45" s="3">
        <v>965</v>
      </c>
      <c r="BG45" s="3">
        <v>216</v>
      </c>
      <c r="BH45" s="5">
        <v>4.4675925925925926</v>
      </c>
      <c r="BI45" s="5">
        <v>8.9351851851851851</v>
      </c>
      <c r="BJ45" s="3">
        <v>195</v>
      </c>
      <c r="BK45" s="3">
        <v>24</v>
      </c>
      <c r="BL45" s="3">
        <v>35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</row>
    <row r="46" spans="1:85" x14ac:dyDescent="0.25">
      <c r="A46" s="4" t="s">
        <v>84</v>
      </c>
      <c r="B46" s="4" t="s">
        <v>85</v>
      </c>
      <c r="C46" s="3">
        <v>111</v>
      </c>
      <c r="D46" s="3">
        <v>93</v>
      </c>
      <c r="E46" s="3">
        <v>35</v>
      </c>
      <c r="F46" s="3">
        <v>1</v>
      </c>
      <c r="G46" s="3">
        <v>0</v>
      </c>
      <c r="H46" s="3">
        <v>0</v>
      </c>
      <c r="I46" s="3">
        <v>0</v>
      </c>
      <c r="J46" s="3">
        <v>240</v>
      </c>
      <c r="K46" s="3">
        <v>555</v>
      </c>
      <c r="L46" s="3">
        <v>372</v>
      </c>
      <c r="M46" s="3">
        <v>105</v>
      </c>
      <c r="N46" s="3">
        <v>2</v>
      </c>
      <c r="O46" s="3">
        <v>0</v>
      </c>
      <c r="P46" s="3">
        <v>1034</v>
      </c>
      <c r="Q46" s="3">
        <v>240</v>
      </c>
      <c r="R46" s="5">
        <v>4.3083333333333336</v>
      </c>
      <c r="S46" s="5">
        <v>8.6166666666666671</v>
      </c>
      <c r="T46" s="3">
        <v>204</v>
      </c>
      <c r="U46" s="3">
        <v>25</v>
      </c>
      <c r="V46" s="3">
        <v>30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S46" s="3">
        <v>122</v>
      </c>
      <c r="AT46" s="3">
        <v>84</v>
      </c>
      <c r="AU46" s="3">
        <v>29</v>
      </c>
      <c r="AV46" s="3">
        <v>5</v>
      </c>
      <c r="AW46" s="3">
        <v>0</v>
      </c>
      <c r="AX46" s="3">
        <v>0</v>
      </c>
      <c r="AY46" s="3">
        <v>0</v>
      </c>
      <c r="AZ46" s="3">
        <v>240</v>
      </c>
      <c r="BA46" s="3">
        <v>610</v>
      </c>
      <c r="BB46" s="3">
        <v>336</v>
      </c>
      <c r="BC46" s="3">
        <v>87</v>
      </c>
      <c r="BD46" s="3">
        <v>10</v>
      </c>
      <c r="BE46" s="3">
        <v>0</v>
      </c>
      <c r="BF46" s="3">
        <v>1043</v>
      </c>
      <c r="BG46" s="3">
        <v>240</v>
      </c>
      <c r="BH46" s="5">
        <v>4.3458333333333332</v>
      </c>
      <c r="BI46" s="5">
        <v>8.6916666666666664</v>
      </c>
      <c r="BJ46" s="3">
        <v>206</v>
      </c>
      <c r="BK46" s="3">
        <v>25</v>
      </c>
      <c r="BL46" s="3">
        <v>30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</row>
    <row r="47" spans="1:85" x14ac:dyDescent="0.25">
      <c r="A47" s="4" t="s">
        <v>86</v>
      </c>
      <c r="B47" s="4" t="s">
        <v>87</v>
      </c>
      <c r="C47" s="3">
        <v>70</v>
      </c>
      <c r="D47" s="3">
        <v>162</v>
      </c>
      <c r="E47" s="3">
        <v>8</v>
      </c>
      <c r="F47" s="3">
        <v>0</v>
      </c>
      <c r="G47" s="3">
        <v>0</v>
      </c>
      <c r="H47" s="3">
        <v>0</v>
      </c>
      <c r="I47" s="3">
        <v>0</v>
      </c>
      <c r="J47" s="3">
        <v>240</v>
      </c>
      <c r="K47" s="3">
        <v>350</v>
      </c>
      <c r="L47" s="3">
        <v>648</v>
      </c>
      <c r="M47" s="3">
        <v>24</v>
      </c>
      <c r="N47" s="3">
        <v>0</v>
      </c>
      <c r="O47" s="3">
        <v>0</v>
      </c>
      <c r="P47" s="3">
        <v>1022</v>
      </c>
      <c r="Q47" s="3">
        <v>240</v>
      </c>
      <c r="R47" s="5">
        <v>4.2583333333333337</v>
      </c>
      <c r="S47" s="5">
        <v>8.5166666666666675</v>
      </c>
      <c r="T47" s="3">
        <v>232</v>
      </c>
      <c r="U47" s="3">
        <v>29</v>
      </c>
      <c r="V47" s="3">
        <v>30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5">
        <v>0</v>
      </c>
      <c r="AN47" s="5">
        <v>0</v>
      </c>
      <c r="AO47" s="3">
        <v>0</v>
      </c>
      <c r="AP47" s="3">
        <v>0</v>
      </c>
      <c r="AQ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</row>
    <row r="48" spans="1:85" x14ac:dyDescent="0.25">
      <c r="A48" s="4" t="s">
        <v>88</v>
      </c>
      <c r="B48" s="4" t="s">
        <v>89</v>
      </c>
      <c r="C48" s="3">
        <v>325</v>
      </c>
      <c r="D48" s="3">
        <v>185</v>
      </c>
      <c r="E48" s="3">
        <v>33</v>
      </c>
      <c r="F48" s="3">
        <v>0</v>
      </c>
      <c r="G48" s="3">
        <v>0</v>
      </c>
      <c r="H48" s="3">
        <v>1</v>
      </c>
      <c r="I48" s="3">
        <v>0</v>
      </c>
      <c r="J48" s="3">
        <v>544</v>
      </c>
      <c r="K48" s="3">
        <v>1625</v>
      </c>
      <c r="L48" s="3">
        <v>740</v>
      </c>
      <c r="M48" s="3">
        <v>99</v>
      </c>
      <c r="N48" s="3">
        <v>0</v>
      </c>
      <c r="O48" s="3">
        <v>0</v>
      </c>
      <c r="P48" s="3">
        <v>2464</v>
      </c>
      <c r="Q48" s="3">
        <v>543</v>
      </c>
      <c r="R48" s="5">
        <v>4.5377532228360957</v>
      </c>
      <c r="S48" s="5">
        <v>9.0755064456721914</v>
      </c>
      <c r="T48" s="3">
        <v>510</v>
      </c>
      <c r="U48" s="3">
        <v>63</v>
      </c>
      <c r="V48" s="3">
        <v>68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S48" s="3">
        <v>265</v>
      </c>
      <c r="AT48" s="3">
        <v>131</v>
      </c>
      <c r="AU48" s="3">
        <v>4</v>
      </c>
      <c r="AV48" s="3">
        <v>0</v>
      </c>
      <c r="AW48" s="3">
        <v>0</v>
      </c>
      <c r="AX48" s="3">
        <v>0</v>
      </c>
      <c r="AY48" s="3">
        <v>0</v>
      </c>
      <c r="AZ48" s="3">
        <v>400</v>
      </c>
      <c r="BA48" s="3">
        <v>1325</v>
      </c>
      <c r="BB48" s="3">
        <v>524</v>
      </c>
      <c r="BC48" s="3">
        <v>12</v>
      </c>
      <c r="BD48" s="3">
        <v>0</v>
      </c>
      <c r="BE48" s="3">
        <v>0</v>
      </c>
      <c r="BF48" s="3">
        <v>1861</v>
      </c>
      <c r="BG48" s="3">
        <v>400</v>
      </c>
      <c r="BH48" s="5">
        <v>4.6524999999999999</v>
      </c>
      <c r="BI48" s="5">
        <v>9.3049999999999997</v>
      </c>
      <c r="BJ48" s="3">
        <v>396</v>
      </c>
      <c r="BK48" s="3">
        <v>49</v>
      </c>
      <c r="BL48" s="3">
        <v>50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</row>
    <row r="49" spans="1:85" x14ac:dyDescent="0.25">
      <c r="A49" s="4" t="s">
        <v>90</v>
      </c>
      <c r="B49" s="4" t="s">
        <v>91</v>
      </c>
      <c r="C49" s="3">
        <v>153</v>
      </c>
      <c r="D49" s="3">
        <v>68</v>
      </c>
      <c r="E49" s="3">
        <v>18</v>
      </c>
      <c r="F49" s="3">
        <v>1</v>
      </c>
      <c r="G49" s="3">
        <v>0</v>
      </c>
      <c r="H49" s="3">
        <v>0</v>
      </c>
      <c r="I49" s="3">
        <v>0</v>
      </c>
      <c r="J49" s="3">
        <v>240</v>
      </c>
      <c r="K49" s="3">
        <v>765</v>
      </c>
      <c r="L49" s="3">
        <v>272</v>
      </c>
      <c r="M49" s="3">
        <v>54</v>
      </c>
      <c r="N49" s="3">
        <v>2</v>
      </c>
      <c r="O49" s="3">
        <v>0</v>
      </c>
      <c r="P49" s="3">
        <v>1093</v>
      </c>
      <c r="Q49" s="3">
        <v>240</v>
      </c>
      <c r="R49" s="5">
        <v>4.5541666666666663</v>
      </c>
      <c r="S49" s="5">
        <v>9.1083333333333325</v>
      </c>
      <c r="T49" s="3">
        <v>221</v>
      </c>
      <c r="U49" s="3">
        <v>27</v>
      </c>
      <c r="V49" s="3">
        <v>30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S49" s="3">
        <v>165</v>
      </c>
      <c r="AT49" s="3">
        <v>65</v>
      </c>
      <c r="AU49" s="3">
        <v>9</v>
      </c>
      <c r="AV49" s="3">
        <v>1</v>
      </c>
      <c r="AW49" s="3">
        <v>0</v>
      </c>
      <c r="AX49" s="3">
        <v>0</v>
      </c>
      <c r="AY49" s="3">
        <v>0</v>
      </c>
      <c r="AZ49" s="3">
        <v>240</v>
      </c>
      <c r="BA49" s="3">
        <v>825</v>
      </c>
      <c r="BB49" s="3">
        <v>260</v>
      </c>
      <c r="BC49" s="3">
        <v>27</v>
      </c>
      <c r="BD49" s="3">
        <v>2</v>
      </c>
      <c r="BE49" s="3">
        <v>0</v>
      </c>
      <c r="BF49" s="3">
        <v>1114</v>
      </c>
      <c r="BG49" s="3">
        <v>240</v>
      </c>
      <c r="BH49" s="5">
        <v>4.6416666666666666</v>
      </c>
      <c r="BI49" s="5">
        <v>9.2833333333333332</v>
      </c>
      <c r="BJ49" s="3">
        <v>230</v>
      </c>
      <c r="BK49" s="3">
        <v>28</v>
      </c>
      <c r="BL49" s="3">
        <v>30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</row>
    <row r="50" spans="1:85" x14ac:dyDescent="0.25">
      <c r="A50" s="4" t="s">
        <v>92</v>
      </c>
      <c r="B50" s="4" t="s">
        <v>93</v>
      </c>
      <c r="C50" s="3">
        <v>154</v>
      </c>
      <c r="D50" s="3">
        <v>78</v>
      </c>
      <c r="E50" s="3">
        <v>6</v>
      </c>
      <c r="F50" s="3">
        <v>2</v>
      </c>
      <c r="G50" s="3">
        <v>0</v>
      </c>
      <c r="H50" s="3">
        <v>0</v>
      </c>
      <c r="I50" s="3">
        <v>0</v>
      </c>
      <c r="J50" s="3">
        <v>240</v>
      </c>
      <c r="K50" s="3">
        <v>770</v>
      </c>
      <c r="L50" s="3">
        <v>312</v>
      </c>
      <c r="M50" s="3">
        <v>18</v>
      </c>
      <c r="N50" s="3">
        <v>4</v>
      </c>
      <c r="O50" s="3">
        <v>0</v>
      </c>
      <c r="P50" s="3">
        <v>1104</v>
      </c>
      <c r="Q50" s="3">
        <v>240</v>
      </c>
      <c r="R50" s="5">
        <v>4.5999999999999996</v>
      </c>
      <c r="S50" s="5">
        <v>9.1999999999999993</v>
      </c>
      <c r="T50" s="3">
        <v>232</v>
      </c>
      <c r="U50" s="3">
        <v>29</v>
      </c>
      <c r="V50" s="3">
        <v>30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S50" s="3">
        <v>144</v>
      </c>
      <c r="AT50" s="3">
        <v>91</v>
      </c>
      <c r="AU50" s="3">
        <v>4</v>
      </c>
      <c r="AV50" s="3">
        <v>1</v>
      </c>
      <c r="AW50" s="3">
        <v>0</v>
      </c>
      <c r="AX50" s="3">
        <v>0</v>
      </c>
      <c r="AY50" s="3">
        <v>0</v>
      </c>
      <c r="AZ50" s="3">
        <v>240</v>
      </c>
      <c r="BA50" s="3">
        <v>720</v>
      </c>
      <c r="BB50" s="3">
        <v>364</v>
      </c>
      <c r="BC50" s="3">
        <v>12</v>
      </c>
      <c r="BD50" s="3">
        <v>2</v>
      </c>
      <c r="BE50" s="3">
        <v>0</v>
      </c>
      <c r="BF50" s="3">
        <v>1098</v>
      </c>
      <c r="BG50" s="3">
        <v>240</v>
      </c>
      <c r="BH50" s="5">
        <v>4.5750000000000002</v>
      </c>
      <c r="BI50" s="5">
        <v>9.15</v>
      </c>
      <c r="BJ50" s="3">
        <v>235</v>
      </c>
      <c r="BK50" s="3">
        <v>29</v>
      </c>
      <c r="BL50" s="3">
        <v>30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</row>
    <row r="51" spans="1:85" x14ac:dyDescent="0.25">
      <c r="A51" s="4" t="s">
        <v>94</v>
      </c>
      <c r="B51" s="4" t="s">
        <v>95</v>
      </c>
      <c r="C51" s="3">
        <v>147</v>
      </c>
      <c r="D51" s="3">
        <v>76</v>
      </c>
      <c r="E51" s="3">
        <v>17</v>
      </c>
      <c r="F51" s="3">
        <v>0</v>
      </c>
      <c r="G51" s="3">
        <v>0</v>
      </c>
      <c r="H51" s="3">
        <v>0</v>
      </c>
      <c r="I51" s="3">
        <v>0</v>
      </c>
      <c r="J51" s="3">
        <v>240</v>
      </c>
      <c r="K51" s="3">
        <v>735</v>
      </c>
      <c r="L51" s="3">
        <v>304</v>
      </c>
      <c r="M51" s="3">
        <v>51</v>
      </c>
      <c r="N51" s="3">
        <v>0</v>
      </c>
      <c r="O51" s="3">
        <v>0</v>
      </c>
      <c r="P51" s="3">
        <v>1090</v>
      </c>
      <c r="Q51" s="3">
        <v>240</v>
      </c>
      <c r="R51" s="5">
        <v>4.541666666666667</v>
      </c>
      <c r="S51" s="5">
        <v>9.0833333333333339</v>
      </c>
      <c r="T51" s="3">
        <v>223</v>
      </c>
      <c r="U51" s="3">
        <v>27</v>
      </c>
      <c r="V51" s="3">
        <v>30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S51" s="3">
        <v>131</v>
      </c>
      <c r="AT51" s="3">
        <v>74</v>
      </c>
      <c r="AU51" s="3">
        <v>35</v>
      </c>
      <c r="AV51" s="3">
        <v>0</v>
      </c>
      <c r="AW51" s="3">
        <v>0</v>
      </c>
      <c r="AX51" s="3">
        <v>0</v>
      </c>
      <c r="AY51" s="3">
        <v>0</v>
      </c>
      <c r="AZ51" s="3">
        <v>240</v>
      </c>
      <c r="BA51" s="3">
        <v>655</v>
      </c>
      <c r="BB51" s="3">
        <v>296</v>
      </c>
      <c r="BC51" s="3">
        <v>105</v>
      </c>
      <c r="BD51" s="3">
        <v>0</v>
      </c>
      <c r="BE51" s="3">
        <v>0</v>
      </c>
      <c r="BF51" s="3">
        <v>1056</v>
      </c>
      <c r="BG51" s="3">
        <v>240</v>
      </c>
      <c r="BH51" s="5">
        <v>4.4000000000000004</v>
      </c>
      <c r="BI51" s="5">
        <v>8.8000000000000007</v>
      </c>
      <c r="BJ51" s="3">
        <v>205</v>
      </c>
      <c r="BK51" s="3">
        <v>25</v>
      </c>
      <c r="BL51" s="3">
        <v>30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</row>
    <row r="52" spans="1:85" x14ac:dyDescent="0.25">
      <c r="A52" s="4" t="s">
        <v>96</v>
      </c>
      <c r="B52" s="4" t="s">
        <v>97</v>
      </c>
      <c r="C52" s="3">
        <v>633</v>
      </c>
      <c r="D52" s="3">
        <v>566</v>
      </c>
      <c r="E52" s="3">
        <v>65</v>
      </c>
      <c r="F52" s="3">
        <v>0</v>
      </c>
      <c r="G52" s="3">
        <v>0</v>
      </c>
      <c r="H52" s="3">
        <v>0</v>
      </c>
      <c r="I52" s="3">
        <v>0</v>
      </c>
      <c r="J52" s="3">
        <v>1264</v>
      </c>
      <c r="K52" s="3">
        <v>3165</v>
      </c>
      <c r="L52" s="3">
        <v>2264</v>
      </c>
      <c r="M52" s="3">
        <v>195</v>
      </c>
      <c r="N52" s="3">
        <v>0</v>
      </c>
      <c r="O52" s="3">
        <v>0</v>
      </c>
      <c r="P52" s="3">
        <v>5624</v>
      </c>
      <c r="Q52" s="3">
        <v>1264</v>
      </c>
      <c r="R52" s="5">
        <v>4.4493670886075947</v>
      </c>
      <c r="S52" s="5">
        <v>8.8987341772151893</v>
      </c>
      <c r="T52" s="3">
        <v>1199</v>
      </c>
      <c r="U52" s="3">
        <v>149</v>
      </c>
      <c r="V52" s="3">
        <v>158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S52" s="3">
        <v>241</v>
      </c>
      <c r="AT52" s="3">
        <v>287</v>
      </c>
      <c r="AU52" s="3">
        <v>22</v>
      </c>
      <c r="AV52" s="3">
        <v>0</v>
      </c>
      <c r="AW52" s="3">
        <v>2</v>
      </c>
      <c r="AX52" s="3">
        <v>0</v>
      </c>
      <c r="AY52" s="3">
        <v>0</v>
      </c>
      <c r="AZ52" s="3">
        <v>552</v>
      </c>
      <c r="BA52" s="3">
        <v>1205</v>
      </c>
      <c r="BB52" s="3">
        <v>1148</v>
      </c>
      <c r="BC52" s="3">
        <v>66</v>
      </c>
      <c r="BD52" s="3">
        <v>0</v>
      </c>
      <c r="BE52" s="3">
        <v>2</v>
      </c>
      <c r="BF52" s="3">
        <v>2421</v>
      </c>
      <c r="BG52" s="3">
        <v>552</v>
      </c>
      <c r="BH52" s="5">
        <v>4.3858695652173916</v>
      </c>
      <c r="BI52" s="5">
        <v>8.7717391304347831</v>
      </c>
      <c r="BJ52" s="3">
        <v>528</v>
      </c>
      <c r="BK52" s="3">
        <v>66</v>
      </c>
      <c r="BL52" s="3">
        <v>69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</row>
    <row r="53" spans="1:85" x14ac:dyDescent="0.25">
      <c r="A53" s="4" t="s">
        <v>98</v>
      </c>
      <c r="B53" s="4" t="s">
        <v>99</v>
      </c>
      <c r="C53" s="3">
        <v>320</v>
      </c>
      <c r="D53" s="3">
        <v>203</v>
      </c>
      <c r="E53" s="3">
        <v>21</v>
      </c>
      <c r="F53" s="3">
        <v>0</v>
      </c>
      <c r="G53" s="3">
        <v>0</v>
      </c>
      <c r="H53" s="3">
        <v>0</v>
      </c>
      <c r="I53" s="3">
        <v>0</v>
      </c>
      <c r="J53" s="3">
        <v>544</v>
      </c>
      <c r="K53" s="3">
        <v>1600</v>
      </c>
      <c r="L53" s="3">
        <v>812</v>
      </c>
      <c r="M53" s="3">
        <v>63</v>
      </c>
      <c r="N53" s="3">
        <v>0</v>
      </c>
      <c r="O53" s="3">
        <v>0</v>
      </c>
      <c r="P53" s="3">
        <v>2475</v>
      </c>
      <c r="Q53" s="3">
        <v>544</v>
      </c>
      <c r="R53" s="5">
        <v>4.5496323529411766</v>
      </c>
      <c r="S53" s="5">
        <v>9.0992647058823533</v>
      </c>
      <c r="T53" s="3">
        <v>523</v>
      </c>
      <c r="U53" s="3">
        <v>65</v>
      </c>
      <c r="V53" s="3">
        <v>68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S53" s="3">
        <v>194</v>
      </c>
      <c r="AT53" s="3">
        <v>49</v>
      </c>
      <c r="AU53" s="3">
        <v>10</v>
      </c>
      <c r="AV53" s="3">
        <v>0</v>
      </c>
      <c r="AW53" s="3">
        <v>0</v>
      </c>
      <c r="AX53" s="3">
        <v>0</v>
      </c>
      <c r="AY53" s="3">
        <v>3</v>
      </c>
      <c r="AZ53" s="3">
        <v>256</v>
      </c>
      <c r="BA53" s="3">
        <v>970</v>
      </c>
      <c r="BB53" s="3">
        <v>196</v>
      </c>
      <c r="BC53" s="3">
        <v>30</v>
      </c>
      <c r="BD53" s="3">
        <v>0</v>
      </c>
      <c r="BE53" s="3">
        <v>0</v>
      </c>
      <c r="BF53" s="3">
        <v>1196</v>
      </c>
      <c r="BG53" s="3">
        <v>253</v>
      </c>
      <c r="BH53" s="5">
        <v>4.7272727272727275</v>
      </c>
      <c r="BI53" s="5">
        <v>9.454545454545455</v>
      </c>
      <c r="BJ53" s="3">
        <v>243</v>
      </c>
      <c r="BK53" s="3">
        <v>30</v>
      </c>
      <c r="BL53" s="3">
        <v>32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</row>
    <row r="54" spans="1:85" x14ac:dyDescent="0.25">
      <c r="A54" s="4" t="s">
        <v>100</v>
      </c>
      <c r="B54" s="4" t="s">
        <v>101</v>
      </c>
      <c r="C54" s="3">
        <v>148</v>
      </c>
      <c r="D54" s="3">
        <v>79</v>
      </c>
      <c r="E54" s="3">
        <v>8</v>
      </c>
      <c r="F54" s="3">
        <v>0</v>
      </c>
      <c r="G54" s="3">
        <v>0</v>
      </c>
      <c r="H54" s="3">
        <v>5</v>
      </c>
      <c r="I54" s="3">
        <v>0</v>
      </c>
      <c r="J54" s="3">
        <v>240</v>
      </c>
      <c r="K54" s="3">
        <v>740</v>
      </c>
      <c r="L54" s="3">
        <v>316</v>
      </c>
      <c r="M54" s="3">
        <v>24</v>
      </c>
      <c r="N54" s="3">
        <v>0</v>
      </c>
      <c r="O54" s="3">
        <v>0</v>
      </c>
      <c r="P54" s="3">
        <v>1080</v>
      </c>
      <c r="Q54" s="3">
        <v>235</v>
      </c>
      <c r="R54" s="5">
        <v>4.5957446808510642</v>
      </c>
      <c r="S54" s="5">
        <v>9.1914893617021285</v>
      </c>
      <c r="T54" s="3">
        <v>227</v>
      </c>
      <c r="U54" s="3">
        <v>28</v>
      </c>
      <c r="V54" s="3">
        <v>30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S54" s="3">
        <v>185</v>
      </c>
      <c r="AT54" s="3">
        <v>43</v>
      </c>
      <c r="AU54" s="3">
        <v>12</v>
      </c>
      <c r="AV54" s="3">
        <v>0</v>
      </c>
      <c r="AW54" s="3">
        <v>0</v>
      </c>
      <c r="AX54" s="3">
        <v>0</v>
      </c>
      <c r="AY54" s="3">
        <v>0</v>
      </c>
      <c r="AZ54" s="3">
        <v>240</v>
      </c>
      <c r="BA54" s="3">
        <v>925</v>
      </c>
      <c r="BB54" s="3">
        <v>172</v>
      </c>
      <c r="BC54" s="3">
        <v>36</v>
      </c>
      <c r="BD54" s="3">
        <v>0</v>
      </c>
      <c r="BE54" s="3">
        <v>0</v>
      </c>
      <c r="BF54" s="3">
        <v>1133</v>
      </c>
      <c r="BG54" s="3">
        <v>240</v>
      </c>
      <c r="BH54" s="5">
        <v>4.7208333333333332</v>
      </c>
      <c r="BI54" s="5">
        <v>9.4416666666666664</v>
      </c>
      <c r="BJ54" s="3">
        <v>228</v>
      </c>
      <c r="BK54" s="3">
        <v>28</v>
      </c>
      <c r="BL54" s="3">
        <v>30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</row>
    <row r="55" spans="1:85" x14ac:dyDescent="0.25">
      <c r="A55" s="4" t="s">
        <v>102</v>
      </c>
      <c r="B55" s="4" t="s">
        <v>103</v>
      </c>
      <c r="C55" s="3">
        <v>140</v>
      </c>
      <c r="D55" s="3">
        <v>89</v>
      </c>
      <c r="E55" s="3">
        <v>9</v>
      </c>
      <c r="F55" s="3">
        <v>0</v>
      </c>
      <c r="G55" s="3">
        <v>0</v>
      </c>
      <c r="H55" s="3">
        <v>2</v>
      </c>
      <c r="I55" s="3">
        <v>0</v>
      </c>
      <c r="J55" s="3">
        <v>240</v>
      </c>
      <c r="K55" s="3">
        <v>700</v>
      </c>
      <c r="L55" s="3">
        <v>356</v>
      </c>
      <c r="M55" s="3">
        <v>27</v>
      </c>
      <c r="N55" s="3">
        <v>0</v>
      </c>
      <c r="O55" s="3">
        <v>0</v>
      </c>
      <c r="P55" s="3">
        <v>1083</v>
      </c>
      <c r="Q55" s="3">
        <v>238</v>
      </c>
      <c r="R55" s="5">
        <v>4.5504201680672267</v>
      </c>
      <c r="S55" s="5">
        <v>9.1008403361344534</v>
      </c>
      <c r="T55" s="3">
        <v>229</v>
      </c>
      <c r="U55" s="3">
        <v>28</v>
      </c>
      <c r="V55" s="3">
        <v>30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S55" s="3">
        <v>151</v>
      </c>
      <c r="AT55" s="3">
        <v>76</v>
      </c>
      <c r="AU55" s="3">
        <v>8</v>
      </c>
      <c r="AV55" s="3">
        <v>0</v>
      </c>
      <c r="AW55" s="3">
        <v>0</v>
      </c>
      <c r="AX55" s="3">
        <v>5</v>
      </c>
      <c r="AY55" s="3">
        <v>0</v>
      </c>
      <c r="AZ55" s="3">
        <v>240</v>
      </c>
      <c r="BA55" s="3">
        <v>755</v>
      </c>
      <c r="BB55" s="3">
        <v>304</v>
      </c>
      <c r="BC55" s="3">
        <v>24</v>
      </c>
      <c r="BD55" s="3">
        <v>0</v>
      </c>
      <c r="BE55" s="3">
        <v>0</v>
      </c>
      <c r="BF55" s="3">
        <v>1083</v>
      </c>
      <c r="BG55" s="3">
        <v>235</v>
      </c>
      <c r="BH55" s="5">
        <v>4.6085106382978722</v>
      </c>
      <c r="BI55" s="5">
        <v>9.2170212765957444</v>
      </c>
      <c r="BJ55" s="3">
        <v>227</v>
      </c>
      <c r="BK55" s="3">
        <v>28</v>
      </c>
      <c r="BL55" s="3">
        <v>30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</row>
    <row r="56" spans="1:85" x14ac:dyDescent="0.25">
      <c r="A56" s="4" t="s">
        <v>104</v>
      </c>
      <c r="B56" s="4" t="s">
        <v>105</v>
      </c>
      <c r="C56" s="3">
        <v>121</v>
      </c>
      <c r="D56" s="3">
        <v>89</v>
      </c>
      <c r="E56" s="3">
        <v>27</v>
      </c>
      <c r="F56" s="3">
        <v>3</v>
      </c>
      <c r="G56" s="3">
        <v>0</v>
      </c>
      <c r="H56" s="3">
        <v>0</v>
      </c>
      <c r="I56" s="3">
        <v>0</v>
      </c>
      <c r="J56" s="3">
        <v>240</v>
      </c>
      <c r="K56" s="3">
        <v>605</v>
      </c>
      <c r="L56" s="3">
        <v>356</v>
      </c>
      <c r="M56" s="3">
        <v>81</v>
      </c>
      <c r="N56" s="3">
        <v>6</v>
      </c>
      <c r="O56" s="3">
        <v>0</v>
      </c>
      <c r="P56" s="3">
        <v>1048</v>
      </c>
      <c r="Q56" s="3">
        <v>240</v>
      </c>
      <c r="R56" s="5">
        <v>4.3666666666666663</v>
      </c>
      <c r="S56" s="5">
        <v>8.7333333333333325</v>
      </c>
      <c r="T56" s="3">
        <v>210</v>
      </c>
      <c r="U56" s="3">
        <v>26</v>
      </c>
      <c r="V56" s="3">
        <v>30</v>
      </c>
      <c r="X56" s="3">
        <v>26</v>
      </c>
      <c r="Y56" s="3">
        <v>12</v>
      </c>
      <c r="Z56" s="3">
        <v>2</v>
      </c>
      <c r="AA56" s="3">
        <v>0</v>
      </c>
      <c r="AB56" s="3">
        <v>0</v>
      </c>
      <c r="AC56" s="3">
        <v>0</v>
      </c>
      <c r="AD56" s="3">
        <v>0</v>
      </c>
      <c r="AE56" s="3">
        <v>40</v>
      </c>
      <c r="AF56" s="3">
        <v>130</v>
      </c>
      <c r="AG56" s="3">
        <v>48</v>
      </c>
      <c r="AH56" s="3">
        <v>6</v>
      </c>
      <c r="AI56" s="3">
        <v>0</v>
      </c>
      <c r="AJ56" s="3">
        <v>0</v>
      </c>
      <c r="AK56" s="3">
        <v>184</v>
      </c>
      <c r="AL56" s="3">
        <v>40</v>
      </c>
      <c r="AM56" s="5">
        <v>4.5999999999999996</v>
      </c>
      <c r="AN56" s="5">
        <v>9.1999999999999993</v>
      </c>
      <c r="AO56" s="3">
        <v>38</v>
      </c>
      <c r="AP56" s="3">
        <v>4</v>
      </c>
      <c r="AQ56" s="3">
        <v>5</v>
      </c>
      <c r="AS56" s="3">
        <v>124</v>
      </c>
      <c r="AT56" s="3">
        <v>94</v>
      </c>
      <c r="AU56" s="3">
        <v>17</v>
      </c>
      <c r="AV56" s="3">
        <v>5</v>
      </c>
      <c r="AW56" s="3">
        <v>0</v>
      </c>
      <c r="AX56" s="3">
        <v>0</v>
      </c>
      <c r="AY56" s="3">
        <v>0</v>
      </c>
      <c r="AZ56" s="3">
        <v>240</v>
      </c>
      <c r="BA56" s="3">
        <v>620</v>
      </c>
      <c r="BB56" s="3">
        <v>376</v>
      </c>
      <c r="BC56" s="3">
        <v>51</v>
      </c>
      <c r="BD56" s="3">
        <v>10</v>
      </c>
      <c r="BE56" s="3">
        <v>0</v>
      </c>
      <c r="BF56" s="3">
        <v>1057</v>
      </c>
      <c r="BG56" s="3">
        <v>240</v>
      </c>
      <c r="BH56" s="5">
        <v>4.4041666666666668</v>
      </c>
      <c r="BI56" s="5">
        <v>8.8083333333333336</v>
      </c>
      <c r="BJ56" s="3">
        <v>218</v>
      </c>
      <c r="BK56" s="3">
        <v>27</v>
      </c>
      <c r="BL56" s="3">
        <v>30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</row>
    <row r="57" spans="1:85" x14ac:dyDescent="0.25">
      <c r="A57" s="4" t="s">
        <v>106</v>
      </c>
      <c r="B57" s="4" t="s">
        <v>107</v>
      </c>
      <c r="C57" s="3">
        <v>129</v>
      </c>
      <c r="D57" s="3">
        <v>100</v>
      </c>
      <c r="E57" s="3">
        <v>9</v>
      </c>
      <c r="F57" s="3">
        <v>0</v>
      </c>
      <c r="G57" s="3">
        <v>1</v>
      </c>
      <c r="H57" s="3">
        <v>1</v>
      </c>
      <c r="I57" s="3">
        <v>0</v>
      </c>
      <c r="J57" s="3">
        <v>240</v>
      </c>
      <c r="K57" s="3">
        <v>645</v>
      </c>
      <c r="L57" s="3">
        <v>400</v>
      </c>
      <c r="M57" s="3">
        <v>27</v>
      </c>
      <c r="N57" s="3">
        <v>0</v>
      </c>
      <c r="O57" s="3">
        <v>1</v>
      </c>
      <c r="P57" s="3">
        <v>1073</v>
      </c>
      <c r="Q57" s="3">
        <v>239</v>
      </c>
      <c r="R57" s="5">
        <v>4.489539748953975</v>
      </c>
      <c r="S57" s="5">
        <v>8.97907949790795</v>
      </c>
      <c r="T57" s="3">
        <v>229</v>
      </c>
      <c r="U57" s="3">
        <v>28</v>
      </c>
      <c r="V57" s="3">
        <v>30</v>
      </c>
      <c r="X57" s="3">
        <v>9</v>
      </c>
      <c r="Y57" s="3">
        <v>24</v>
      </c>
      <c r="Z57" s="3">
        <v>7</v>
      </c>
      <c r="AA57" s="3">
        <v>0</v>
      </c>
      <c r="AB57" s="3">
        <v>0</v>
      </c>
      <c r="AC57" s="3">
        <v>16</v>
      </c>
      <c r="AD57" s="3">
        <v>0</v>
      </c>
      <c r="AE57" s="3">
        <v>56</v>
      </c>
      <c r="AF57" s="3">
        <v>45</v>
      </c>
      <c r="AG57" s="3">
        <v>96</v>
      </c>
      <c r="AH57" s="3">
        <v>21</v>
      </c>
      <c r="AI57" s="3">
        <v>0</v>
      </c>
      <c r="AJ57" s="3">
        <v>0</v>
      </c>
      <c r="AK57" s="3">
        <v>162</v>
      </c>
      <c r="AL57" s="3">
        <v>40</v>
      </c>
      <c r="AM57" s="5">
        <v>4.05</v>
      </c>
      <c r="AN57" s="5">
        <v>8.1</v>
      </c>
      <c r="AO57" s="3">
        <v>33</v>
      </c>
      <c r="AP57" s="3">
        <v>4</v>
      </c>
      <c r="AQ57" s="3">
        <v>7</v>
      </c>
      <c r="AS57" s="3">
        <v>146</v>
      </c>
      <c r="AT57" s="3">
        <v>80</v>
      </c>
      <c r="AU57" s="3">
        <v>12</v>
      </c>
      <c r="AV57" s="3">
        <v>0</v>
      </c>
      <c r="AW57" s="3">
        <v>0</v>
      </c>
      <c r="AX57" s="3">
        <v>2</v>
      </c>
      <c r="AY57" s="3">
        <v>0</v>
      </c>
      <c r="AZ57" s="3">
        <v>240</v>
      </c>
      <c r="BA57" s="3">
        <v>730</v>
      </c>
      <c r="BB57" s="3">
        <v>320</v>
      </c>
      <c r="BC57" s="3">
        <v>36</v>
      </c>
      <c r="BD57" s="3">
        <v>0</v>
      </c>
      <c r="BE57" s="3">
        <v>0</v>
      </c>
      <c r="BF57" s="3">
        <v>1086</v>
      </c>
      <c r="BG57" s="3">
        <v>238</v>
      </c>
      <c r="BH57" s="5">
        <v>4.5630252100840334</v>
      </c>
      <c r="BI57" s="5">
        <v>9.1260504201680668</v>
      </c>
      <c r="BJ57" s="3">
        <v>226</v>
      </c>
      <c r="BK57" s="3">
        <v>28</v>
      </c>
      <c r="BL57" s="3">
        <v>30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</row>
    <row r="58" spans="1:85" x14ac:dyDescent="0.25">
      <c r="A58" s="4" t="s">
        <v>108</v>
      </c>
      <c r="B58" s="4" t="s">
        <v>109</v>
      </c>
      <c r="C58" s="3">
        <v>83</v>
      </c>
      <c r="D58" s="3">
        <v>108</v>
      </c>
      <c r="E58" s="3">
        <v>37</v>
      </c>
      <c r="F58" s="3">
        <v>3</v>
      </c>
      <c r="G58" s="3">
        <v>5</v>
      </c>
      <c r="H58" s="3">
        <v>4</v>
      </c>
      <c r="I58" s="3">
        <v>0</v>
      </c>
      <c r="J58" s="3">
        <v>240</v>
      </c>
      <c r="K58" s="3">
        <v>415</v>
      </c>
      <c r="L58" s="3">
        <v>432</v>
      </c>
      <c r="M58" s="3">
        <v>111</v>
      </c>
      <c r="N58" s="3">
        <v>6</v>
      </c>
      <c r="O58" s="3">
        <v>5</v>
      </c>
      <c r="P58" s="3">
        <v>969</v>
      </c>
      <c r="Q58" s="3">
        <v>236</v>
      </c>
      <c r="R58" s="5">
        <v>4.1059322033898304</v>
      </c>
      <c r="S58" s="5">
        <v>8.2118644067796609</v>
      </c>
      <c r="T58" s="3">
        <v>191</v>
      </c>
      <c r="U58" s="3">
        <v>23</v>
      </c>
      <c r="V58" s="3">
        <v>30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S58" s="3">
        <v>144</v>
      </c>
      <c r="AT58" s="3">
        <v>73</v>
      </c>
      <c r="AU58" s="3">
        <v>4</v>
      </c>
      <c r="AV58" s="3">
        <v>1</v>
      </c>
      <c r="AW58" s="3">
        <v>1</v>
      </c>
      <c r="AX58" s="3">
        <v>0</v>
      </c>
      <c r="AY58" s="3">
        <v>17</v>
      </c>
      <c r="AZ58" s="3">
        <v>240</v>
      </c>
      <c r="BA58" s="3">
        <v>720</v>
      </c>
      <c r="BB58" s="3">
        <v>292</v>
      </c>
      <c r="BC58" s="3">
        <v>12</v>
      </c>
      <c r="BD58" s="3">
        <v>2</v>
      </c>
      <c r="BE58" s="3">
        <v>1</v>
      </c>
      <c r="BF58" s="3">
        <v>1027</v>
      </c>
      <c r="BG58" s="3">
        <v>223</v>
      </c>
      <c r="BH58" s="5">
        <v>4.6053811659192823</v>
      </c>
      <c r="BI58" s="5">
        <v>9.2107623318385645</v>
      </c>
      <c r="BJ58" s="3">
        <v>217</v>
      </c>
      <c r="BK58" s="3">
        <v>27</v>
      </c>
      <c r="BL58" s="3">
        <v>30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</row>
    <row r="59" spans="1:85" x14ac:dyDescent="0.25">
      <c r="A59" s="4" t="s">
        <v>110</v>
      </c>
      <c r="B59" s="4" t="s">
        <v>111</v>
      </c>
      <c r="C59" s="3">
        <v>128</v>
      </c>
      <c r="D59" s="3">
        <v>99</v>
      </c>
      <c r="E59" s="3">
        <v>13</v>
      </c>
      <c r="F59" s="3">
        <v>0</v>
      </c>
      <c r="G59" s="3">
        <v>0</v>
      </c>
      <c r="H59" s="3">
        <v>0</v>
      </c>
      <c r="I59" s="3">
        <v>0</v>
      </c>
      <c r="J59" s="3">
        <v>240</v>
      </c>
      <c r="K59" s="3">
        <v>640</v>
      </c>
      <c r="L59" s="3">
        <v>396</v>
      </c>
      <c r="M59" s="3">
        <v>39</v>
      </c>
      <c r="N59" s="3">
        <v>0</v>
      </c>
      <c r="O59" s="3">
        <v>0</v>
      </c>
      <c r="P59" s="3">
        <v>1075</v>
      </c>
      <c r="Q59" s="3">
        <v>240</v>
      </c>
      <c r="R59" s="5">
        <v>4.479166666666667</v>
      </c>
      <c r="S59" s="5">
        <v>8.9583333333333339</v>
      </c>
      <c r="T59" s="3">
        <v>227</v>
      </c>
      <c r="U59" s="3">
        <v>28</v>
      </c>
      <c r="V59" s="3">
        <v>30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S59" s="3">
        <v>82</v>
      </c>
      <c r="AT59" s="3">
        <v>59</v>
      </c>
      <c r="AU59" s="3">
        <v>5</v>
      </c>
      <c r="AV59" s="3">
        <v>4</v>
      </c>
      <c r="AW59" s="3">
        <v>1</v>
      </c>
      <c r="AX59" s="3">
        <v>1</v>
      </c>
      <c r="AY59" s="3">
        <v>0</v>
      </c>
      <c r="AZ59" s="3">
        <v>152</v>
      </c>
      <c r="BA59" s="3">
        <v>410</v>
      </c>
      <c r="BB59" s="3">
        <v>236</v>
      </c>
      <c r="BC59" s="3">
        <v>15</v>
      </c>
      <c r="BD59" s="3">
        <v>8</v>
      </c>
      <c r="BE59" s="3">
        <v>1</v>
      </c>
      <c r="BF59" s="3">
        <v>670</v>
      </c>
      <c r="BG59" s="3">
        <v>151</v>
      </c>
      <c r="BH59" s="5">
        <v>4.4370860927152318</v>
      </c>
      <c r="BI59" s="5">
        <v>8.8741721854304636</v>
      </c>
      <c r="BJ59" s="3">
        <v>141</v>
      </c>
      <c r="BK59" s="3">
        <v>17</v>
      </c>
      <c r="BL59" s="3">
        <v>19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</row>
    <row r="60" spans="1:85" x14ac:dyDescent="0.25">
      <c r="A60" s="4" t="s">
        <v>112</v>
      </c>
      <c r="B60" s="4" t="s">
        <v>113</v>
      </c>
      <c r="C60" s="3">
        <v>127</v>
      </c>
      <c r="D60" s="3">
        <v>89</v>
      </c>
      <c r="E60" s="3">
        <v>12</v>
      </c>
      <c r="F60" s="3">
        <v>6</v>
      </c>
      <c r="G60" s="3">
        <v>5</v>
      </c>
      <c r="H60" s="3">
        <v>0</v>
      </c>
      <c r="I60" s="3">
        <v>1</v>
      </c>
      <c r="J60" s="3">
        <v>240</v>
      </c>
      <c r="K60" s="3">
        <v>635</v>
      </c>
      <c r="L60" s="3">
        <v>356</v>
      </c>
      <c r="M60" s="3">
        <v>36</v>
      </c>
      <c r="N60" s="3">
        <v>12</v>
      </c>
      <c r="O60" s="3">
        <v>5</v>
      </c>
      <c r="P60" s="3">
        <v>1044</v>
      </c>
      <c r="Q60" s="3">
        <v>239</v>
      </c>
      <c r="R60" s="5">
        <v>4.3682008368200833</v>
      </c>
      <c r="S60" s="5">
        <v>8.7364016736401666</v>
      </c>
      <c r="T60" s="3">
        <v>216</v>
      </c>
      <c r="U60" s="3">
        <v>27</v>
      </c>
      <c r="V60" s="3">
        <v>30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S60" s="3">
        <v>128</v>
      </c>
      <c r="AT60" s="3">
        <v>87</v>
      </c>
      <c r="AU60" s="3">
        <v>13</v>
      </c>
      <c r="AV60" s="3">
        <v>8</v>
      </c>
      <c r="AW60" s="3">
        <v>2</v>
      </c>
      <c r="AX60" s="3">
        <v>0</v>
      </c>
      <c r="AY60" s="3">
        <v>2</v>
      </c>
      <c r="AZ60" s="3">
        <v>240</v>
      </c>
      <c r="BA60" s="3">
        <v>640</v>
      </c>
      <c r="BB60" s="3">
        <v>348</v>
      </c>
      <c r="BC60" s="3">
        <v>39</v>
      </c>
      <c r="BD60" s="3">
        <v>16</v>
      </c>
      <c r="BE60" s="3">
        <v>2</v>
      </c>
      <c r="BF60" s="3">
        <v>1045</v>
      </c>
      <c r="BG60" s="3">
        <v>238</v>
      </c>
      <c r="BH60" s="5">
        <v>4.3907563025210088</v>
      </c>
      <c r="BI60" s="5">
        <v>8.7815126050420176</v>
      </c>
      <c r="BJ60" s="3">
        <v>215</v>
      </c>
      <c r="BK60" s="3">
        <v>26</v>
      </c>
      <c r="BL60" s="3">
        <v>30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</row>
    <row r="61" spans="1:85" x14ac:dyDescent="0.25">
      <c r="A61" s="4" t="s">
        <v>114</v>
      </c>
      <c r="B61" s="4" t="s">
        <v>115</v>
      </c>
      <c r="C61" s="3">
        <v>163</v>
      </c>
      <c r="D61" s="3">
        <v>74</v>
      </c>
      <c r="E61" s="3">
        <v>2</v>
      </c>
      <c r="F61" s="3">
        <v>0</v>
      </c>
      <c r="G61" s="3">
        <v>0</v>
      </c>
      <c r="H61" s="3">
        <v>1</v>
      </c>
      <c r="I61" s="3">
        <v>0</v>
      </c>
      <c r="J61" s="3">
        <v>240</v>
      </c>
      <c r="K61" s="3">
        <v>815</v>
      </c>
      <c r="L61" s="3">
        <v>296</v>
      </c>
      <c r="M61" s="3">
        <v>6</v>
      </c>
      <c r="N61" s="3">
        <v>0</v>
      </c>
      <c r="O61" s="3">
        <v>0</v>
      </c>
      <c r="P61" s="3">
        <v>1117</v>
      </c>
      <c r="Q61" s="3">
        <v>239</v>
      </c>
      <c r="R61" s="5">
        <v>4.6736401673640167</v>
      </c>
      <c r="S61" s="5">
        <v>9.3472803347280333</v>
      </c>
      <c r="T61" s="3">
        <v>237</v>
      </c>
      <c r="U61" s="3">
        <v>29</v>
      </c>
      <c r="V61" s="3">
        <v>30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S61" s="3">
        <v>145</v>
      </c>
      <c r="AT61" s="3">
        <v>84</v>
      </c>
      <c r="AU61" s="3">
        <v>8</v>
      </c>
      <c r="AV61" s="3">
        <v>0</v>
      </c>
      <c r="AW61" s="3">
        <v>0</v>
      </c>
      <c r="AX61" s="3">
        <v>3</v>
      </c>
      <c r="AY61" s="3">
        <v>0</v>
      </c>
      <c r="AZ61" s="3">
        <v>240</v>
      </c>
      <c r="BA61" s="3">
        <v>725</v>
      </c>
      <c r="BB61" s="3">
        <v>336</v>
      </c>
      <c r="BC61" s="3">
        <v>24</v>
      </c>
      <c r="BD61" s="3">
        <v>0</v>
      </c>
      <c r="BE61" s="3">
        <v>0</v>
      </c>
      <c r="BF61" s="3">
        <v>1085</v>
      </c>
      <c r="BG61" s="3">
        <v>237</v>
      </c>
      <c r="BH61" s="5">
        <v>4.5780590717299576</v>
      </c>
      <c r="BI61" s="5">
        <v>9.1561181434599153</v>
      </c>
      <c r="BJ61" s="3">
        <v>229</v>
      </c>
      <c r="BK61" s="3">
        <v>28</v>
      </c>
      <c r="BL61" s="3">
        <v>30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</row>
    <row r="62" spans="1:85" x14ac:dyDescent="0.25">
      <c r="A62" s="4" t="s">
        <v>116</v>
      </c>
      <c r="B62" s="4" t="s">
        <v>117</v>
      </c>
      <c r="C62" s="3">
        <v>176</v>
      </c>
      <c r="D62" s="3">
        <v>62</v>
      </c>
      <c r="E62" s="3">
        <v>2</v>
      </c>
      <c r="F62" s="3">
        <v>0</v>
      </c>
      <c r="G62" s="3">
        <v>0</v>
      </c>
      <c r="H62" s="3">
        <v>0</v>
      </c>
      <c r="I62" s="3">
        <v>0</v>
      </c>
      <c r="J62" s="3">
        <v>240</v>
      </c>
      <c r="K62" s="3">
        <v>880</v>
      </c>
      <c r="L62" s="3">
        <v>248</v>
      </c>
      <c r="M62" s="3">
        <v>6</v>
      </c>
      <c r="N62" s="3">
        <v>0</v>
      </c>
      <c r="O62" s="3">
        <v>0</v>
      </c>
      <c r="P62" s="3">
        <v>1134</v>
      </c>
      <c r="Q62" s="3">
        <v>240</v>
      </c>
      <c r="R62" s="5">
        <v>4.7249999999999996</v>
      </c>
      <c r="S62" s="5">
        <v>9.4499999999999993</v>
      </c>
      <c r="T62" s="3">
        <v>238</v>
      </c>
      <c r="U62" s="3">
        <v>29</v>
      </c>
      <c r="V62" s="3">
        <v>30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S62" s="3">
        <v>139</v>
      </c>
      <c r="AT62" s="3">
        <v>92</v>
      </c>
      <c r="AU62" s="3">
        <v>9</v>
      </c>
      <c r="AV62" s="3">
        <v>0</v>
      </c>
      <c r="AW62" s="3">
        <v>0</v>
      </c>
      <c r="AX62" s="3">
        <v>0</v>
      </c>
      <c r="AY62" s="3">
        <v>0</v>
      </c>
      <c r="AZ62" s="3">
        <v>240</v>
      </c>
      <c r="BA62" s="3">
        <v>695</v>
      </c>
      <c r="BB62" s="3">
        <v>368</v>
      </c>
      <c r="BC62" s="3">
        <v>27</v>
      </c>
      <c r="BD62" s="3">
        <v>0</v>
      </c>
      <c r="BE62" s="3">
        <v>0</v>
      </c>
      <c r="BF62" s="3">
        <v>1090</v>
      </c>
      <c r="BG62" s="3">
        <v>240</v>
      </c>
      <c r="BH62" s="5">
        <v>4.541666666666667</v>
      </c>
      <c r="BI62" s="5">
        <v>9.0833333333333339</v>
      </c>
      <c r="BJ62" s="3">
        <v>231</v>
      </c>
      <c r="BK62" s="3">
        <v>28</v>
      </c>
      <c r="BL62" s="3">
        <v>30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</row>
    <row r="63" spans="1:85" x14ac:dyDescent="0.25">
      <c r="A63" s="4" t="s">
        <v>118</v>
      </c>
      <c r="B63" s="4" t="s">
        <v>119</v>
      </c>
      <c r="C63" s="3">
        <v>178</v>
      </c>
      <c r="D63" s="3">
        <v>58</v>
      </c>
      <c r="E63" s="3">
        <v>4</v>
      </c>
      <c r="F63" s="3">
        <v>0</v>
      </c>
      <c r="G63" s="3">
        <v>0</v>
      </c>
      <c r="H63" s="3">
        <v>0</v>
      </c>
      <c r="I63" s="3">
        <v>0</v>
      </c>
      <c r="J63" s="3">
        <v>240</v>
      </c>
      <c r="K63" s="3">
        <v>890</v>
      </c>
      <c r="L63" s="3">
        <v>232</v>
      </c>
      <c r="M63" s="3">
        <v>12</v>
      </c>
      <c r="N63" s="3">
        <v>0</v>
      </c>
      <c r="O63" s="3">
        <v>0</v>
      </c>
      <c r="P63" s="3">
        <v>1134</v>
      </c>
      <c r="Q63" s="3">
        <v>240</v>
      </c>
      <c r="R63" s="5">
        <v>4.7249999999999996</v>
      </c>
      <c r="S63" s="5">
        <v>9.4499999999999993</v>
      </c>
      <c r="T63" s="3">
        <v>236</v>
      </c>
      <c r="U63" s="3">
        <v>29</v>
      </c>
      <c r="V63" s="3">
        <v>30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S63" s="3">
        <v>178</v>
      </c>
      <c r="AT63" s="3">
        <v>58</v>
      </c>
      <c r="AU63" s="3">
        <v>4</v>
      </c>
      <c r="AV63" s="3">
        <v>0</v>
      </c>
      <c r="AW63" s="3">
        <v>0</v>
      </c>
      <c r="AX63" s="3">
        <v>0</v>
      </c>
      <c r="AY63" s="3">
        <v>0</v>
      </c>
      <c r="AZ63" s="3">
        <v>240</v>
      </c>
      <c r="BA63" s="3">
        <v>890</v>
      </c>
      <c r="BB63" s="3">
        <v>232</v>
      </c>
      <c r="BC63" s="3">
        <v>12</v>
      </c>
      <c r="BD63" s="3">
        <v>0</v>
      </c>
      <c r="BE63" s="3">
        <v>0</v>
      </c>
      <c r="BF63" s="3">
        <v>1134</v>
      </c>
      <c r="BG63" s="3">
        <v>240</v>
      </c>
      <c r="BH63" s="5">
        <v>4.7249999999999996</v>
      </c>
      <c r="BI63" s="5">
        <v>9.4499999999999993</v>
      </c>
      <c r="BJ63" s="3">
        <v>236</v>
      </c>
      <c r="BK63" s="3">
        <v>29</v>
      </c>
      <c r="BL63" s="3">
        <v>30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</row>
    <row r="64" spans="1:85" x14ac:dyDescent="0.25">
      <c r="A64" s="4" t="s">
        <v>120</v>
      </c>
      <c r="B64" s="4" t="s">
        <v>121</v>
      </c>
      <c r="C64" s="3">
        <v>99</v>
      </c>
      <c r="D64" s="3">
        <v>69</v>
      </c>
      <c r="E64" s="3">
        <v>20</v>
      </c>
      <c r="F64" s="3">
        <v>4</v>
      </c>
      <c r="G64" s="3">
        <v>0</v>
      </c>
      <c r="H64" s="3">
        <v>0</v>
      </c>
      <c r="I64" s="3">
        <v>48</v>
      </c>
      <c r="J64" s="3">
        <v>240</v>
      </c>
      <c r="K64" s="3">
        <v>495</v>
      </c>
      <c r="L64" s="3">
        <v>276</v>
      </c>
      <c r="M64" s="3">
        <v>60</v>
      </c>
      <c r="N64" s="3">
        <v>8</v>
      </c>
      <c r="O64" s="3">
        <v>0</v>
      </c>
      <c r="P64" s="3">
        <v>839</v>
      </c>
      <c r="Q64" s="3">
        <v>192</v>
      </c>
      <c r="R64" s="5">
        <v>4.369791666666667</v>
      </c>
      <c r="S64" s="5">
        <v>8.7395833333333339</v>
      </c>
      <c r="T64" s="3">
        <v>168</v>
      </c>
      <c r="U64" s="3">
        <v>21</v>
      </c>
      <c r="V64" s="3">
        <v>30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S64" s="3">
        <v>98</v>
      </c>
      <c r="AT64" s="3">
        <v>68</v>
      </c>
      <c r="AU64" s="3">
        <v>2</v>
      </c>
      <c r="AV64" s="3">
        <v>0</v>
      </c>
      <c r="AW64" s="3">
        <v>0</v>
      </c>
      <c r="AX64" s="3">
        <v>0</v>
      </c>
      <c r="AY64" s="3">
        <v>72</v>
      </c>
      <c r="AZ64" s="3">
        <v>240</v>
      </c>
      <c r="BA64" s="3">
        <v>490</v>
      </c>
      <c r="BB64" s="3">
        <v>272</v>
      </c>
      <c r="BC64" s="3">
        <v>6</v>
      </c>
      <c r="BD64" s="3">
        <v>0</v>
      </c>
      <c r="BE64" s="3">
        <v>0</v>
      </c>
      <c r="BF64" s="3">
        <v>768</v>
      </c>
      <c r="BG64" s="3">
        <v>168</v>
      </c>
      <c r="BH64" s="5">
        <v>4.5714285714285712</v>
      </c>
      <c r="BI64" s="5">
        <v>9.1428571428571423</v>
      </c>
      <c r="BJ64" s="3">
        <v>166</v>
      </c>
      <c r="BK64" s="3">
        <v>20</v>
      </c>
      <c r="BL64" s="3">
        <v>30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</row>
    <row r="65" spans="1:85" x14ac:dyDescent="0.25">
      <c r="A65" s="4" t="s">
        <v>122</v>
      </c>
      <c r="B65" s="4" t="s">
        <v>123</v>
      </c>
      <c r="C65" s="3">
        <v>209</v>
      </c>
      <c r="D65" s="3">
        <v>31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240</v>
      </c>
      <c r="K65" s="3">
        <v>1045</v>
      </c>
      <c r="L65" s="3">
        <v>124</v>
      </c>
      <c r="M65" s="3">
        <v>0</v>
      </c>
      <c r="N65" s="3">
        <v>0</v>
      </c>
      <c r="O65" s="3">
        <v>0</v>
      </c>
      <c r="P65" s="3">
        <v>1169</v>
      </c>
      <c r="Q65" s="3">
        <v>240</v>
      </c>
      <c r="R65" s="5">
        <v>4.8708333333333336</v>
      </c>
      <c r="S65" s="5">
        <v>9.7416666666666671</v>
      </c>
      <c r="T65" s="3">
        <v>240</v>
      </c>
      <c r="U65" s="3">
        <v>30</v>
      </c>
      <c r="V65" s="3">
        <v>30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S65" s="3">
        <v>205</v>
      </c>
      <c r="AT65" s="3">
        <v>35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240</v>
      </c>
      <c r="BA65" s="3">
        <v>1025</v>
      </c>
      <c r="BB65" s="3">
        <v>140</v>
      </c>
      <c r="BC65" s="3">
        <v>0</v>
      </c>
      <c r="BD65" s="3">
        <v>0</v>
      </c>
      <c r="BE65" s="3">
        <v>0</v>
      </c>
      <c r="BF65" s="3">
        <v>1165</v>
      </c>
      <c r="BG65" s="3">
        <v>240</v>
      </c>
      <c r="BH65" s="5">
        <v>4.854166666666667</v>
      </c>
      <c r="BI65" s="5">
        <v>9.7083333333333339</v>
      </c>
      <c r="BJ65" s="3">
        <v>240</v>
      </c>
      <c r="BK65" s="3">
        <v>30</v>
      </c>
      <c r="BL65" s="3">
        <v>30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</row>
    <row r="66" spans="1:85" x14ac:dyDescent="0.25">
      <c r="A66" s="4" t="s">
        <v>124</v>
      </c>
      <c r="B66" s="4" t="s">
        <v>125</v>
      </c>
      <c r="C66" s="3">
        <v>155</v>
      </c>
      <c r="D66" s="3">
        <v>146</v>
      </c>
      <c r="E66" s="3">
        <v>18</v>
      </c>
      <c r="F66" s="3">
        <v>1</v>
      </c>
      <c r="G66" s="3">
        <v>0</v>
      </c>
      <c r="H66" s="3">
        <v>0</v>
      </c>
      <c r="I66" s="3">
        <v>0</v>
      </c>
      <c r="J66" s="3">
        <v>320</v>
      </c>
      <c r="K66" s="3">
        <v>775</v>
      </c>
      <c r="L66" s="3">
        <v>584</v>
      </c>
      <c r="M66" s="3">
        <v>54</v>
      </c>
      <c r="N66" s="3">
        <v>2</v>
      </c>
      <c r="O66" s="3">
        <v>0</v>
      </c>
      <c r="P66" s="3">
        <v>1415</v>
      </c>
      <c r="Q66" s="3">
        <v>320</v>
      </c>
      <c r="R66" s="5">
        <v>4.421875</v>
      </c>
      <c r="S66" s="5">
        <v>8.84375</v>
      </c>
      <c r="T66" s="3">
        <v>301</v>
      </c>
      <c r="U66" s="3">
        <v>37</v>
      </c>
      <c r="V66" s="3">
        <v>40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5">
        <v>0</v>
      </c>
      <c r="BI66" s="5">
        <v>0</v>
      </c>
      <c r="BJ66" s="3">
        <v>0</v>
      </c>
      <c r="BK66" s="3">
        <v>0</v>
      </c>
      <c r="BL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</row>
    <row r="67" spans="1:85" x14ac:dyDescent="0.25">
      <c r="A67" s="4" t="s">
        <v>126</v>
      </c>
      <c r="B67" s="4" t="s">
        <v>127</v>
      </c>
      <c r="C67" s="3">
        <v>103</v>
      </c>
      <c r="D67" s="3">
        <v>95</v>
      </c>
      <c r="E67" s="3">
        <v>30</v>
      </c>
      <c r="F67" s="3">
        <v>3</v>
      </c>
      <c r="G67" s="3">
        <v>2</v>
      </c>
      <c r="H67" s="3">
        <v>6</v>
      </c>
      <c r="I67" s="3">
        <v>1</v>
      </c>
      <c r="J67" s="3">
        <v>240</v>
      </c>
      <c r="K67" s="3">
        <v>515</v>
      </c>
      <c r="L67" s="3">
        <v>380</v>
      </c>
      <c r="M67" s="3">
        <v>90</v>
      </c>
      <c r="N67" s="3">
        <v>6</v>
      </c>
      <c r="O67" s="3">
        <v>2</v>
      </c>
      <c r="P67" s="3">
        <v>993</v>
      </c>
      <c r="Q67" s="3">
        <v>233</v>
      </c>
      <c r="R67" s="5">
        <v>4.2618025751072963</v>
      </c>
      <c r="S67" s="5">
        <v>8.5236051502145926</v>
      </c>
      <c r="T67" s="3">
        <v>198</v>
      </c>
      <c r="U67" s="3">
        <v>24</v>
      </c>
      <c r="V67" s="3">
        <v>30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5">
        <v>0</v>
      </c>
      <c r="BI67" s="5">
        <v>0</v>
      </c>
      <c r="BJ67" s="3">
        <v>0</v>
      </c>
      <c r="BK67" s="3">
        <v>0</v>
      </c>
      <c r="BL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</row>
    <row r="68" spans="1:85" x14ac:dyDescent="0.25">
      <c r="A68" s="4" t="s">
        <v>128</v>
      </c>
      <c r="B68" s="4" t="s">
        <v>129</v>
      </c>
      <c r="C68" s="3">
        <v>397</v>
      </c>
      <c r="D68" s="3">
        <v>83</v>
      </c>
      <c r="E68" s="3">
        <v>22</v>
      </c>
      <c r="F68" s="3">
        <v>6</v>
      </c>
      <c r="G68" s="3">
        <v>3</v>
      </c>
      <c r="H68" s="3">
        <v>1</v>
      </c>
      <c r="I68" s="3">
        <v>0</v>
      </c>
      <c r="J68" s="3">
        <v>512</v>
      </c>
      <c r="K68" s="3">
        <v>1985</v>
      </c>
      <c r="L68" s="3">
        <v>332</v>
      </c>
      <c r="M68" s="3">
        <v>66</v>
      </c>
      <c r="N68" s="3">
        <v>12</v>
      </c>
      <c r="O68" s="3">
        <v>3</v>
      </c>
      <c r="P68" s="3">
        <v>2398</v>
      </c>
      <c r="Q68" s="3">
        <v>511</v>
      </c>
      <c r="R68" s="5">
        <v>4.6927592954990214</v>
      </c>
      <c r="S68" s="5">
        <v>9.3855185909980428</v>
      </c>
      <c r="T68" s="3">
        <v>480</v>
      </c>
      <c r="U68" s="3">
        <v>60</v>
      </c>
      <c r="V68" s="3">
        <v>64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</row>
    <row r="69" spans="1:85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5">
        <v>0</v>
      </c>
      <c r="S69" s="5">
        <v>0</v>
      </c>
      <c r="T69" s="3">
        <v>0</v>
      </c>
      <c r="U69" s="3">
        <v>0</v>
      </c>
      <c r="V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5">
        <v>0</v>
      </c>
      <c r="BI69" s="5">
        <v>0</v>
      </c>
      <c r="BJ69" s="3">
        <v>0</v>
      </c>
      <c r="BK69" s="3">
        <v>0</v>
      </c>
      <c r="BL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</row>
    <row r="70" spans="1:85" x14ac:dyDescent="0.25">
      <c r="A70" s="4" t="s">
        <v>132</v>
      </c>
      <c r="B70" s="4" t="s">
        <v>133</v>
      </c>
      <c r="C70" s="3">
        <v>134</v>
      </c>
      <c r="D70" s="3">
        <v>85</v>
      </c>
      <c r="E70" s="3">
        <v>17</v>
      </c>
      <c r="F70" s="3">
        <v>2</v>
      </c>
      <c r="G70" s="3">
        <v>2</v>
      </c>
      <c r="H70" s="3">
        <v>0</v>
      </c>
      <c r="I70" s="3">
        <v>0</v>
      </c>
      <c r="J70" s="3">
        <v>240</v>
      </c>
      <c r="K70" s="3">
        <v>670</v>
      </c>
      <c r="L70" s="3">
        <v>340</v>
      </c>
      <c r="M70" s="3">
        <v>51</v>
      </c>
      <c r="N70" s="3">
        <v>4</v>
      </c>
      <c r="O70" s="3">
        <v>2</v>
      </c>
      <c r="P70" s="3">
        <v>1067</v>
      </c>
      <c r="Q70" s="3">
        <v>240</v>
      </c>
      <c r="R70" s="5">
        <v>4.4458333333333337</v>
      </c>
      <c r="S70" s="5">
        <v>8.8916666666666675</v>
      </c>
      <c r="T70" s="3">
        <v>219</v>
      </c>
      <c r="U70" s="3">
        <v>27</v>
      </c>
      <c r="V70" s="3">
        <v>30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S70" s="3">
        <v>114</v>
      </c>
      <c r="AT70" s="3">
        <v>97</v>
      </c>
      <c r="AU70" s="3">
        <v>24</v>
      </c>
      <c r="AV70" s="3">
        <v>4</v>
      </c>
      <c r="AW70" s="3">
        <v>0</v>
      </c>
      <c r="AX70" s="3">
        <v>1</v>
      </c>
      <c r="AY70" s="3">
        <v>0</v>
      </c>
      <c r="AZ70" s="3">
        <v>240</v>
      </c>
      <c r="BA70" s="3">
        <v>570</v>
      </c>
      <c r="BB70" s="3">
        <v>388</v>
      </c>
      <c r="BC70" s="3">
        <v>72</v>
      </c>
      <c r="BD70" s="3">
        <v>8</v>
      </c>
      <c r="BE70" s="3">
        <v>0</v>
      </c>
      <c r="BF70" s="3">
        <v>1038</v>
      </c>
      <c r="BG70" s="3">
        <v>239</v>
      </c>
      <c r="BH70" s="5">
        <v>4.3430962343096233</v>
      </c>
      <c r="BI70" s="5">
        <v>8.6861924686192467</v>
      </c>
      <c r="BJ70" s="3">
        <v>211</v>
      </c>
      <c r="BK70" s="3">
        <v>26</v>
      </c>
      <c r="BL70" s="3">
        <v>30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</row>
    <row r="71" spans="1:85" x14ac:dyDescent="0.25">
      <c r="A71" s="4" t="s">
        <v>134</v>
      </c>
      <c r="B71" s="4" t="s">
        <v>135</v>
      </c>
      <c r="C71" s="3">
        <v>60</v>
      </c>
      <c r="D71" s="3">
        <v>115</v>
      </c>
      <c r="E71" s="3">
        <v>50</v>
      </c>
      <c r="F71" s="3">
        <v>5</v>
      </c>
      <c r="G71" s="3">
        <v>10</v>
      </c>
      <c r="H71" s="3">
        <v>0</v>
      </c>
      <c r="I71" s="3">
        <v>0</v>
      </c>
      <c r="J71" s="3">
        <v>240</v>
      </c>
      <c r="K71" s="3">
        <v>300</v>
      </c>
      <c r="L71" s="3">
        <v>460</v>
      </c>
      <c r="M71" s="3">
        <v>150</v>
      </c>
      <c r="N71" s="3">
        <v>10</v>
      </c>
      <c r="O71" s="3">
        <v>10</v>
      </c>
      <c r="P71" s="3">
        <v>930</v>
      </c>
      <c r="Q71" s="3">
        <v>240</v>
      </c>
      <c r="R71" s="5">
        <v>3.875</v>
      </c>
      <c r="S71" s="5">
        <v>7.75</v>
      </c>
      <c r="T71" s="3">
        <v>175</v>
      </c>
      <c r="U71" s="3">
        <v>21</v>
      </c>
      <c r="V71" s="3">
        <v>30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S71" s="3">
        <v>14</v>
      </c>
      <c r="AT71" s="3">
        <v>42</v>
      </c>
      <c r="AU71" s="3">
        <v>20</v>
      </c>
      <c r="AV71" s="3">
        <v>4</v>
      </c>
      <c r="AW71" s="3">
        <v>0</v>
      </c>
      <c r="AX71" s="3">
        <v>0</v>
      </c>
      <c r="AY71" s="3">
        <v>0</v>
      </c>
      <c r="AZ71" s="3">
        <v>80</v>
      </c>
      <c r="BA71" s="3">
        <v>70</v>
      </c>
      <c r="BB71" s="3">
        <v>168</v>
      </c>
      <c r="BC71" s="3">
        <v>60</v>
      </c>
      <c r="BD71" s="3">
        <v>8</v>
      </c>
      <c r="BE71" s="3">
        <v>0</v>
      </c>
      <c r="BF71" s="3">
        <v>306</v>
      </c>
      <c r="BG71" s="3">
        <v>80</v>
      </c>
      <c r="BH71" s="5">
        <v>3.8250000000000002</v>
      </c>
      <c r="BI71" s="5">
        <v>7.65</v>
      </c>
      <c r="BJ71" s="3">
        <v>56</v>
      </c>
      <c r="BK71" s="3">
        <v>7</v>
      </c>
      <c r="BL71" s="3">
        <v>10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</row>
    <row r="72" spans="1:85" x14ac:dyDescent="0.25">
      <c r="A72" s="4" t="s">
        <v>136</v>
      </c>
      <c r="B72" s="4" t="s">
        <v>137</v>
      </c>
      <c r="C72" s="3">
        <v>124</v>
      </c>
      <c r="D72" s="3">
        <v>72</v>
      </c>
      <c r="E72" s="3">
        <v>33</v>
      </c>
      <c r="F72" s="3">
        <v>9</v>
      </c>
      <c r="G72" s="3">
        <v>0</v>
      </c>
      <c r="H72" s="3">
        <v>0</v>
      </c>
      <c r="I72" s="3">
        <v>2</v>
      </c>
      <c r="J72" s="3">
        <v>240</v>
      </c>
      <c r="K72" s="3">
        <v>620</v>
      </c>
      <c r="L72" s="3">
        <v>288</v>
      </c>
      <c r="M72" s="3">
        <v>99</v>
      </c>
      <c r="N72" s="3">
        <v>18</v>
      </c>
      <c r="O72" s="3">
        <v>0</v>
      </c>
      <c r="P72" s="3">
        <v>1025</v>
      </c>
      <c r="Q72" s="3">
        <v>238</v>
      </c>
      <c r="R72" s="5">
        <v>4.3067226890756301</v>
      </c>
      <c r="S72" s="5">
        <v>8.6134453781512601</v>
      </c>
      <c r="T72" s="3">
        <v>196</v>
      </c>
      <c r="U72" s="3">
        <v>24</v>
      </c>
      <c r="V72" s="3">
        <v>30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S72" s="3">
        <v>157</v>
      </c>
      <c r="AT72" s="3">
        <v>112</v>
      </c>
      <c r="AU72" s="3">
        <v>74</v>
      </c>
      <c r="AV72" s="3">
        <v>25</v>
      </c>
      <c r="AW72" s="3">
        <v>0</v>
      </c>
      <c r="AX72" s="3">
        <v>0</v>
      </c>
      <c r="AY72" s="3">
        <v>0</v>
      </c>
      <c r="AZ72" s="3">
        <v>368</v>
      </c>
      <c r="BA72" s="3">
        <v>785</v>
      </c>
      <c r="BB72" s="3">
        <v>448</v>
      </c>
      <c r="BC72" s="3">
        <v>222</v>
      </c>
      <c r="BD72" s="3">
        <v>50</v>
      </c>
      <c r="BE72" s="3">
        <v>0</v>
      </c>
      <c r="BF72" s="3">
        <v>1505</v>
      </c>
      <c r="BG72" s="3">
        <v>368</v>
      </c>
      <c r="BH72" s="5">
        <v>4.0896739130434785</v>
      </c>
      <c r="BI72" s="5">
        <v>8.179347826086957</v>
      </c>
      <c r="BJ72" s="3">
        <v>269</v>
      </c>
      <c r="BK72" s="3">
        <v>33</v>
      </c>
      <c r="BL72" s="3">
        <v>46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</row>
    <row r="73" spans="1:85" x14ac:dyDescent="0.25">
      <c r="A73" s="4" t="s">
        <v>138</v>
      </c>
      <c r="B73" s="4" t="s">
        <v>139</v>
      </c>
      <c r="C73" s="3">
        <v>70</v>
      </c>
      <c r="D73" s="3">
        <v>128</v>
      </c>
      <c r="E73" s="3">
        <v>42</v>
      </c>
      <c r="F73" s="3">
        <v>0</v>
      </c>
      <c r="G73" s="3">
        <v>0</v>
      </c>
      <c r="H73" s="3">
        <v>0</v>
      </c>
      <c r="I73" s="3">
        <v>0</v>
      </c>
      <c r="J73" s="3">
        <v>240</v>
      </c>
      <c r="K73" s="3">
        <v>350</v>
      </c>
      <c r="L73" s="3">
        <v>512</v>
      </c>
      <c r="M73" s="3">
        <v>126</v>
      </c>
      <c r="N73" s="3">
        <v>0</v>
      </c>
      <c r="O73" s="3">
        <v>0</v>
      </c>
      <c r="P73" s="3">
        <v>988</v>
      </c>
      <c r="Q73" s="3">
        <v>240</v>
      </c>
      <c r="R73" s="5">
        <v>4.1166666666666663</v>
      </c>
      <c r="S73" s="5">
        <v>8.2333333333333325</v>
      </c>
      <c r="T73" s="3">
        <v>198</v>
      </c>
      <c r="U73" s="3">
        <v>24</v>
      </c>
      <c r="V73" s="3">
        <v>30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S73" s="3">
        <v>87</v>
      </c>
      <c r="AT73" s="3">
        <v>126</v>
      </c>
      <c r="AU73" s="3">
        <v>27</v>
      </c>
      <c r="AV73" s="3">
        <v>0</v>
      </c>
      <c r="AW73" s="3">
        <v>0</v>
      </c>
      <c r="AX73" s="3">
        <v>0</v>
      </c>
      <c r="AY73" s="3">
        <v>0</v>
      </c>
      <c r="AZ73" s="3">
        <v>240</v>
      </c>
      <c r="BA73" s="3">
        <v>435</v>
      </c>
      <c r="BB73" s="3">
        <v>504</v>
      </c>
      <c r="BC73" s="3">
        <v>81</v>
      </c>
      <c r="BD73" s="3">
        <v>0</v>
      </c>
      <c r="BE73" s="3">
        <v>0</v>
      </c>
      <c r="BF73" s="3">
        <v>1020</v>
      </c>
      <c r="BG73" s="3">
        <v>240</v>
      </c>
      <c r="BH73" s="5">
        <v>4.25</v>
      </c>
      <c r="BI73" s="5">
        <v>8.5</v>
      </c>
      <c r="BJ73" s="3">
        <v>213</v>
      </c>
      <c r="BK73" s="3">
        <v>26</v>
      </c>
      <c r="BL73" s="3">
        <v>30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</row>
    <row r="74" spans="1:85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5">
        <v>0</v>
      </c>
      <c r="S74" s="5">
        <v>0</v>
      </c>
      <c r="T74" s="3">
        <v>0</v>
      </c>
      <c r="U74" s="3">
        <v>0</v>
      </c>
      <c r="V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</row>
    <row r="75" spans="1:85" x14ac:dyDescent="0.25">
      <c r="A75" s="4" t="s">
        <v>142</v>
      </c>
      <c r="B75" s="4" t="s">
        <v>143</v>
      </c>
      <c r="C75" s="3">
        <v>116</v>
      </c>
      <c r="D75" s="3">
        <v>105</v>
      </c>
      <c r="E75" s="3">
        <v>19</v>
      </c>
      <c r="F75" s="3">
        <v>0</v>
      </c>
      <c r="G75" s="3">
        <v>0</v>
      </c>
      <c r="H75" s="3">
        <v>0</v>
      </c>
      <c r="I75" s="3">
        <v>0</v>
      </c>
      <c r="J75" s="3">
        <v>240</v>
      </c>
      <c r="K75" s="3">
        <v>580</v>
      </c>
      <c r="L75" s="3">
        <v>420</v>
      </c>
      <c r="M75" s="3">
        <v>57</v>
      </c>
      <c r="N75" s="3">
        <v>0</v>
      </c>
      <c r="O75" s="3">
        <v>0</v>
      </c>
      <c r="P75" s="3">
        <v>1057</v>
      </c>
      <c r="Q75" s="3">
        <v>240</v>
      </c>
      <c r="R75" s="5">
        <v>4.4041666666666668</v>
      </c>
      <c r="S75" s="5">
        <v>8.8083333333333336</v>
      </c>
      <c r="T75" s="3">
        <v>221</v>
      </c>
      <c r="U75" s="3">
        <v>27</v>
      </c>
      <c r="V75" s="3">
        <v>30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S75" s="3">
        <v>116</v>
      </c>
      <c r="AT75" s="3">
        <v>105</v>
      </c>
      <c r="AU75" s="3">
        <v>19</v>
      </c>
      <c r="AV75" s="3">
        <v>0</v>
      </c>
      <c r="AW75" s="3">
        <v>0</v>
      </c>
      <c r="AX75" s="3">
        <v>0</v>
      </c>
      <c r="AY75" s="3">
        <v>0</v>
      </c>
      <c r="AZ75" s="3">
        <v>240</v>
      </c>
      <c r="BA75" s="3">
        <v>580</v>
      </c>
      <c r="BB75" s="3">
        <v>420</v>
      </c>
      <c r="BC75" s="3">
        <v>57</v>
      </c>
      <c r="BD75" s="3">
        <v>0</v>
      </c>
      <c r="BE75" s="3">
        <v>0</v>
      </c>
      <c r="BF75" s="3">
        <v>1057</v>
      </c>
      <c r="BG75" s="3">
        <v>240</v>
      </c>
      <c r="BH75" s="5">
        <v>4.4041666666666668</v>
      </c>
      <c r="BI75" s="5">
        <v>8.8083333333333336</v>
      </c>
      <c r="BJ75" s="3">
        <v>221</v>
      </c>
      <c r="BK75" s="3">
        <v>27</v>
      </c>
      <c r="BL75" s="3">
        <v>30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</row>
    <row r="76" spans="1:85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5">
        <v>0</v>
      </c>
      <c r="S76" s="5">
        <v>0</v>
      </c>
      <c r="T76" s="3">
        <v>0</v>
      </c>
      <c r="U76" s="3">
        <v>0</v>
      </c>
      <c r="V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5">
        <v>0</v>
      </c>
      <c r="BI76" s="5">
        <v>0</v>
      </c>
      <c r="BJ76" s="3">
        <v>0</v>
      </c>
      <c r="BK76" s="3">
        <v>0</v>
      </c>
      <c r="BL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</row>
    <row r="77" spans="1:85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5">
        <v>0</v>
      </c>
      <c r="S77" s="5">
        <v>0</v>
      </c>
      <c r="T77" s="3">
        <v>0</v>
      </c>
      <c r="U77" s="3">
        <v>0</v>
      </c>
      <c r="V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5">
        <v>0</v>
      </c>
      <c r="BI77" s="5">
        <v>0</v>
      </c>
      <c r="BJ77" s="3">
        <v>0</v>
      </c>
      <c r="BK77" s="3">
        <v>0</v>
      </c>
      <c r="BL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</row>
    <row r="78" spans="1:85" x14ac:dyDescent="0.25">
      <c r="A78" s="4" t="s">
        <v>148</v>
      </c>
      <c r="B78" s="4" t="s">
        <v>149</v>
      </c>
      <c r="C78" s="3">
        <v>90</v>
      </c>
      <c r="D78" s="3">
        <v>101</v>
      </c>
      <c r="E78" s="3">
        <v>38</v>
      </c>
      <c r="F78" s="3">
        <v>11</v>
      </c>
      <c r="G78" s="3">
        <v>0</v>
      </c>
      <c r="H78" s="3">
        <v>0</v>
      </c>
      <c r="I78" s="3">
        <v>0</v>
      </c>
      <c r="J78" s="3">
        <v>240</v>
      </c>
      <c r="K78" s="3">
        <v>450</v>
      </c>
      <c r="L78" s="3">
        <v>404</v>
      </c>
      <c r="M78" s="3">
        <v>114</v>
      </c>
      <c r="N78" s="3">
        <v>22</v>
      </c>
      <c r="O78" s="3">
        <v>0</v>
      </c>
      <c r="P78" s="3">
        <v>990</v>
      </c>
      <c r="Q78" s="3">
        <v>240</v>
      </c>
      <c r="R78" s="5">
        <v>4.125</v>
      </c>
      <c r="S78" s="5">
        <v>8.25</v>
      </c>
      <c r="T78" s="3">
        <v>191</v>
      </c>
      <c r="U78" s="3">
        <v>23</v>
      </c>
      <c r="V78" s="3">
        <v>30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S78" s="3">
        <v>102</v>
      </c>
      <c r="AT78" s="3">
        <v>108</v>
      </c>
      <c r="AU78" s="3">
        <v>22</v>
      </c>
      <c r="AV78" s="3">
        <v>8</v>
      </c>
      <c r="AW78" s="3">
        <v>0</v>
      </c>
      <c r="AX78" s="3">
        <v>0</v>
      </c>
      <c r="AY78" s="3">
        <v>0</v>
      </c>
      <c r="AZ78" s="3">
        <v>240</v>
      </c>
      <c r="BA78" s="3">
        <v>510</v>
      </c>
      <c r="BB78" s="3">
        <v>432</v>
      </c>
      <c r="BC78" s="3">
        <v>66</v>
      </c>
      <c r="BD78" s="3">
        <v>16</v>
      </c>
      <c r="BE78" s="3">
        <v>0</v>
      </c>
      <c r="BF78" s="3">
        <v>1024</v>
      </c>
      <c r="BG78" s="3">
        <v>240</v>
      </c>
      <c r="BH78" s="5">
        <v>4.2666666666666666</v>
      </c>
      <c r="BI78" s="5">
        <v>8.5333333333333332</v>
      </c>
      <c r="BJ78" s="3">
        <v>210</v>
      </c>
      <c r="BK78" s="3">
        <v>26</v>
      </c>
      <c r="BL78" s="3">
        <v>30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</row>
    <row r="79" spans="1:85" x14ac:dyDescent="0.25">
      <c r="A79" s="4" t="s">
        <v>150</v>
      </c>
      <c r="B79" s="4" t="s">
        <v>151</v>
      </c>
      <c r="C79" s="3">
        <v>82</v>
      </c>
      <c r="D79" s="3">
        <v>139</v>
      </c>
      <c r="E79" s="3">
        <v>19</v>
      </c>
      <c r="F79" s="3">
        <v>0</v>
      </c>
      <c r="G79" s="3">
        <v>0</v>
      </c>
      <c r="H79" s="3">
        <v>0</v>
      </c>
      <c r="I79" s="3">
        <v>0</v>
      </c>
      <c r="J79" s="3">
        <v>240</v>
      </c>
      <c r="K79" s="3">
        <v>410</v>
      </c>
      <c r="L79" s="3">
        <v>556</v>
      </c>
      <c r="M79" s="3">
        <v>57</v>
      </c>
      <c r="N79" s="3">
        <v>0</v>
      </c>
      <c r="O79" s="3">
        <v>0</v>
      </c>
      <c r="P79" s="3">
        <v>1023</v>
      </c>
      <c r="Q79" s="3">
        <v>240</v>
      </c>
      <c r="R79" s="5">
        <v>4.2625000000000002</v>
      </c>
      <c r="S79" s="5">
        <v>8.5250000000000004</v>
      </c>
      <c r="T79" s="3">
        <v>221</v>
      </c>
      <c r="U79" s="3">
        <v>27</v>
      </c>
      <c r="V79" s="3">
        <v>30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</row>
    <row r="80" spans="1:85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5">
        <v>0</v>
      </c>
      <c r="S80" s="5">
        <v>0</v>
      </c>
      <c r="T80" s="3">
        <v>0</v>
      </c>
      <c r="U80" s="3">
        <v>0</v>
      </c>
      <c r="V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5">
        <v>0</v>
      </c>
      <c r="BI80" s="5">
        <v>0</v>
      </c>
      <c r="BJ80" s="3">
        <v>0</v>
      </c>
      <c r="BK80" s="3">
        <v>0</v>
      </c>
      <c r="BL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</row>
    <row r="81" spans="1:85" x14ac:dyDescent="0.25">
      <c r="A81" s="4" t="s">
        <v>154</v>
      </c>
      <c r="B81" s="4" t="s">
        <v>155</v>
      </c>
      <c r="C81" s="3">
        <v>104</v>
      </c>
      <c r="D81" s="3">
        <v>82</v>
      </c>
      <c r="E81" s="3">
        <v>50</v>
      </c>
      <c r="F81" s="3">
        <v>0</v>
      </c>
      <c r="G81" s="3">
        <v>4</v>
      </c>
      <c r="H81" s="3">
        <v>0</v>
      </c>
      <c r="I81" s="3">
        <v>0</v>
      </c>
      <c r="J81" s="3">
        <v>240</v>
      </c>
      <c r="K81" s="3">
        <v>520</v>
      </c>
      <c r="L81" s="3">
        <v>328</v>
      </c>
      <c r="M81" s="3">
        <v>150</v>
      </c>
      <c r="N81" s="3">
        <v>0</v>
      </c>
      <c r="O81" s="3">
        <v>4</v>
      </c>
      <c r="P81" s="3">
        <v>1002</v>
      </c>
      <c r="Q81" s="3">
        <v>240</v>
      </c>
      <c r="R81" s="5">
        <v>4.1749999999999998</v>
      </c>
      <c r="S81" s="5">
        <v>8.35</v>
      </c>
      <c r="T81" s="3">
        <v>186</v>
      </c>
      <c r="U81" s="3">
        <v>23</v>
      </c>
      <c r="V81" s="3">
        <v>30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</row>
    <row r="82" spans="1:85" x14ac:dyDescent="0.25">
      <c r="A82" s="4" t="s">
        <v>156</v>
      </c>
      <c r="B82" s="4" t="s">
        <v>157</v>
      </c>
      <c r="C82" s="3">
        <v>86</v>
      </c>
      <c r="D82" s="3">
        <v>142</v>
      </c>
      <c r="E82" s="3">
        <v>12</v>
      </c>
      <c r="F82" s="3">
        <v>0</v>
      </c>
      <c r="G82" s="3">
        <v>0</v>
      </c>
      <c r="H82" s="3">
        <v>0</v>
      </c>
      <c r="I82" s="3">
        <v>0</v>
      </c>
      <c r="J82" s="3">
        <v>240</v>
      </c>
      <c r="K82" s="3">
        <v>430</v>
      </c>
      <c r="L82" s="3">
        <v>568</v>
      </c>
      <c r="M82" s="3">
        <v>36</v>
      </c>
      <c r="N82" s="3">
        <v>0</v>
      </c>
      <c r="O82" s="3">
        <v>0</v>
      </c>
      <c r="P82" s="3">
        <v>1034</v>
      </c>
      <c r="Q82" s="3">
        <v>240</v>
      </c>
      <c r="R82" s="5">
        <v>4.3083333333333336</v>
      </c>
      <c r="S82" s="5">
        <v>8.6166666666666671</v>
      </c>
      <c r="T82" s="3">
        <v>228</v>
      </c>
      <c r="U82" s="3">
        <v>28</v>
      </c>
      <c r="V82" s="3">
        <v>30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5">
        <v>0</v>
      </c>
      <c r="BI82" s="5">
        <v>0</v>
      </c>
      <c r="BJ82" s="3">
        <v>0</v>
      </c>
      <c r="BK82" s="3">
        <v>0</v>
      </c>
      <c r="BL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</row>
    <row r="83" spans="1:85" x14ac:dyDescent="0.25">
      <c r="A83" s="4" t="s">
        <v>158</v>
      </c>
      <c r="B83" s="4" t="s">
        <v>159</v>
      </c>
      <c r="C83" s="3">
        <v>180</v>
      </c>
      <c r="D83" s="3">
        <v>60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240</v>
      </c>
      <c r="K83" s="3">
        <v>900</v>
      </c>
      <c r="L83" s="3">
        <v>240</v>
      </c>
      <c r="M83" s="3">
        <v>0</v>
      </c>
      <c r="N83" s="3">
        <v>0</v>
      </c>
      <c r="O83" s="3">
        <v>0</v>
      </c>
      <c r="P83" s="3">
        <v>1140</v>
      </c>
      <c r="Q83" s="3">
        <v>240</v>
      </c>
      <c r="R83" s="5">
        <v>4.75</v>
      </c>
      <c r="S83" s="5">
        <v>9.5</v>
      </c>
      <c r="T83" s="3">
        <v>240</v>
      </c>
      <c r="U83" s="3">
        <v>30</v>
      </c>
      <c r="V83" s="3">
        <v>30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</row>
    <row r="84" spans="1:85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5">
        <v>0</v>
      </c>
      <c r="S84" s="5">
        <v>0</v>
      </c>
      <c r="T84" s="3">
        <v>0</v>
      </c>
      <c r="U84" s="3">
        <v>0</v>
      </c>
      <c r="V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</row>
    <row r="85" spans="1:85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5">
        <v>0</v>
      </c>
      <c r="S85" s="5">
        <v>0</v>
      </c>
      <c r="T85" s="3">
        <v>0</v>
      </c>
      <c r="U85" s="3">
        <v>0</v>
      </c>
      <c r="V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</row>
    <row r="86" spans="1:85" x14ac:dyDescent="0.25">
      <c r="A86" s="4" t="s">
        <v>164</v>
      </c>
      <c r="B86" s="4" t="s">
        <v>165</v>
      </c>
      <c r="C86" s="3">
        <v>35</v>
      </c>
      <c r="D86" s="3">
        <v>185</v>
      </c>
      <c r="E86" s="3">
        <v>20</v>
      </c>
      <c r="F86" s="3">
        <v>0</v>
      </c>
      <c r="G86" s="3">
        <v>0</v>
      </c>
      <c r="H86" s="3">
        <v>0</v>
      </c>
      <c r="I86" s="3">
        <v>0</v>
      </c>
      <c r="J86" s="3">
        <v>240</v>
      </c>
      <c r="K86" s="3">
        <v>175</v>
      </c>
      <c r="L86" s="3">
        <v>740</v>
      </c>
      <c r="M86" s="3">
        <v>60</v>
      </c>
      <c r="N86" s="3">
        <v>0</v>
      </c>
      <c r="O86" s="3">
        <v>0</v>
      </c>
      <c r="P86" s="3">
        <v>975</v>
      </c>
      <c r="Q86" s="3">
        <v>240</v>
      </c>
      <c r="R86" s="5">
        <v>4.0625</v>
      </c>
      <c r="S86" s="5">
        <v>8.125</v>
      </c>
      <c r="T86" s="3">
        <v>220</v>
      </c>
      <c r="U86" s="3">
        <v>27</v>
      </c>
      <c r="V86" s="3">
        <v>30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5">
        <v>0</v>
      </c>
      <c r="BI86" s="5">
        <v>0</v>
      </c>
      <c r="BJ86" s="3">
        <v>0</v>
      </c>
      <c r="BK86" s="3">
        <v>0</v>
      </c>
      <c r="BL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</row>
    <row r="87" spans="1:85" x14ac:dyDescent="0.25">
      <c r="A87" s="4" t="s">
        <v>166</v>
      </c>
      <c r="B87" s="4" t="s">
        <v>167</v>
      </c>
      <c r="C87" s="3">
        <v>136</v>
      </c>
      <c r="D87" s="3">
        <v>120</v>
      </c>
      <c r="E87" s="3">
        <v>40</v>
      </c>
      <c r="F87" s="3">
        <v>5</v>
      </c>
      <c r="G87" s="3">
        <v>1</v>
      </c>
      <c r="H87" s="3">
        <v>2</v>
      </c>
      <c r="I87" s="3">
        <v>0</v>
      </c>
      <c r="J87" s="3">
        <v>304</v>
      </c>
      <c r="K87" s="3">
        <v>680</v>
      </c>
      <c r="L87" s="3">
        <v>480</v>
      </c>
      <c r="M87" s="3">
        <v>120</v>
      </c>
      <c r="N87" s="3">
        <v>10</v>
      </c>
      <c r="O87" s="3">
        <v>1</v>
      </c>
      <c r="P87" s="3">
        <v>1291</v>
      </c>
      <c r="Q87" s="3">
        <v>302</v>
      </c>
      <c r="R87" s="5">
        <v>4.2748344370860929</v>
      </c>
      <c r="S87" s="5">
        <v>8.5496688741721858</v>
      </c>
      <c r="T87" s="3">
        <v>256</v>
      </c>
      <c r="U87" s="3">
        <v>32</v>
      </c>
      <c r="V87" s="3">
        <v>38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</row>
    <row r="88" spans="1:85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5">
        <v>0</v>
      </c>
      <c r="S88" s="5">
        <v>0</v>
      </c>
      <c r="T88" s="3">
        <v>0</v>
      </c>
      <c r="U88" s="3">
        <v>0</v>
      </c>
      <c r="V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5">
        <v>0</v>
      </c>
      <c r="BI88" s="5">
        <v>0</v>
      </c>
      <c r="BJ88" s="3">
        <v>0</v>
      </c>
      <c r="BK88" s="3">
        <v>0</v>
      </c>
      <c r="BL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</row>
    <row r="89" spans="1:85" x14ac:dyDescent="0.25">
      <c r="A89" s="4" t="s">
        <v>170</v>
      </c>
      <c r="B89" s="4" t="s">
        <v>171</v>
      </c>
      <c r="C89" s="3">
        <v>218</v>
      </c>
      <c r="D89" s="3">
        <v>22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240</v>
      </c>
      <c r="K89" s="3">
        <v>1090</v>
      </c>
      <c r="L89" s="3">
        <v>88</v>
      </c>
      <c r="M89" s="3">
        <v>0</v>
      </c>
      <c r="N89" s="3">
        <v>0</v>
      </c>
      <c r="O89" s="3">
        <v>0</v>
      </c>
      <c r="P89" s="3">
        <v>1178</v>
      </c>
      <c r="Q89" s="3">
        <v>240</v>
      </c>
      <c r="R89" s="5">
        <v>4.9083333333333332</v>
      </c>
      <c r="S89" s="5">
        <v>9.8166666666666664</v>
      </c>
      <c r="T89" s="3">
        <v>240</v>
      </c>
      <c r="U89" s="3">
        <v>30</v>
      </c>
      <c r="V89" s="3">
        <v>30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5">
        <v>0</v>
      </c>
      <c r="BI89" s="5">
        <v>0</v>
      </c>
      <c r="BJ89" s="3">
        <v>0</v>
      </c>
      <c r="BK89" s="3">
        <v>0</v>
      </c>
      <c r="BL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</row>
    <row r="90" spans="1:85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5">
        <v>0</v>
      </c>
      <c r="S90" s="5">
        <v>0</v>
      </c>
      <c r="T90" s="3">
        <v>0</v>
      </c>
      <c r="U90" s="3">
        <v>0</v>
      </c>
      <c r="V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</row>
    <row r="91" spans="1:85" x14ac:dyDescent="0.25">
      <c r="A91" s="4" t="s">
        <v>174</v>
      </c>
      <c r="B91" s="4" t="s">
        <v>175</v>
      </c>
      <c r="C91" s="3">
        <v>24</v>
      </c>
      <c r="D91" s="3">
        <v>106</v>
      </c>
      <c r="E91" s="3">
        <v>113</v>
      </c>
      <c r="F91" s="3">
        <v>13</v>
      </c>
      <c r="G91" s="3">
        <v>0</v>
      </c>
      <c r="H91" s="3">
        <v>0</v>
      </c>
      <c r="I91" s="3">
        <v>0</v>
      </c>
      <c r="J91" s="3">
        <v>256</v>
      </c>
      <c r="K91" s="3">
        <v>120</v>
      </c>
      <c r="L91" s="3">
        <v>424</v>
      </c>
      <c r="M91" s="3">
        <v>339</v>
      </c>
      <c r="N91" s="3">
        <v>26</v>
      </c>
      <c r="O91" s="3">
        <v>0</v>
      </c>
      <c r="P91" s="3">
        <v>909</v>
      </c>
      <c r="Q91" s="3">
        <v>256</v>
      </c>
      <c r="R91" s="5">
        <v>3.55078125</v>
      </c>
      <c r="S91" s="5">
        <v>7.1015625</v>
      </c>
      <c r="T91" s="3">
        <v>130</v>
      </c>
      <c r="U91" s="3">
        <v>16</v>
      </c>
      <c r="V91" s="3">
        <v>32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</row>
    <row r="92" spans="1:85" x14ac:dyDescent="0.25">
      <c r="A92" s="4" t="s">
        <v>176</v>
      </c>
      <c r="B92" s="4" t="s">
        <v>177</v>
      </c>
      <c r="C92" s="3">
        <v>164</v>
      </c>
      <c r="D92" s="3">
        <v>74</v>
      </c>
      <c r="E92" s="3">
        <v>2</v>
      </c>
      <c r="F92" s="3">
        <v>0</v>
      </c>
      <c r="G92" s="3">
        <v>0</v>
      </c>
      <c r="H92" s="3">
        <v>0</v>
      </c>
      <c r="I92" s="3">
        <v>0</v>
      </c>
      <c r="J92" s="3">
        <v>240</v>
      </c>
      <c r="K92" s="3">
        <v>820</v>
      </c>
      <c r="L92" s="3">
        <v>296</v>
      </c>
      <c r="M92" s="3">
        <v>6</v>
      </c>
      <c r="N92" s="3">
        <v>0</v>
      </c>
      <c r="O92" s="3">
        <v>0</v>
      </c>
      <c r="P92" s="3">
        <v>1122</v>
      </c>
      <c r="Q92" s="3">
        <v>240</v>
      </c>
      <c r="R92" s="5">
        <v>4.6749999999999998</v>
      </c>
      <c r="S92" s="5">
        <v>9.35</v>
      </c>
      <c r="T92" s="3">
        <v>238</v>
      </c>
      <c r="U92" s="3">
        <v>29</v>
      </c>
      <c r="V92" s="3">
        <v>30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</row>
    <row r="93" spans="1:85" x14ac:dyDescent="0.25">
      <c r="A93" s="4" t="s">
        <v>178</v>
      </c>
      <c r="B93" s="4" t="s">
        <v>179</v>
      </c>
      <c r="C93" s="3">
        <v>115</v>
      </c>
      <c r="D93" s="3">
        <v>97</v>
      </c>
      <c r="E93" s="3">
        <v>5</v>
      </c>
      <c r="F93" s="3">
        <v>0</v>
      </c>
      <c r="G93" s="3">
        <v>0</v>
      </c>
      <c r="H93" s="3">
        <v>23</v>
      </c>
      <c r="I93" s="3">
        <v>0</v>
      </c>
      <c r="J93" s="3">
        <v>240</v>
      </c>
      <c r="K93" s="3">
        <v>575</v>
      </c>
      <c r="L93" s="3">
        <v>388</v>
      </c>
      <c r="M93" s="3">
        <v>15</v>
      </c>
      <c r="N93" s="3">
        <v>0</v>
      </c>
      <c r="O93" s="3">
        <v>0</v>
      </c>
      <c r="P93" s="3">
        <v>978</v>
      </c>
      <c r="Q93" s="3">
        <v>217</v>
      </c>
      <c r="R93" s="5">
        <v>4.5069124423963132</v>
      </c>
      <c r="S93" s="5">
        <v>9.0138248847926263</v>
      </c>
      <c r="T93" s="3">
        <v>212</v>
      </c>
      <c r="U93" s="3">
        <v>26</v>
      </c>
      <c r="V93" s="3">
        <v>30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</row>
    <row r="94" spans="1:85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5">
        <v>0</v>
      </c>
      <c r="S94" s="5">
        <v>0</v>
      </c>
      <c r="T94" s="3">
        <v>0</v>
      </c>
      <c r="U94" s="3">
        <v>0</v>
      </c>
      <c r="V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S94" s="3">
        <v>102</v>
      </c>
      <c r="AT94" s="3">
        <v>90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192</v>
      </c>
      <c r="BA94" s="3">
        <v>510</v>
      </c>
      <c r="BB94" s="3">
        <v>360</v>
      </c>
      <c r="BC94" s="3">
        <v>0</v>
      </c>
      <c r="BD94" s="3">
        <v>0</v>
      </c>
      <c r="BE94" s="3">
        <v>0</v>
      </c>
      <c r="BF94" s="3">
        <v>870</v>
      </c>
      <c r="BG94" s="3">
        <v>192</v>
      </c>
      <c r="BH94" s="5">
        <v>4.53125</v>
      </c>
      <c r="BI94" s="5">
        <v>9.0625</v>
      </c>
      <c r="BJ94" s="3">
        <v>192</v>
      </c>
      <c r="BK94" s="3">
        <v>24</v>
      </c>
      <c r="BL94" s="3">
        <v>24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</row>
    <row r="95" spans="1:85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5">
        <v>0</v>
      </c>
      <c r="S95" s="5">
        <v>0</v>
      </c>
      <c r="T95" s="3">
        <v>0</v>
      </c>
      <c r="U95" s="3">
        <v>0</v>
      </c>
      <c r="V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</row>
    <row r="96" spans="1:85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5">
        <v>0</v>
      </c>
      <c r="S96" s="5">
        <v>0</v>
      </c>
      <c r="T96" s="3">
        <v>0</v>
      </c>
      <c r="U96" s="3">
        <v>0</v>
      </c>
      <c r="V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</row>
    <row r="97" spans="1:85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5">
        <v>0</v>
      </c>
      <c r="S97" s="5">
        <v>0</v>
      </c>
      <c r="T97" s="3">
        <v>0</v>
      </c>
      <c r="U97" s="3">
        <v>0</v>
      </c>
      <c r="V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</row>
    <row r="98" spans="1:85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5">
        <v>0</v>
      </c>
      <c r="S98" s="5">
        <v>0</v>
      </c>
      <c r="T98" s="3">
        <v>0</v>
      </c>
      <c r="U98" s="3">
        <v>0</v>
      </c>
      <c r="V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</row>
    <row r="99" spans="1:85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5">
        <v>0</v>
      </c>
      <c r="S99" s="5">
        <v>0</v>
      </c>
      <c r="T99" s="3">
        <v>0</v>
      </c>
      <c r="U99" s="3">
        <v>0</v>
      </c>
      <c r="V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</row>
    <row r="100" spans="1:85" x14ac:dyDescent="0.25">
      <c r="A100" s="4" t="s">
        <v>192</v>
      </c>
      <c r="B100" s="4" t="s">
        <v>193</v>
      </c>
      <c r="C100" s="3">
        <v>4</v>
      </c>
      <c r="D100" s="3">
        <v>19</v>
      </c>
      <c r="E100" s="3">
        <v>7</v>
      </c>
      <c r="F100" s="3">
        <v>1</v>
      </c>
      <c r="G100" s="3">
        <v>0</v>
      </c>
      <c r="H100" s="3">
        <v>1</v>
      </c>
      <c r="I100" s="3">
        <v>0</v>
      </c>
      <c r="J100" s="3">
        <v>32</v>
      </c>
      <c r="K100" s="3">
        <v>20</v>
      </c>
      <c r="L100" s="3">
        <v>76</v>
      </c>
      <c r="M100" s="3">
        <v>21</v>
      </c>
      <c r="N100" s="3">
        <v>2</v>
      </c>
      <c r="O100" s="3">
        <v>0</v>
      </c>
      <c r="P100" s="3">
        <v>119</v>
      </c>
      <c r="Q100" s="3">
        <v>31</v>
      </c>
      <c r="R100" s="5">
        <v>3.838709677419355</v>
      </c>
      <c r="S100" s="5">
        <v>7.67741935483871</v>
      </c>
      <c r="T100" s="3">
        <v>23</v>
      </c>
      <c r="U100" s="3">
        <v>2</v>
      </c>
      <c r="V100" s="3">
        <v>4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5">
        <v>0</v>
      </c>
      <c r="BI100" s="5">
        <v>0</v>
      </c>
      <c r="BJ100" s="3">
        <v>0</v>
      </c>
      <c r="BK100" s="3">
        <v>0</v>
      </c>
      <c r="BL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</row>
    <row r="101" spans="1:85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5">
        <v>0</v>
      </c>
      <c r="S101" s="5">
        <v>0</v>
      </c>
      <c r="T101" s="3">
        <v>0</v>
      </c>
      <c r="U101" s="3">
        <v>0</v>
      </c>
      <c r="V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</row>
    <row r="102" spans="1:85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5">
        <v>0</v>
      </c>
      <c r="S102" s="5">
        <v>0</v>
      </c>
      <c r="T102" s="3">
        <v>0</v>
      </c>
      <c r="U102" s="3">
        <v>0</v>
      </c>
      <c r="V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</row>
    <row r="103" spans="1:85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5">
        <v>0</v>
      </c>
      <c r="S103" s="5">
        <v>0</v>
      </c>
      <c r="T103" s="3">
        <v>0</v>
      </c>
      <c r="U103" s="3">
        <v>0</v>
      </c>
      <c r="V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</row>
    <row r="104" spans="1:85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5">
        <v>0</v>
      </c>
      <c r="S104" s="5">
        <v>0</v>
      </c>
      <c r="T104" s="3">
        <v>0</v>
      </c>
      <c r="U104" s="3">
        <v>0</v>
      </c>
      <c r="V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</row>
    <row r="105" spans="1:85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5">
        <v>0</v>
      </c>
      <c r="S105" s="5">
        <v>0</v>
      </c>
      <c r="T105" s="3">
        <v>0</v>
      </c>
      <c r="U105" s="3">
        <v>0</v>
      </c>
      <c r="V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</row>
    <row r="106" spans="1:85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5">
        <v>0</v>
      </c>
      <c r="S106" s="5">
        <v>0</v>
      </c>
      <c r="T106" s="3">
        <v>0</v>
      </c>
      <c r="U106" s="3">
        <v>0</v>
      </c>
      <c r="V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5">
        <v>0</v>
      </c>
      <c r="BI106" s="5">
        <v>0</v>
      </c>
      <c r="BJ106" s="3">
        <v>0</v>
      </c>
      <c r="BK106" s="3">
        <v>0</v>
      </c>
      <c r="BL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</row>
    <row r="107" spans="1:85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5">
        <v>0</v>
      </c>
      <c r="S107" s="5">
        <v>0</v>
      </c>
      <c r="T107" s="3">
        <v>0</v>
      </c>
      <c r="U107" s="3">
        <v>0</v>
      </c>
      <c r="V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</row>
    <row r="108" spans="1:85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5">
        <v>0</v>
      </c>
      <c r="S108" s="5">
        <v>0</v>
      </c>
      <c r="T108" s="3">
        <v>0</v>
      </c>
      <c r="U108" s="3">
        <v>0</v>
      </c>
      <c r="V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</row>
    <row r="109" spans="1:85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5">
        <v>0</v>
      </c>
      <c r="S109" s="5">
        <v>0</v>
      </c>
      <c r="T109" s="3">
        <v>0</v>
      </c>
      <c r="U109" s="3">
        <v>0</v>
      </c>
      <c r="V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</row>
    <row r="110" spans="1:85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</row>
    <row r="111" spans="1:85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</row>
    <row r="112" spans="1:85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</row>
    <row r="113" spans="1:87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</row>
    <row r="114" spans="1:87" x14ac:dyDescent="0.25">
      <c r="B114" s="9" t="s">
        <v>473</v>
      </c>
      <c r="C114" s="24">
        <f>SUM(C5:C113)</f>
        <v>13651</v>
      </c>
      <c r="D114" s="24">
        <f t="shared" ref="D114:BL114" si="0">SUM(D5:D113)</f>
        <v>10746</v>
      </c>
      <c r="E114" s="24">
        <f t="shared" si="0"/>
        <v>1951</v>
      </c>
      <c r="F114" s="24">
        <f t="shared" si="0"/>
        <v>239</v>
      </c>
      <c r="G114" s="24">
        <f t="shared" si="0"/>
        <v>64</v>
      </c>
      <c r="H114" s="24">
        <f t="shared" si="0"/>
        <v>94</v>
      </c>
      <c r="I114" s="24">
        <f t="shared" si="0"/>
        <v>55</v>
      </c>
      <c r="J114" s="24">
        <f t="shared" si="0"/>
        <v>26800</v>
      </c>
      <c r="K114" s="24">
        <f t="shared" si="0"/>
        <v>68255</v>
      </c>
      <c r="L114" s="24">
        <f t="shared" si="0"/>
        <v>42984</v>
      </c>
      <c r="M114" s="24">
        <f t="shared" si="0"/>
        <v>5853</v>
      </c>
      <c r="N114" s="24">
        <f t="shared" si="0"/>
        <v>478</v>
      </c>
      <c r="O114" s="24">
        <f t="shared" si="0"/>
        <v>64</v>
      </c>
      <c r="P114" s="24">
        <f t="shared" si="0"/>
        <v>117634</v>
      </c>
      <c r="Q114" s="24">
        <f t="shared" si="0"/>
        <v>26651</v>
      </c>
      <c r="R114" s="28">
        <f>AVERAGEIF(R5:R113,"&gt;0")</f>
        <v>4.3848987714119056</v>
      </c>
      <c r="S114" s="28">
        <f>AVERAGEIF(S5:S113,"&gt;0")</f>
        <v>8.7697975428238113</v>
      </c>
      <c r="T114" s="24">
        <f t="shared" si="0"/>
        <v>24397</v>
      </c>
      <c r="U114" s="24">
        <f t="shared" si="0"/>
        <v>3010</v>
      </c>
      <c r="V114" s="24">
        <f t="shared" si="0"/>
        <v>3350</v>
      </c>
      <c r="W114" s="7"/>
      <c r="X114" s="24">
        <f t="shared" si="0"/>
        <v>276</v>
      </c>
      <c r="Y114" s="24">
        <f t="shared" si="0"/>
        <v>256</v>
      </c>
      <c r="Z114" s="24">
        <f t="shared" si="0"/>
        <v>64</v>
      </c>
      <c r="AA114" s="24">
        <f t="shared" si="0"/>
        <v>4</v>
      </c>
      <c r="AB114" s="24">
        <f t="shared" si="0"/>
        <v>0</v>
      </c>
      <c r="AC114" s="24">
        <f t="shared" si="0"/>
        <v>16</v>
      </c>
      <c r="AD114" s="24">
        <f t="shared" si="0"/>
        <v>224</v>
      </c>
      <c r="AE114" s="24">
        <f t="shared" si="0"/>
        <v>840</v>
      </c>
      <c r="AF114" s="24">
        <f t="shared" si="0"/>
        <v>1380</v>
      </c>
      <c r="AG114" s="24">
        <f t="shared" si="0"/>
        <v>1024</v>
      </c>
      <c r="AH114" s="24">
        <f t="shared" si="0"/>
        <v>192</v>
      </c>
      <c r="AI114" s="24">
        <f t="shared" si="0"/>
        <v>8</v>
      </c>
      <c r="AJ114" s="24">
        <f t="shared" si="0"/>
        <v>0</v>
      </c>
      <c r="AK114" s="24">
        <f t="shared" si="0"/>
        <v>2604</v>
      </c>
      <c r="AL114" s="24">
        <f t="shared" si="0"/>
        <v>600</v>
      </c>
      <c r="AM114" s="28">
        <f>AVERAGEIF(AM5:AM113,"&gt;0")</f>
        <v>4.4175673558897248</v>
      </c>
      <c r="AN114" s="28">
        <f>AVERAGEIF(AN5:AN113,"&gt;0")</f>
        <v>8.8351347117794496</v>
      </c>
      <c r="AO114" s="24">
        <f t="shared" si="0"/>
        <v>532</v>
      </c>
      <c r="AP114" s="24">
        <f t="shared" si="0"/>
        <v>64</v>
      </c>
      <c r="AQ114" s="24">
        <f t="shared" si="0"/>
        <v>105</v>
      </c>
      <c r="AR114" s="7"/>
      <c r="AS114" s="24">
        <f t="shared" si="0"/>
        <v>10146</v>
      </c>
      <c r="AT114" s="24">
        <f t="shared" si="0"/>
        <v>7490</v>
      </c>
      <c r="AU114" s="24">
        <f t="shared" si="0"/>
        <v>1419</v>
      </c>
      <c r="AV114" s="24">
        <f t="shared" si="0"/>
        <v>183</v>
      </c>
      <c r="AW114" s="24">
        <f t="shared" si="0"/>
        <v>23</v>
      </c>
      <c r="AX114" s="24">
        <f t="shared" si="0"/>
        <v>76</v>
      </c>
      <c r="AY114" s="24">
        <f t="shared" si="0"/>
        <v>119</v>
      </c>
      <c r="AZ114" s="24">
        <f t="shared" si="0"/>
        <v>19456</v>
      </c>
      <c r="BA114" s="24">
        <f t="shared" si="0"/>
        <v>50730</v>
      </c>
      <c r="BB114" s="24">
        <f t="shared" si="0"/>
        <v>29960</v>
      </c>
      <c r="BC114" s="24">
        <f t="shared" si="0"/>
        <v>4257</v>
      </c>
      <c r="BD114" s="24">
        <f t="shared" si="0"/>
        <v>366</v>
      </c>
      <c r="BE114" s="24">
        <f t="shared" si="0"/>
        <v>23</v>
      </c>
      <c r="BF114" s="24">
        <f t="shared" si="0"/>
        <v>85336</v>
      </c>
      <c r="BG114" s="24">
        <f t="shared" si="0"/>
        <v>19261</v>
      </c>
      <c r="BH114" s="28">
        <f>AVERAGEIF(BH5:BH113,"&gt;0")</f>
        <v>4.4118194174773109</v>
      </c>
      <c r="BI114" s="28">
        <f>AVERAGEIF(BI5:BI113,"&gt;0")</f>
        <v>8.8236388349546218</v>
      </c>
      <c r="BJ114" s="24">
        <f t="shared" si="0"/>
        <v>17636</v>
      </c>
      <c r="BK114" s="24">
        <f t="shared" si="0"/>
        <v>2175</v>
      </c>
      <c r="BL114" s="24">
        <f t="shared" si="0"/>
        <v>2432</v>
      </c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</row>
  </sheetData>
  <mergeCells count="34">
    <mergeCell ref="BN2:CG2"/>
    <mergeCell ref="BN3:BU3"/>
    <mergeCell ref="BV3:CB3"/>
    <mergeCell ref="CC3:CC4"/>
    <mergeCell ref="CD3:CD4"/>
    <mergeCell ref="CE3:CE4"/>
    <mergeCell ref="CF3:CF4"/>
    <mergeCell ref="CG3:CG4"/>
    <mergeCell ref="AS2:BL2"/>
    <mergeCell ref="AS3:AZ3"/>
    <mergeCell ref="BA3:BG3"/>
    <mergeCell ref="BH3:BH4"/>
    <mergeCell ref="BI3:BI4"/>
    <mergeCell ref="BJ3:BJ4"/>
    <mergeCell ref="BK3:BK4"/>
    <mergeCell ref="BL3:BL4"/>
    <mergeCell ref="X2:AQ2"/>
    <mergeCell ref="X3:AE3"/>
    <mergeCell ref="AF3:AL3"/>
    <mergeCell ref="AM3:AM4"/>
    <mergeCell ref="AN3:AN4"/>
    <mergeCell ref="AO3:AO4"/>
    <mergeCell ref="AP3:AP4"/>
    <mergeCell ref="AQ3:AQ4"/>
    <mergeCell ref="A2:A4"/>
    <mergeCell ref="B2:B4"/>
    <mergeCell ref="C2:V2"/>
    <mergeCell ref="C3:J3"/>
    <mergeCell ref="K3:Q3"/>
    <mergeCell ref="R3:R4"/>
    <mergeCell ref="S3:S4"/>
    <mergeCell ref="T3:T4"/>
    <mergeCell ref="U3:U4"/>
    <mergeCell ref="V3:V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3"/>
  <sheetViews>
    <sheetView workbookViewId="0">
      <pane xSplit="2" ySplit="3" topLeftCell="C100" activePane="bottomRight" state="frozen"/>
      <selection pane="topRight" activeCell="C1" sqref="C1"/>
      <selection pane="bottomLeft" activeCell="A4" sqref="A4"/>
      <selection pane="bottomRight" activeCell="W131" sqref="W131"/>
    </sheetView>
  </sheetViews>
  <sheetFormatPr baseColWidth="10" defaultColWidth="9.140625" defaultRowHeight="15" x14ac:dyDescent="0.25"/>
  <cols>
    <col min="2" max="2" width="68.42578125" customWidth="1"/>
    <col min="3" max="32" width="16.5703125" customWidth="1"/>
  </cols>
  <sheetData>
    <row r="1" spans="1:29" ht="15.75" thickBot="1" x14ac:dyDescent="0.3"/>
    <row r="2" spans="1:29" ht="30" customHeight="1" thickTop="1" thickBot="1" x14ac:dyDescent="0.3">
      <c r="A2" s="318" t="s">
        <v>0</v>
      </c>
      <c r="B2" s="318" t="s">
        <v>1</v>
      </c>
      <c r="C2" s="318" t="s">
        <v>533</v>
      </c>
      <c r="D2" s="318" t="s">
        <v>533</v>
      </c>
      <c r="E2" s="318" t="s">
        <v>533</v>
      </c>
      <c r="F2" s="318" t="s">
        <v>533</v>
      </c>
      <c r="G2" s="318" t="s">
        <v>533</v>
      </c>
      <c r="H2" s="318" t="s">
        <v>533</v>
      </c>
      <c r="I2" s="318" t="s">
        <v>533</v>
      </c>
      <c r="J2" s="318" t="s">
        <v>533</v>
      </c>
      <c r="K2" s="354" t="s">
        <v>834</v>
      </c>
      <c r="M2" s="318" t="s">
        <v>542</v>
      </c>
      <c r="N2" s="318" t="s">
        <v>542</v>
      </c>
      <c r="O2" s="318" t="s">
        <v>542</v>
      </c>
      <c r="P2" s="318" t="s">
        <v>542</v>
      </c>
      <c r="Q2" s="318" t="s">
        <v>542</v>
      </c>
      <c r="R2" s="318" t="s">
        <v>542</v>
      </c>
      <c r="S2" s="318" t="s">
        <v>542</v>
      </c>
      <c r="T2" s="318" t="s">
        <v>542</v>
      </c>
      <c r="V2" s="318" t="s">
        <v>544</v>
      </c>
      <c r="W2" s="318" t="s">
        <v>544</v>
      </c>
      <c r="X2" s="318" t="s">
        <v>544</v>
      </c>
      <c r="Y2" s="318" t="s">
        <v>544</v>
      </c>
      <c r="Z2" s="318" t="s">
        <v>544</v>
      </c>
      <c r="AA2" s="318" t="s">
        <v>544</v>
      </c>
      <c r="AB2" s="318" t="s">
        <v>544</v>
      </c>
      <c r="AC2" s="318" t="s">
        <v>544</v>
      </c>
    </row>
    <row r="3" spans="1:29" ht="39.950000000000003" customHeight="1" thickTop="1" thickBot="1" x14ac:dyDescent="0.3">
      <c r="A3" s="318" t="s">
        <v>0</v>
      </c>
      <c r="B3" s="318" t="s">
        <v>1</v>
      </c>
      <c r="C3" s="2" t="s">
        <v>534</v>
      </c>
      <c r="D3" s="2" t="s">
        <v>535</v>
      </c>
      <c r="E3" s="2" t="s">
        <v>536</v>
      </c>
      <c r="F3" s="2" t="s">
        <v>537</v>
      </c>
      <c r="G3" s="2" t="s">
        <v>538</v>
      </c>
      <c r="H3" s="2" t="s">
        <v>539</v>
      </c>
      <c r="I3" s="2" t="s">
        <v>540</v>
      </c>
      <c r="J3" s="2" t="s">
        <v>541</v>
      </c>
      <c r="K3" s="355"/>
      <c r="M3" s="2" t="s">
        <v>534</v>
      </c>
      <c r="N3" s="2" t="s">
        <v>535</v>
      </c>
      <c r="O3" s="2" t="s">
        <v>536</v>
      </c>
      <c r="P3" s="2" t="s">
        <v>537</v>
      </c>
      <c r="Q3" s="2" t="s">
        <v>538</v>
      </c>
      <c r="R3" s="2" t="s">
        <v>539</v>
      </c>
      <c r="S3" s="2" t="s">
        <v>540</v>
      </c>
      <c r="T3" s="2" t="s">
        <v>543</v>
      </c>
      <c r="V3" s="2" t="s">
        <v>534</v>
      </c>
      <c r="W3" s="2" t="s">
        <v>535</v>
      </c>
      <c r="X3" s="2" t="s">
        <v>536</v>
      </c>
      <c r="Y3" s="2" t="s">
        <v>537</v>
      </c>
      <c r="Z3" s="2" t="s">
        <v>538</v>
      </c>
      <c r="AA3" s="2" t="s">
        <v>539</v>
      </c>
      <c r="AB3" s="2" t="s">
        <v>540</v>
      </c>
      <c r="AC3" s="2" t="s">
        <v>543</v>
      </c>
    </row>
    <row r="4" spans="1:29" ht="15.75" thickTop="1" x14ac:dyDescent="0.25">
      <c r="A4" s="4" t="s">
        <v>2</v>
      </c>
      <c r="B4" s="4" t="s">
        <v>3</v>
      </c>
      <c r="C4" s="5">
        <v>8.6</v>
      </c>
      <c r="D4" s="5">
        <v>8.8666666666666671</v>
      </c>
      <c r="E4" s="5">
        <v>8.8000000000000007</v>
      </c>
      <c r="F4" s="5">
        <v>8.1999999999999993</v>
      </c>
      <c r="G4" s="5">
        <v>9.1999999999999993</v>
      </c>
      <c r="H4" s="5">
        <v>8.5333333333333332</v>
      </c>
      <c r="I4" s="5">
        <v>9.0666666666666664</v>
      </c>
      <c r="J4" s="5">
        <v>9.0666666666666664</v>
      </c>
      <c r="K4" s="222">
        <f t="shared" ref="K4:K67" si="0">AVERAGEIF(C4:J4,"&gt;0")</f>
        <v>8.7916666666666661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V4" s="5">
        <v>8.6</v>
      </c>
      <c r="W4" s="5">
        <v>8.8666666666666671</v>
      </c>
      <c r="X4" s="5">
        <v>8.8000000000000007</v>
      </c>
      <c r="Y4" s="5">
        <v>8.1999999999999993</v>
      </c>
      <c r="Z4" s="5">
        <v>9.1999999999999993</v>
      </c>
      <c r="AA4" s="5">
        <v>8.5333333333333332</v>
      </c>
      <c r="AB4" s="5">
        <v>9.0666666666666664</v>
      </c>
      <c r="AC4" s="5">
        <v>9.0666666666666664</v>
      </c>
    </row>
    <row r="5" spans="1:29" x14ac:dyDescent="0.25">
      <c r="A5" s="4" t="s">
        <v>4</v>
      </c>
      <c r="B5" s="4" t="s">
        <v>5</v>
      </c>
      <c r="C5" s="5">
        <v>8.6666666666666661</v>
      </c>
      <c r="D5" s="5">
        <v>8.6388888888888893</v>
      </c>
      <c r="E5" s="5">
        <v>8.5277777777777786</v>
      </c>
      <c r="F5" s="5">
        <v>8.28169014084507</v>
      </c>
      <c r="G5" s="5">
        <v>8.8055555555555554</v>
      </c>
      <c r="H5" s="5">
        <v>8.6666666666666661</v>
      </c>
      <c r="I5" s="5">
        <v>8.6944444444444446</v>
      </c>
      <c r="J5" s="5">
        <v>8.7777777777777786</v>
      </c>
      <c r="K5" s="19">
        <f t="shared" si="0"/>
        <v>8.6324334898278572</v>
      </c>
      <c r="M5" s="6" t="s">
        <v>491</v>
      </c>
      <c r="N5" s="6" t="s">
        <v>491</v>
      </c>
      <c r="O5" s="6" t="s">
        <v>491</v>
      </c>
      <c r="P5" s="6" t="s">
        <v>491</v>
      </c>
      <c r="Q5" s="6" t="s">
        <v>491</v>
      </c>
      <c r="R5" s="6" t="s">
        <v>491</v>
      </c>
      <c r="S5" s="6" t="s">
        <v>491</v>
      </c>
      <c r="T5" s="6" t="s">
        <v>491</v>
      </c>
      <c r="V5" s="5">
        <v>9</v>
      </c>
      <c r="W5" s="5">
        <v>8.8888888888888893</v>
      </c>
      <c r="X5" s="5">
        <v>8.6415094339622645</v>
      </c>
      <c r="Y5" s="5">
        <v>8.3333333333333339</v>
      </c>
      <c r="Z5" s="5">
        <v>9.1481481481481488</v>
      </c>
      <c r="AA5" s="5">
        <v>8.884615384615385</v>
      </c>
      <c r="AB5" s="5">
        <v>9</v>
      </c>
      <c r="AC5" s="5">
        <v>9.1111111111111107</v>
      </c>
    </row>
    <row r="6" spans="1:29" x14ac:dyDescent="0.25">
      <c r="A6" s="4" t="s">
        <v>6</v>
      </c>
      <c r="B6" s="4" t="s">
        <v>7</v>
      </c>
      <c r="C6" s="5">
        <v>8.8000000000000007</v>
      </c>
      <c r="D6" s="5">
        <v>8.9333333333333336</v>
      </c>
      <c r="E6" s="5">
        <v>8.8666666666666671</v>
      </c>
      <c r="F6" s="5">
        <v>8.8000000000000007</v>
      </c>
      <c r="G6" s="5">
        <v>9.1999999999999993</v>
      </c>
      <c r="H6" s="5">
        <v>9</v>
      </c>
      <c r="I6" s="5">
        <v>9.1333333333333329</v>
      </c>
      <c r="J6" s="5">
        <v>8.8666666666666671</v>
      </c>
      <c r="K6" s="19">
        <f t="shared" si="0"/>
        <v>8.9500000000000011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V6" s="5">
        <v>7.9333333333333336</v>
      </c>
      <c r="W6" s="5">
        <v>8.0666666666666664</v>
      </c>
      <c r="X6" s="5">
        <v>8.0666666666666664</v>
      </c>
      <c r="Y6" s="5">
        <v>7.6</v>
      </c>
      <c r="Z6" s="5">
        <v>8.2666666666666675</v>
      </c>
      <c r="AA6" s="5">
        <v>7.8666666666666663</v>
      </c>
      <c r="AB6" s="5">
        <v>7.9333333333333336</v>
      </c>
      <c r="AC6" s="5">
        <v>8.4</v>
      </c>
    </row>
    <row r="7" spans="1:29" x14ac:dyDescent="0.25">
      <c r="A7" s="4" t="s">
        <v>8</v>
      </c>
      <c r="B7" s="4" t="s">
        <v>9</v>
      </c>
      <c r="C7" s="5">
        <v>8.5</v>
      </c>
      <c r="D7" s="5">
        <v>8.6363636363636367</v>
      </c>
      <c r="E7" s="5">
        <v>8.1818181818181817</v>
      </c>
      <c r="F7" s="5">
        <v>7.2727272727272725</v>
      </c>
      <c r="G7" s="5">
        <v>8.3636363636363633</v>
      </c>
      <c r="H7" s="5">
        <v>7.6279069767441863</v>
      </c>
      <c r="I7" s="5">
        <v>7.9545454545454541</v>
      </c>
      <c r="J7" s="5">
        <v>7.1428571428571432</v>
      </c>
      <c r="K7" s="19">
        <f t="shared" si="0"/>
        <v>7.9599818785865297</v>
      </c>
      <c r="M7" s="6" t="s">
        <v>491</v>
      </c>
      <c r="N7" s="6" t="s">
        <v>491</v>
      </c>
      <c r="O7" s="6" t="s">
        <v>491</v>
      </c>
      <c r="P7" s="6" t="s">
        <v>491</v>
      </c>
      <c r="Q7" s="6" t="s">
        <v>491</v>
      </c>
      <c r="R7" s="6" t="s">
        <v>491</v>
      </c>
      <c r="S7" s="6" t="s">
        <v>491</v>
      </c>
      <c r="T7" s="6" t="s">
        <v>491</v>
      </c>
      <c r="V7" s="5">
        <v>8.6451612903225801</v>
      </c>
      <c r="W7" s="5">
        <v>8.9032258064516121</v>
      </c>
      <c r="X7" s="5">
        <v>8.6451612903225801</v>
      </c>
      <c r="Y7" s="5">
        <v>8.7200000000000006</v>
      </c>
      <c r="Z7" s="5">
        <v>7.67741935483871</v>
      </c>
      <c r="AA7" s="5">
        <v>8</v>
      </c>
      <c r="AB7" s="5">
        <v>8.5161290322580641</v>
      </c>
      <c r="AC7" s="5">
        <v>8.387096774193548</v>
      </c>
    </row>
    <row r="8" spans="1:29" x14ac:dyDescent="0.25">
      <c r="A8" s="4" t="s">
        <v>10</v>
      </c>
      <c r="B8" s="4" t="s">
        <v>11</v>
      </c>
      <c r="C8" s="5">
        <v>8.7272727272727266</v>
      </c>
      <c r="D8" s="5">
        <v>8.6666666666666661</v>
      </c>
      <c r="E8" s="5">
        <v>7.6969696969696972</v>
      </c>
      <c r="F8" s="5">
        <v>8</v>
      </c>
      <c r="G8" s="5">
        <v>8.4242424242424239</v>
      </c>
      <c r="H8" s="5">
        <v>7.625</v>
      </c>
      <c r="I8" s="5">
        <v>8.7878787878787872</v>
      </c>
      <c r="J8" s="5">
        <v>8.3636363636363633</v>
      </c>
      <c r="K8" s="19">
        <f t="shared" si="0"/>
        <v>8.2864583333333321</v>
      </c>
      <c r="M8" s="6" t="s">
        <v>491</v>
      </c>
      <c r="N8" s="6" t="s">
        <v>491</v>
      </c>
      <c r="O8" s="6" t="s">
        <v>491</v>
      </c>
      <c r="P8" s="6" t="s">
        <v>491</v>
      </c>
      <c r="Q8" s="6" t="s">
        <v>491</v>
      </c>
      <c r="R8" s="6" t="s">
        <v>491</v>
      </c>
      <c r="S8" s="6" t="s">
        <v>491</v>
      </c>
      <c r="T8" s="6" t="s">
        <v>491</v>
      </c>
      <c r="V8" s="5">
        <v>8.4666666666666668</v>
      </c>
      <c r="W8" s="5">
        <v>8.9333333333333336</v>
      </c>
      <c r="X8" s="5">
        <v>8.3333333333333339</v>
      </c>
      <c r="Y8" s="5">
        <v>8.6</v>
      </c>
      <c r="Z8" s="5">
        <v>8.4</v>
      </c>
      <c r="AA8" s="5">
        <v>8.4666666666666668</v>
      </c>
      <c r="AB8" s="5">
        <v>8.5333333333333332</v>
      </c>
      <c r="AC8" s="5">
        <v>8.8000000000000007</v>
      </c>
    </row>
    <row r="9" spans="1:29" x14ac:dyDescent="0.25">
      <c r="A9" s="4" t="s">
        <v>12</v>
      </c>
      <c r="B9" s="4" t="s">
        <v>13</v>
      </c>
      <c r="C9" s="5">
        <v>8.6666666666666661</v>
      </c>
      <c r="D9" s="5">
        <v>8.6206896551724146</v>
      </c>
      <c r="E9" s="5">
        <v>8.7333333333333325</v>
      </c>
      <c r="F9" s="5">
        <v>6.8</v>
      </c>
      <c r="G9" s="5">
        <v>9.1333333333333329</v>
      </c>
      <c r="H9" s="5">
        <v>8.4666666666666668</v>
      </c>
      <c r="I9" s="5">
        <v>8.8666666666666671</v>
      </c>
      <c r="J9" s="5">
        <v>8.7333333333333325</v>
      </c>
      <c r="K9" s="19">
        <f t="shared" si="0"/>
        <v>8.5025862068965505</v>
      </c>
      <c r="M9" s="6" t="s">
        <v>491</v>
      </c>
      <c r="N9" s="6" t="s">
        <v>491</v>
      </c>
      <c r="O9" s="6" t="s">
        <v>491</v>
      </c>
      <c r="P9" s="6" t="s">
        <v>491</v>
      </c>
      <c r="Q9" s="6" t="s">
        <v>491</v>
      </c>
      <c r="R9" s="6" t="s">
        <v>491</v>
      </c>
      <c r="S9" s="6" t="s">
        <v>491</v>
      </c>
      <c r="T9" s="6" t="s">
        <v>491</v>
      </c>
      <c r="V9" s="5">
        <v>8.1999999999999993</v>
      </c>
      <c r="W9" s="5">
        <v>8.2666666666666675</v>
      </c>
      <c r="X9" s="5">
        <v>7.666666666666667</v>
      </c>
      <c r="Y9" s="5">
        <v>6.72</v>
      </c>
      <c r="Z9" s="5">
        <v>8.5333333333333332</v>
      </c>
      <c r="AA9" s="5">
        <v>7.8</v>
      </c>
      <c r="AB9" s="5">
        <v>8.5333333333333332</v>
      </c>
      <c r="AC9" s="5">
        <v>8.1333333333333329</v>
      </c>
    </row>
    <row r="10" spans="1:29" x14ac:dyDescent="0.25">
      <c r="A10" s="4" t="s">
        <v>14</v>
      </c>
      <c r="B10" s="4" t="s">
        <v>15</v>
      </c>
      <c r="C10" s="5">
        <v>8.5333333333333332</v>
      </c>
      <c r="D10" s="5">
        <v>8.8000000000000007</v>
      </c>
      <c r="E10" s="5">
        <v>8.8666666666666671</v>
      </c>
      <c r="F10" s="5">
        <v>8.8000000000000007</v>
      </c>
      <c r="G10" s="5">
        <v>8.7333333333333325</v>
      </c>
      <c r="H10" s="5">
        <v>9</v>
      </c>
      <c r="I10" s="5">
        <v>9</v>
      </c>
      <c r="J10" s="5">
        <v>8.8000000000000007</v>
      </c>
      <c r="K10" s="19">
        <f t="shared" si="0"/>
        <v>8.8166666666666664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V10" s="5">
        <v>8.3333333333333339</v>
      </c>
      <c r="W10" s="5">
        <v>8.6666666666666661</v>
      </c>
      <c r="X10" s="5">
        <v>9.3333333333333339</v>
      </c>
      <c r="Y10" s="5">
        <v>8.6666666666666661</v>
      </c>
      <c r="Z10" s="5">
        <v>8.6</v>
      </c>
      <c r="AA10" s="5">
        <v>8.7333333333333325</v>
      </c>
      <c r="AB10" s="5">
        <v>8.7333333333333325</v>
      </c>
      <c r="AC10" s="5">
        <v>8.9333333333333336</v>
      </c>
    </row>
    <row r="11" spans="1:29" x14ac:dyDescent="0.25">
      <c r="A11" s="4" t="s">
        <v>16</v>
      </c>
      <c r="B11" s="4" t="s">
        <v>17</v>
      </c>
      <c r="C11" s="5">
        <v>8.65</v>
      </c>
      <c r="D11" s="5">
        <v>8.65</v>
      </c>
      <c r="E11" s="5">
        <v>8.85</v>
      </c>
      <c r="F11" s="5">
        <v>7.95</v>
      </c>
      <c r="G11" s="5">
        <v>8.6999999999999993</v>
      </c>
      <c r="H11" s="5">
        <v>8.35</v>
      </c>
      <c r="I11" s="5">
        <v>8.35</v>
      </c>
      <c r="J11" s="5">
        <v>8.75</v>
      </c>
      <c r="K11" s="19">
        <f t="shared" si="0"/>
        <v>8.53125</v>
      </c>
      <c r="M11" s="6" t="s">
        <v>491</v>
      </c>
      <c r="N11" s="6" t="s">
        <v>491</v>
      </c>
      <c r="O11" s="6" t="s">
        <v>491</v>
      </c>
      <c r="P11" s="6" t="s">
        <v>491</v>
      </c>
      <c r="Q11" s="6" t="s">
        <v>491</v>
      </c>
      <c r="R11" s="6" t="s">
        <v>491</v>
      </c>
      <c r="S11" s="6" t="s">
        <v>491</v>
      </c>
      <c r="T11" s="6" t="s">
        <v>491</v>
      </c>
      <c r="V11" s="5">
        <v>9.4</v>
      </c>
      <c r="W11" s="5">
        <v>9.1999999999999993</v>
      </c>
      <c r="X11" s="5">
        <v>8.9333333333333336</v>
      </c>
      <c r="Y11" s="5">
        <v>8.8666666666666671</v>
      </c>
      <c r="Z11" s="5">
        <v>8.1999999999999993</v>
      </c>
      <c r="AA11" s="5">
        <v>8.1999999999999993</v>
      </c>
      <c r="AB11" s="5">
        <v>8.1999999999999993</v>
      </c>
      <c r="AC11" s="5">
        <v>9.4666666666666668</v>
      </c>
    </row>
    <row r="12" spans="1:29" x14ac:dyDescent="0.25">
      <c r="A12" s="4" t="s">
        <v>18</v>
      </c>
      <c r="B12" s="4" t="s">
        <v>19</v>
      </c>
      <c r="C12" s="5">
        <v>8.6</v>
      </c>
      <c r="D12" s="5">
        <v>9.2258064516129039</v>
      </c>
      <c r="E12" s="5">
        <v>8.6451612903225801</v>
      </c>
      <c r="F12" s="5">
        <v>8.4</v>
      </c>
      <c r="G12" s="5">
        <v>8.7741935483870961</v>
      </c>
      <c r="H12" s="5">
        <v>8.193548387096774</v>
      </c>
      <c r="I12" s="5">
        <v>8.7096774193548381</v>
      </c>
      <c r="J12" s="5">
        <v>8.9677419354838701</v>
      </c>
      <c r="K12" s="19">
        <f t="shared" si="0"/>
        <v>8.689516129032258</v>
      </c>
      <c r="M12" s="6" t="s">
        <v>491</v>
      </c>
      <c r="N12" s="6" t="s">
        <v>491</v>
      </c>
      <c r="O12" s="6" t="s">
        <v>491</v>
      </c>
      <c r="P12" s="6" t="s">
        <v>491</v>
      </c>
      <c r="Q12" s="6" t="s">
        <v>491</v>
      </c>
      <c r="R12" s="6" t="s">
        <v>491</v>
      </c>
      <c r="S12" s="6" t="s">
        <v>491</v>
      </c>
      <c r="T12" s="6" t="s">
        <v>491</v>
      </c>
      <c r="V12" s="5">
        <v>8.5333333333333332</v>
      </c>
      <c r="W12" s="5">
        <v>8.1333333333333329</v>
      </c>
      <c r="X12" s="5">
        <v>8.6</v>
      </c>
      <c r="Y12" s="5">
        <v>7.6551724137931032</v>
      </c>
      <c r="Z12" s="5">
        <v>8.4666666666666668</v>
      </c>
      <c r="AA12" s="5">
        <v>7.7333333333333334</v>
      </c>
      <c r="AB12" s="5">
        <v>8.2666666666666675</v>
      </c>
      <c r="AC12" s="5">
        <v>8.4</v>
      </c>
    </row>
    <row r="13" spans="1:29" x14ac:dyDescent="0.25">
      <c r="A13" s="4" t="s">
        <v>20</v>
      </c>
      <c r="B13" s="4" t="s">
        <v>21</v>
      </c>
      <c r="C13" s="5">
        <v>8.3333333333333339</v>
      </c>
      <c r="D13" s="5">
        <v>8.3333333333333339</v>
      </c>
      <c r="E13" s="5">
        <v>8.6</v>
      </c>
      <c r="F13" s="5">
        <v>8.0666666666666664</v>
      </c>
      <c r="G13" s="5">
        <v>8.1999999999999993</v>
      </c>
      <c r="H13" s="5">
        <v>8.5333333333333332</v>
      </c>
      <c r="I13" s="5">
        <v>8.2666666666666675</v>
      </c>
      <c r="J13" s="5">
        <v>8.6</v>
      </c>
      <c r="K13" s="19">
        <f t="shared" si="0"/>
        <v>8.3666666666666654</v>
      </c>
      <c r="M13" s="6" t="s">
        <v>491</v>
      </c>
      <c r="N13" s="6" t="s">
        <v>491</v>
      </c>
      <c r="O13" s="6" t="s">
        <v>491</v>
      </c>
      <c r="P13" s="6" t="s">
        <v>491</v>
      </c>
      <c r="Q13" s="6" t="s">
        <v>491</v>
      </c>
      <c r="R13" s="6" t="s">
        <v>491</v>
      </c>
      <c r="S13" s="6" t="s">
        <v>491</v>
      </c>
      <c r="T13" s="6" t="s">
        <v>491</v>
      </c>
      <c r="V13" s="5">
        <v>8.4666666666666668</v>
      </c>
      <c r="W13" s="5">
        <v>8.8000000000000007</v>
      </c>
      <c r="X13" s="5">
        <v>8.4666666666666668</v>
      </c>
      <c r="Y13" s="5">
        <v>8.6</v>
      </c>
      <c r="Z13" s="5">
        <v>8.1333333333333329</v>
      </c>
      <c r="AA13" s="5">
        <v>9</v>
      </c>
      <c r="AB13" s="5">
        <v>8.6</v>
      </c>
      <c r="AC13" s="5">
        <v>8.4666666666666668</v>
      </c>
    </row>
    <row r="14" spans="1:29" x14ac:dyDescent="0.25">
      <c r="A14" s="4" t="s">
        <v>22</v>
      </c>
      <c r="B14" s="4" t="s">
        <v>23</v>
      </c>
      <c r="C14" s="5">
        <v>8.8000000000000007</v>
      </c>
      <c r="D14" s="5">
        <v>8.9333333333333336</v>
      </c>
      <c r="E14" s="5">
        <v>8.9333333333333336</v>
      </c>
      <c r="F14" s="5">
        <v>8.2666666666666675</v>
      </c>
      <c r="G14" s="5">
        <v>9</v>
      </c>
      <c r="H14" s="5">
        <v>8.4</v>
      </c>
      <c r="I14" s="5">
        <v>8.9333333333333336</v>
      </c>
      <c r="J14" s="5">
        <v>9.0666666666666664</v>
      </c>
      <c r="K14" s="19">
        <f t="shared" si="0"/>
        <v>8.7916666666666661</v>
      </c>
      <c r="M14" s="6" t="s">
        <v>491</v>
      </c>
      <c r="N14" s="6" t="s">
        <v>491</v>
      </c>
      <c r="O14" s="6" t="s">
        <v>491</v>
      </c>
      <c r="P14" s="6" t="s">
        <v>491</v>
      </c>
      <c r="Q14" s="6" t="s">
        <v>491</v>
      </c>
      <c r="R14" s="6" t="s">
        <v>491</v>
      </c>
      <c r="S14" s="6" t="s">
        <v>491</v>
      </c>
      <c r="T14" s="6" t="s">
        <v>491</v>
      </c>
      <c r="V14" s="5">
        <v>8.8000000000000007</v>
      </c>
      <c r="W14" s="5">
        <v>8.8666666666666671</v>
      </c>
      <c r="X14" s="5">
        <v>8.5333333333333332</v>
      </c>
      <c r="Y14" s="5">
        <v>8.0666666666666664</v>
      </c>
      <c r="Z14" s="5">
        <v>8.6</v>
      </c>
      <c r="AA14" s="5">
        <v>8.3333333333333339</v>
      </c>
      <c r="AB14" s="5">
        <v>8.8666666666666671</v>
      </c>
      <c r="AC14" s="5">
        <v>9.0666666666666664</v>
      </c>
    </row>
    <row r="15" spans="1:29" x14ac:dyDescent="0.25">
      <c r="A15" s="4" t="s">
        <v>24</v>
      </c>
      <c r="B15" s="4" t="s">
        <v>25</v>
      </c>
      <c r="C15" s="5">
        <v>9.4</v>
      </c>
      <c r="D15" s="5">
        <v>9.6</v>
      </c>
      <c r="E15" s="5">
        <v>9.6666666666666661</v>
      </c>
      <c r="F15" s="5">
        <v>9.6666666666666661</v>
      </c>
      <c r="G15" s="5">
        <v>9.6666666666666661</v>
      </c>
      <c r="H15" s="5">
        <v>9.5333333333333332</v>
      </c>
      <c r="I15" s="5">
        <v>9.6666666666666661</v>
      </c>
      <c r="J15" s="5">
        <v>9.6666666666666661</v>
      </c>
      <c r="K15" s="19">
        <f t="shared" si="0"/>
        <v>9.6083333333333325</v>
      </c>
      <c r="M15" s="6" t="s">
        <v>491</v>
      </c>
      <c r="N15" s="6" t="s">
        <v>491</v>
      </c>
      <c r="O15" s="6" t="s">
        <v>491</v>
      </c>
      <c r="P15" s="6" t="s">
        <v>491</v>
      </c>
      <c r="Q15" s="6" t="s">
        <v>491</v>
      </c>
      <c r="R15" s="6" t="s">
        <v>491</v>
      </c>
      <c r="S15" s="6" t="s">
        <v>491</v>
      </c>
      <c r="T15" s="6" t="s">
        <v>491</v>
      </c>
      <c r="V15" s="5">
        <v>8.9333333333333336</v>
      </c>
      <c r="W15" s="5">
        <v>9.2666666666666675</v>
      </c>
      <c r="X15" s="5">
        <v>9.1999999999999993</v>
      </c>
      <c r="Y15" s="5">
        <v>8.6666666666666661</v>
      </c>
      <c r="Z15" s="5">
        <v>9.5333333333333332</v>
      </c>
      <c r="AA15" s="5">
        <v>9.1999999999999993</v>
      </c>
      <c r="AB15" s="5">
        <v>9.6</v>
      </c>
      <c r="AC15" s="5">
        <v>9.4</v>
      </c>
    </row>
    <row r="16" spans="1:29" x14ac:dyDescent="0.25">
      <c r="A16" s="4" t="s">
        <v>26</v>
      </c>
      <c r="B16" s="4" t="s">
        <v>27</v>
      </c>
      <c r="C16" s="5">
        <v>8.1333333333333329</v>
      </c>
      <c r="D16" s="5">
        <v>8</v>
      </c>
      <c r="E16" s="5">
        <v>8.1333333333333329</v>
      </c>
      <c r="F16" s="5">
        <v>7.8</v>
      </c>
      <c r="G16" s="5">
        <v>8.1999999999999993</v>
      </c>
      <c r="H16" s="5">
        <v>7.8</v>
      </c>
      <c r="I16" s="5">
        <v>7.9333333333333336</v>
      </c>
      <c r="J16" s="5">
        <v>8.3333333333333339</v>
      </c>
      <c r="K16" s="19">
        <f t="shared" si="0"/>
        <v>8.0416666666666661</v>
      </c>
      <c r="M16" s="6" t="s">
        <v>491</v>
      </c>
      <c r="N16" s="6" t="s">
        <v>491</v>
      </c>
      <c r="O16" s="6" t="s">
        <v>491</v>
      </c>
      <c r="P16" s="6" t="s">
        <v>491</v>
      </c>
      <c r="Q16" s="6" t="s">
        <v>491</v>
      </c>
      <c r="R16" s="6" t="s">
        <v>491</v>
      </c>
      <c r="S16" s="6" t="s">
        <v>491</v>
      </c>
      <c r="T16" s="6" t="s">
        <v>491</v>
      </c>
      <c r="V16" s="5">
        <v>8.1999999999999993</v>
      </c>
      <c r="W16" s="5">
        <v>8.5333333333333332</v>
      </c>
      <c r="X16" s="5">
        <v>8.1333333333333329</v>
      </c>
      <c r="Y16" s="5">
        <v>8</v>
      </c>
      <c r="Z16" s="5">
        <v>8.3333333333333339</v>
      </c>
      <c r="AA16" s="5">
        <v>8.2666666666666675</v>
      </c>
      <c r="AB16" s="5">
        <v>7.8</v>
      </c>
      <c r="AC16" s="5">
        <v>8.3333333333333339</v>
      </c>
    </row>
    <row r="17" spans="1:29" x14ac:dyDescent="0.25">
      <c r="A17" s="4" t="s">
        <v>28</v>
      </c>
      <c r="B17" s="4" t="s">
        <v>29</v>
      </c>
      <c r="C17" s="5">
        <v>8.4</v>
      </c>
      <c r="D17" s="5">
        <v>8.5333333333333332</v>
      </c>
      <c r="E17" s="5">
        <v>8.4</v>
      </c>
      <c r="F17" s="5">
        <v>8.1333333333333329</v>
      </c>
      <c r="G17" s="5">
        <v>8.9333333333333336</v>
      </c>
      <c r="H17" s="5">
        <v>8.4666666666666668</v>
      </c>
      <c r="I17" s="5">
        <v>8.5333333333333332</v>
      </c>
      <c r="J17" s="5">
        <v>8.6666666666666661</v>
      </c>
      <c r="K17" s="19">
        <f t="shared" si="0"/>
        <v>8.5083333333333346</v>
      </c>
      <c r="M17" s="5">
        <v>8.5</v>
      </c>
      <c r="N17" s="5">
        <v>8</v>
      </c>
      <c r="O17" s="5">
        <v>8</v>
      </c>
      <c r="P17" s="5">
        <v>7.5</v>
      </c>
      <c r="Q17" s="5">
        <v>9.25</v>
      </c>
      <c r="R17" s="5">
        <v>9.5</v>
      </c>
      <c r="S17" s="5">
        <v>7.75</v>
      </c>
      <c r="T17" s="5">
        <v>9.25</v>
      </c>
      <c r="V17" s="5">
        <v>7.935483870967742</v>
      </c>
      <c r="W17" s="5">
        <v>8.129032258064516</v>
      </c>
      <c r="X17" s="5">
        <v>7.935483870967742</v>
      </c>
      <c r="Y17" s="5">
        <v>8</v>
      </c>
      <c r="Z17" s="5">
        <v>8.7096774193548381</v>
      </c>
      <c r="AA17" s="5">
        <v>8.387096774193548</v>
      </c>
      <c r="AB17" s="5">
        <v>8.129032258064516</v>
      </c>
      <c r="AC17" s="5">
        <v>8.9677419354838701</v>
      </c>
    </row>
    <row r="18" spans="1:29" x14ac:dyDescent="0.25">
      <c r="A18" s="4" t="s">
        <v>30</v>
      </c>
      <c r="B18" s="4" t="s">
        <v>31</v>
      </c>
      <c r="C18" s="5">
        <v>8.1428571428571423</v>
      </c>
      <c r="D18" s="5">
        <v>8.2380952380952372</v>
      </c>
      <c r="E18" s="5">
        <v>8.3333333333333339</v>
      </c>
      <c r="F18" s="5">
        <v>8.0952380952380949</v>
      </c>
      <c r="G18" s="5">
        <v>8.6190476190476186</v>
      </c>
      <c r="H18" s="5">
        <v>8.25</v>
      </c>
      <c r="I18" s="5">
        <v>8.3333333333333339</v>
      </c>
      <c r="J18" s="5">
        <v>8.4390243902439028</v>
      </c>
      <c r="K18" s="19">
        <f t="shared" si="0"/>
        <v>8.3063661440185843</v>
      </c>
      <c r="M18" s="6" t="s">
        <v>491</v>
      </c>
      <c r="N18" s="6" t="s">
        <v>491</v>
      </c>
      <c r="O18" s="6" t="s">
        <v>491</v>
      </c>
      <c r="P18" s="6" t="s">
        <v>491</v>
      </c>
      <c r="Q18" s="6" t="s">
        <v>491</v>
      </c>
      <c r="R18" s="6" t="s">
        <v>491</v>
      </c>
      <c r="S18" s="6" t="s">
        <v>491</v>
      </c>
      <c r="T18" s="6" t="s">
        <v>491</v>
      </c>
      <c r="V18" s="5">
        <v>8.48</v>
      </c>
      <c r="W18" s="5">
        <v>8.2799999999999994</v>
      </c>
      <c r="X18" s="5">
        <v>7.92</v>
      </c>
      <c r="Y18" s="5">
        <v>7.76</v>
      </c>
      <c r="Z18" s="5">
        <v>7.84</v>
      </c>
      <c r="AA18" s="5">
        <v>8.16</v>
      </c>
      <c r="AB18" s="5">
        <v>7.8</v>
      </c>
      <c r="AC18" s="5">
        <v>7.64</v>
      </c>
    </row>
    <row r="19" spans="1:29" x14ac:dyDescent="0.25">
      <c r="A19" s="4" t="s">
        <v>32</v>
      </c>
      <c r="B19" s="4" t="s">
        <v>33</v>
      </c>
      <c r="C19" s="5">
        <v>8.6666666666666661</v>
      </c>
      <c r="D19" s="5">
        <v>8.6666666666666661</v>
      </c>
      <c r="E19" s="5">
        <v>8.5333333333333332</v>
      </c>
      <c r="F19" s="5">
        <v>8.5333333333333332</v>
      </c>
      <c r="G19" s="5">
        <v>8.6</v>
      </c>
      <c r="H19" s="5">
        <v>8.2666666666666675</v>
      </c>
      <c r="I19" s="5">
        <v>8.3333333333333339</v>
      </c>
      <c r="J19" s="5">
        <v>8.6</v>
      </c>
      <c r="K19" s="19">
        <f t="shared" si="0"/>
        <v>8.5250000000000004</v>
      </c>
      <c r="M19" s="5">
        <v>8.7368421052631575</v>
      </c>
      <c r="N19" s="5">
        <v>8.7368421052631575</v>
      </c>
      <c r="O19" s="5">
        <v>8.8421052631578956</v>
      </c>
      <c r="P19" s="5">
        <v>8.3157894736842106</v>
      </c>
      <c r="Q19" s="5">
        <v>8.6315789473684212</v>
      </c>
      <c r="R19" s="5">
        <v>7.7894736842105265</v>
      </c>
      <c r="S19" s="5">
        <v>8</v>
      </c>
      <c r="T19" s="5">
        <v>8.6315789473684212</v>
      </c>
      <c r="V19" s="5">
        <v>8.9333333333333336</v>
      </c>
      <c r="W19" s="5">
        <v>9</v>
      </c>
      <c r="X19" s="5">
        <v>8.8000000000000007</v>
      </c>
      <c r="Y19" s="5">
        <v>8.5333333333333332</v>
      </c>
      <c r="Z19" s="5">
        <v>9.3333333333333339</v>
      </c>
      <c r="AA19" s="5">
        <v>8.8666666666666671</v>
      </c>
      <c r="AB19" s="5">
        <v>9</v>
      </c>
      <c r="AC19" s="5">
        <v>8.8666666666666671</v>
      </c>
    </row>
    <row r="20" spans="1:29" x14ac:dyDescent="0.25">
      <c r="A20" s="4" t="s">
        <v>34</v>
      </c>
      <c r="B20" s="4" t="s">
        <v>35</v>
      </c>
      <c r="C20" s="5">
        <v>9.1999999999999993</v>
      </c>
      <c r="D20" s="5">
        <v>9.3333333333333339</v>
      </c>
      <c r="E20" s="5">
        <v>9.2666666666666675</v>
      </c>
      <c r="F20" s="5">
        <v>9.4</v>
      </c>
      <c r="G20" s="5">
        <v>9.0666666666666664</v>
      </c>
      <c r="H20" s="5">
        <v>9.4</v>
      </c>
      <c r="I20" s="5">
        <v>9.3333333333333339</v>
      </c>
      <c r="J20" s="5">
        <v>9.3333333333333339</v>
      </c>
      <c r="K20" s="19">
        <f t="shared" si="0"/>
        <v>9.2916666666666661</v>
      </c>
      <c r="M20" s="6" t="s">
        <v>491</v>
      </c>
      <c r="N20" s="6" t="s">
        <v>491</v>
      </c>
      <c r="O20" s="6" t="s">
        <v>491</v>
      </c>
      <c r="P20" s="6" t="s">
        <v>491</v>
      </c>
      <c r="Q20" s="6" t="s">
        <v>491</v>
      </c>
      <c r="R20" s="6" t="s">
        <v>491</v>
      </c>
      <c r="S20" s="6" t="s">
        <v>491</v>
      </c>
      <c r="T20" s="6" t="s">
        <v>491</v>
      </c>
      <c r="V20" s="5">
        <v>9.4</v>
      </c>
      <c r="W20" s="5">
        <v>9.1999999999999993</v>
      </c>
      <c r="X20" s="5">
        <v>9.6666666666666661</v>
      </c>
      <c r="Y20" s="5">
        <v>9.1999999999999993</v>
      </c>
      <c r="Z20" s="5">
        <v>9.5333333333333332</v>
      </c>
      <c r="AA20" s="5">
        <v>9.0666666666666664</v>
      </c>
      <c r="AB20" s="5">
        <v>8.9333333333333336</v>
      </c>
      <c r="AC20" s="5">
        <v>9.4666666666666668</v>
      </c>
    </row>
    <row r="21" spans="1:29" x14ac:dyDescent="0.25">
      <c r="A21" s="4" t="s">
        <v>36</v>
      </c>
      <c r="B21" s="4" t="s">
        <v>37</v>
      </c>
      <c r="C21" s="5">
        <v>8.5333333333333332</v>
      </c>
      <c r="D21" s="5">
        <v>9.4</v>
      </c>
      <c r="E21" s="5">
        <v>9.0666666666666664</v>
      </c>
      <c r="F21" s="5">
        <v>8.1999999999999993</v>
      </c>
      <c r="G21" s="5">
        <v>9.2666666666666675</v>
      </c>
      <c r="H21" s="5">
        <v>8.6666666666666661</v>
      </c>
      <c r="I21" s="5">
        <v>9.1999999999999993</v>
      </c>
      <c r="J21" s="5">
        <v>8.9333333333333336</v>
      </c>
      <c r="K21" s="19">
        <f t="shared" si="0"/>
        <v>8.9083333333333332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V21" s="5">
        <v>9.1333333333333329</v>
      </c>
      <c r="W21" s="5">
        <v>9.1999999999999993</v>
      </c>
      <c r="X21" s="5">
        <v>9.1333333333333329</v>
      </c>
      <c r="Y21" s="5">
        <v>8.6666666666666661</v>
      </c>
      <c r="Z21" s="5">
        <v>9.2666666666666675</v>
      </c>
      <c r="AA21" s="5">
        <v>8.6666666666666661</v>
      </c>
      <c r="AB21" s="5">
        <v>8.9333333333333336</v>
      </c>
      <c r="AC21" s="5">
        <v>9.5333333333333332</v>
      </c>
    </row>
    <row r="22" spans="1:29" x14ac:dyDescent="0.25">
      <c r="A22" s="4" t="s">
        <v>38</v>
      </c>
      <c r="B22" s="4" t="s">
        <v>39</v>
      </c>
      <c r="C22" s="5">
        <v>9.6</v>
      </c>
      <c r="D22" s="5">
        <v>9.6666666666666661</v>
      </c>
      <c r="E22" s="5">
        <v>9.4666666666666668</v>
      </c>
      <c r="F22" s="5">
        <v>9.6</v>
      </c>
      <c r="G22" s="5">
        <v>9.8000000000000007</v>
      </c>
      <c r="H22" s="5">
        <v>9.1999999999999993</v>
      </c>
      <c r="I22" s="5">
        <v>9.8000000000000007</v>
      </c>
      <c r="J22" s="5">
        <v>9.8000000000000007</v>
      </c>
      <c r="K22" s="19">
        <f t="shared" si="0"/>
        <v>9.6166666666666671</v>
      </c>
      <c r="M22" s="6" t="s">
        <v>491</v>
      </c>
      <c r="N22" s="6" t="s">
        <v>491</v>
      </c>
      <c r="O22" s="6" t="s">
        <v>491</v>
      </c>
      <c r="P22" s="6" t="s">
        <v>491</v>
      </c>
      <c r="Q22" s="6" t="s">
        <v>491</v>
      </c>
      <c r="R22" s="6" t="s">
        <v>491</v>
      </c>
      <c r="S22" s="6" t="s">
        <v>491</v>
      </c>
      <c r="T22" s="6" t="s">
        <v>491</v>
      </c>
      <c r="V22" s="5">
        <v>9.4666666666666668</v>
      </c>
      <c r="W22" s="5">
        <v>9.6</v>
      </c>
      <c r="X22" s="5">
        <v>9.6</v>
      </c>
      <c r="Y22" s="5">
        <v>9.6</v>
      </c>
      <c r="Z22" s="5">
        <v>9.8000000000000007</v>
      </c>
      <c r="AA22" s="5">
        <v>9.6666666666666661</v>
      </c>
      <c r="AB22" s="5">
        <v>9.8666666666666671</v>
      </c>
      <c r="AC22" s="5">
        <v>9.8666666666666671</v>
      </c>
    </row>
    <row r="23" spans="1:29" x14ac:dyDescent="0.25">
      <c r="A23" s="4" t="s">
        <v>40</v>
      </c>
      <c r="B23" s="4" t="s">
        <v>41</v>
      </c>
      <c r="C23" s="5">
        <v>8.4666666666666668</v>
      </c>
      <c r="D23" s="5">
        <v>8.4666666666666668</v>
      </c>
      <c r="E23" s="5">
        <v>8.4666666666666668</v>
      </c>
      <c r="F23" s="5">
        <v>8.4</v>
      </c>
      <c r="G23" s="5">
        <v>8.6</v>
      </c>
      <c r="H23" s="5">
        <v>8.5333333333333332</v>
      </c>
      <c r="I23" s="5">
        <v>8.5333333333333332</v>
      </c>
      <c r="J23" s="5">
        <v>8.3333333333333339</v>
      </c>
      <c r="K23" s="19">
        <f t="shared" si="0"/>
        <v>8.4749999999999996</v>
      </c>
      <c r="M23" s="6" t="s">
        <v>491</v>
      </c>
      <c r="N23" s="6" t="s">
        <v>491</v>
      </c>
      <c r="O23" s="6" t="s">
        <v>491</v>
      </c>
      <c r="P23" s="6" t="s">
        <v>491</v>
      </c>
      <c r="Q23" s="6" t="s">
        <v>491</v>
      </c>
      <c r="R23" s="6" t="s">
        <v>491</v>
      </c>
      <c r="S23" s="6" t="s">
        <v>491</v>
      </c>
      <c r="T23" s="6" t="s">
        <v>491</v>
      </c>
      <c r="V23" s="5">
        <v>8.5333333333333332</v>
      </c>
      <c r="W23" s="5">
        <v>8.6</v>
      </c>
      <c r="X23" s="5">
        <v>8.5333333333333332</v>
      </c>
      <c r="Y23" s="5">
        <v>8.1999999999999993</v>
      </c>
      <c r="Z23" s="5">
        <v>8.4666666666666668</v>
      </c>
      <c r="AA23" s="5">
        <v>8.4</v>
      </c>
      <c r="AB23" s="5">
        <v>8.4666666666666668</v>
      </c>
      <c r="AC23" s="5">
        <v>8.5333333333333332</v>
      </c>
    </row>
    <row r="24" spans="1:29" x14ac:dyDescent="0.25">
      <c r="A24" s="4" t="s">
        <v>42</v>
      </c>
      <c r="B24" s="4" t="s">
        <v>43</v>
      </c>
      <c r="C24" s="5">
        <v>9.75</v>
      </c>
      <c r="D24" s="5">
        <v>9.4375</v>
      </c>
      <c r="E24" s="5">
        <v>9.4375</v>
      </c>
      <c r="F24" s="5">
        <v>9.0625</v>
      </c>
      <c r="G24" s="5">
        <v>9.75</v>
      </c>
      <c r="H24" s="5">
        <v>9.625</v>
      </c>
      <c r="I24" s="5">
        <v>9.8125</v>
      </c>
      <c r="J24" s="5">
        <v>9.5625</v>
      </c>
      <c r="K24" s="19">
        <f t="shared" si="0"/>
        <v>9.5546875</v>
      </c>
      <c r="M24" s="6" t="s">
        <v>491</v>
      </c>
      <c r="N24" s="6" t="s">
        <v>491</v>
      </c>
      <c r="O24" s="6" t="s">
        <v>491</v>
      </c>
      <c r="P24" s="6" t="s">
        <v>491</v>
      </c>
      <c r="Q24" s="6" t="s">
        <v>491</v>
      </c>
      <c r="R24" s="6" t="s">
        <v>491</v>
      </c>
      <c r="S24" s="6" t="s">
        <v>491</v>
      </c>
      <c r="T24" s="6" t="s">
        <v>491</v>
      </c>
      <c r="V24" s="5">
        <v>9.7333333333333325</v>
      </c>
      <c r="W24" s="5">
        <v>9.3103448275862064</v>
      </c>
      <c r="X24" s="5">
        <v>9.7333333333333325</v>
      </c>
      <c r="Y24" s="5">
        <v>9.3333333333333339</v>
      </c>
      <c r="Z24" s="5">
        <v>9.7333333333333325</v>
      </c>
      <c r="AA24" s="5">
        <v>9.6666666666666661</v>
      </c>
      <c r="AB24" s="5">
        <v>9.8000000000000007</v>
      </c>
      <c r="AC24" s="5">
        <v>9.4</v>
      </c>
    </row>
    <row r="25" spans="1:29" x14ac:dyDescent="0.25">
      <c r="A25" s="4" t="s">
        <v>44</v>
      </c>
      <c r="B25" s="4" t="s">
        <v>45</v>
      </c>
      <c r="C25" s="5">
        <v>9.1999999999999993</v>
      </c>
      <c r="D25" s="5">
        <v>9</v>
      </c>
      <c r="E25" s="5">
        <v>8.6</v>
      </c>
      <c r="F25" s="5">
        <v>8.8000000000000007</v>
      </c>
      <c r="G25" s="5">
        <v>9.1333333333333329</v>
      </c>
      <c r="H25" s="5">
        <v>9.4</v>
      </c>
      <c r="I25" s="5">
        <v>8.3333333333333339</v>
      </c>
      <c r="J25" s="5">
        <v>8.8666666666666671</v>
      </c>
      <c r="K25" s="19">
        <f t="shared" si="0"/>
        <v>8.9166666666666661</v>
      </c>
      <c r="M25" s="5">
        <v>9</v>
      </c>
      <c r="N25" s="5">
        <v>9</v>
      </c>
      <c r="O25" s="5">
        <v>8.2666666666666675</v>
      </c>
      <c r="P25" s="5">
        <v>9.4</v>
      </c>
      <c r="Q25" s="5">
        <v>8.2666666666666675</v>
      </c>
      <c r="R25" s="5">
        <v>8.8666666666666671</v>
      </c>
      <c r="S25" s="5">
        <v>8.8000000000000007</v>
      </c>
      <c r="T25" s="5">
        <v>8</v>
      </c>
      <c r="V25" s="5">
        <v>8.4666666666666668</v>
      </c>
      <c r="W25" s="5">
        <v>9.2666666666666675</v>
      </c>
      <c r="X25" s="5">
        <v>9.1333333333333329</v>
      </c>
      <c r="Y25" s="5">
        <v>9</v>
      </c>
      <c r="Z25" s="5">
        <v>9.0666666666666664</v>
      </c>
      <c r="AA25" s="5">
        <v>8.1999999999999993</v>
      </c>
      <c r="AB25" s="5">
        <v>8.1333333333333329</v>
      </c>
      <c r="AC25" s="5">
        <v>9.3333333333333339</v>
      </c>
    </row>
    <row r="26" spans="1:29" x14ac:dyDescent="0.25">
      <c r="A26" s="4" t="s">
        <v>46</v>
      </c>
      <c r="B26" s="4" t="s">
        <v>47</v>
      </c>
      <c r="C26" s="5">
        <v>8.827956989247312</v>
      </c>
      <c r="D26" s="5">
        <v>8.9247311827956981</v>
      </c>
      <c r="E26" s="5">
        <v>8.71505376344086</v>
      </c>
      <c r="F26" s="5">
        <v>9.0268817204301079</v>
      </c>
      <c r="G26" s="5">
        <v>8.82258064516129</v>
      </c>
      <c r="H26" s="5">
        <v>9.112903225806452</v>
      </c>
      <c r="I26" s="5">
        <v>9.1182795698924739</v>
      </c>
      <c r="J26" s="5">
        <v>9.17741935483871</v>
      </c>
      <c r="K26" s="19">
        <f t="shared" si="0"/>
        <v>8.9657258064516121</v>
      </c>
      <c r="M26" s="6" t="s">
        <v>491</v>
      </c>
      <c r="N26" s="6" t="s">
        <v>491</v>
      </c>
      <c r="O26" s="6" t="s">
        <v>491</v>
      </c>
      <c r="P26" s="6" t="s">
        <v>491</v>
      </c>
      <c r="Q26" s="6" t="s">
        <v>491</v>
      </c>
      <c r="R26" s="6" t="s">
        <v>491</v>
      </c>
      <c r="S26" s="6" t="s">
        <v>491</v>
      </c>
      <c r="T26" s="6" t="s">
        <v>491</v>
      </c>
      <c r="V26" s="5">
        <v>8.9264069264069263</v>
      </c>
      <c r="W26" s="5">
        <v>9.1091703056768552</v>
      </c>
      <c r="X26" s="5">
        <v>8.7012987012987004</v>
      </c>
      <c r="Y26" s="5">
        <v>9.0129870129870131</v>
      </c>
      <c r="Z26" s="5">
        <v>9.0562770562770556</v>
      </c>
      <c r="AA26" s="5">
        <v>8.995670995670995</v>
      </c>
      <c r="AB26" s="5">
        <v>8.9004329004329001</v>
      </c>
      <c r="AC26" s="5">
        <v>9.0562770562770556</v>
      </c>
    </row>
    <row r="27" spans="1:29" x14ac:dyDescent="0.25">
      <c r="A27" s="4" t="s">
        <v>48</v>
      </c>
      <c r="B27" s="4" t="s">
        <v>49</v>
      </c>
      <c r="C27" s="5">
        <v>9.2666666666666675</v>
      </c>
      <c r="D27" s="5">
        <v>9.1333333333333329</v>
      </c>
      <c r="E27" s="5">
        <v>8.8000000000000007</v>
      </c>
      <c r="F27" s="5">
        <v>9.0666666666666664</v>
      </c>
      <c r="G27" s="5">
        <v>9</v>
      </c>
      <c r="H27" s="5">
        <v>8.1999999999999993</v>
      </c>
      <c r="I27" s="5">
        <v>8.9333333333333336</v>
      </c>
      <c r="J27" s="5">
        <v>9.2666666666666675</v>
      </c>
      <c r="K27" s="19">
        <f t="shared" si="0"/>
        <v>8.9583333333333339</v>
      </c>
      <c r="M27" s="6" t="s">
        <v>491</v>
      </c>
      <c r="N27" s="6" t="s">
        <v>491</v>
      </c>
      <c r="O27" s="6" t="s">
        <v>491</v>
      </c>
      <c r="P27" s="6" t="s">
        <v>491</v>
      </c>
      <c r="Q27" s="6" t="s">
        <v>491</v>
      </c>
      <c r="R27" s="6" t="s">
        <v>491</v>
      </c>
      <c r="S27" s="6" t="s">
        <v>491</v>
      </c>
      <c r="T27" s="6" t="s">
        <v>491</v>
      </c>
      <c r="V27" s="5">
        <v>9.4</v>
      </c>
      <c r="W27" s="5">
        <v>9.0666666666666664</v>
      </c>
      <c r="X27" s="5">
        <v>9.4</v>
      </c>
      <c r="Y27" s="5">
        <v>8.8666666666666671</v>
      </c>
      <c r="Z27" s="5">
        <v>8.8666666666666671</v>
      </c>
      <c r="AA27" s="5">
        <v>9.3333333333333339</v>
      </c>
      <c r="AB27" s="5">
        <v>9.5333333333333332</v>
      </c>
      <c r="AC27" s="5">
        <v>9.5333333333333332</v>
      </c>
    </row>
    <row r="28" spans="1:29" x14ac:dyDescent="0.25">
      <c r="A28" s="4" t="s">
        <v>50</v>
      </c>
      <c r="B28" s="4" t="s">
        <v>51</v>
      </c>
      <c r="C28" s="5">
        <v>8.8666666666666671</v>
      </c>
      <c r="D28" s="5">
        <v>8.8666666666666671</v>
      </c>
      <c r="E28" s="5">
        <v>8.7333333333333325</v>
      </c>
      <c r="F28" s="5">
        <v>8.5333333333333332</v>
      </c>
      <c r="G28" s="5">
        <v>8.8666666666666671</v>
      </c>
      <c r="H28" s="5">
        <v>8.8666666666666671</v>
      </c>
      <c r="I28" s="5">
        <v>8.7333333333333325</v>
      </c>
      <c r="J28" s="5">
        <v>9.1333333333333329</v>
      </c>
      <c r="K28" s="19">
        <f t="shared" si="0"/>
        <v>8.8249999999999993</v>
      </c>
      <c r="M28" s="6" t="s">
        <v>491</v>
      </c>
      <c r="N28" s="6" t="s">
        <v>491</v>
      </c>
      <c r="O28" s="6" t="s">
        <v>491</v>
      </c>
      <c r="P28" s="6" t="s">
        <v>491</v>
      </c>
      <c r="Q28" s="6" t="s">
        <v>491</v>
      </c>
      <c r="R28" s="6" t="s">
        <v>491</v>
      </c>
      <c r="S28" s="6" t="s">
        <v>491</v>
      </c>
      <c r="T28" s="6" t="s">
        <v>491</v>
      </c>
      <c r="V28" s="5">
        <v>9.0666666666666664</v>
      </c>
      <c r="W28" s="5">
        <v>9.1333333333333329</v>
      </c>
      <c r="X28" s="5">
        <v>9.3333333333333339</v>
      </c>
      <c r="Y28" s="5">
        <v>9.1333333333333329</v>
      </c>
      <c r="Z28" s="5">
        <v>9.3333333333333339</v>
      </c>
      <c r="AA28" s="5">
        <v>9.3333333333333339</v>
      </c>
      <c r="AB28" s="5">
        <v>8.9333333333333336</v>
      </c>
      <c r="AC28" s="5">
        <v>9.4666666666666668</v>
      </c>
    </row>
    <row r="29" spans="1:29" x14ac:dyDescent="0.25">
      <c r="A29" s="4" t="s">
        <v>52</v>
      </c>
      <c r="B29" s="4" t="s">
        <v>53</v>
      </c>
      <c r="C29" s="5">
        <v>9.0122448979591834</v>
      </c>
      <c r="D29" s="5">
        <v>9.1557377049180335</v>
      </c>
      <c r="E29" s="5">
        <v>9.1673469387755109</v>
      </c>
      <c r="F29" s="5">
        <v>8.8833333333333329</v>
      </c>
      <c r="G29" s="5">
        <v>9.4122448979591837</v>
      </c>
      <c r="H29" s="5">
        <v>8.9508196721311482</v>
      </c>
      <c r="I29" s="5">
        <v>9.1591836734693874</v>
      </c>
      <c r="J29" s="5">
        <v>9.2081632653061227</v>
      </c>
      <c r="K29" s="19">
        <f t="shared" si="0"/>
        <v>9.1186342979814867</v>
      </c>
      <c r="M29" s="6" t="s">
        <v>491</v>
      </c>
      <c r="N29" s="6" t="s">
        <v>491</v>
      </c>
      <c r="O29" s="6" t="s">
        <v>491</v>
      </c>
      <c r="P29" s="6" t="s">
        <v>491</v>
      </c>
      <c r="Q29" s="6" t="s">
        <v>491</v>
      </c>
      <c r="R29" s="6" t="s">
        <v>491</v>
      </c>
      <c r="S29" s="6" t="s">
        <v>491</v>
      </c>
      <c r="T29" s="6" t="s">
        <v>491</v>
      </c>
      <c r="V29" s="5">
        <v>9.257142857142858</v>
      </c>
      <c r="W29" s="5">
        <v>9.4285714285714288</v>
      </c>
      <c r="X29" s="5">
        <v>9.4571428571428573</v>
      </c>
      <c r="Y29" s="5">
        <v>9.1571428571428566</v>
      </c>
      <c r="Z29" s="5">
        <v>9.6142857142857139</v>
      </c>
      <c r="AA29" s="5">
        <v>9.2714285714285722</v>
      </c>
      <c r="AB29" s="5">
        <v>9.4857142857142858</v>
      </c>
      <c r="AC29" s="5">
        <v>9.4857142857142858</v>
      </c>
    </row>
    <row r="30" spans="1:29" x14ac:dyDescent="0.25">
      <c r="A30" s="4" t="s">
        <v>54</v>
      </c>
      <c r="B30" s="4" t="s">
        <v>55</v>
      </c>
      <c r="C30" s="5">
        <v>9.2666666666666675</v>
      </c>
      <c r="D30" s="5">
        <v>9.4</v>
      </c>
      <c r="E30" s="5">
        <v>8.9333333333333336</v>
      </c>
      <c r="F30" s="5">
        <v>8.8275862068965516</v>
      </c>
      <c r="G30" s="5">
        <v>9.2666666666666675</v>
      </c>
      <c r="H30" s="5">
        <v>8.9333333333333336</v>
      </c>
      <c r="I30" s="5">
        <v>9.3333333333333339</v>
      </c>
      <c r="J30" s="5">
        <v>9.4666666666666668</v>
      </c>
      <c r="K30" s="19">
        <f t="shared" si="0"/>
        <v>9.1784482758620687</v>
      </c>
      <c r="M30" s="6" t="s">
        <v>491</v>
      </c>
      <c r="N30" s="6" t="s">
        <v>491</v>
      </c>
      <c r="O30" s="6" t="s">
        <v>491</v>
      </c>
      <c r="P30" s="6" t="s">
        <v>491</v>
      </c>
      <c r="Q30" s="6" t="s">
        <v>491</v>
      </c>
      <c r="R30" s="6" t="s">
        <v>491</v>
      </c>
      <c r="S30" s="6" t="s">
        <v>491</v>
      </c>
      <c r="T30" s="6" t="s">
        <v>491</v>
      </c>
      <c r="V30" s="5">
        <v>8.2666666666666675</v>
      </c>
      <c r="W30" s="5">
        <v>8.8000000000000007</v>
      </c>
      <c r="X30" s="5">
        <v>8.6666666666666661</v>
      </c>
      <c r="Y30" s="5">
        <v>8.2857142857142865</v>
      </c>
      <c r="Z30" s="5">
        <v>8.7333333333333325</v>
      </c>
      <c r="AA30" s="5">
        <v>8.4</v>
      </c>
      <c r="AB30" s="5">
        <v>8.9333333333333336</v>
      </c>
      <c r="AC30" s="5">
        <v>8.7333333333333325</v>
      </c>
    </row>
    <row r="31" spans="1:29" x14ac:dyDescent="0.25">
      <c r="A31" s="4" t="s">
        <v>56</v>
      </c>
      <c r="B31" s="4" t="s">
        <v>57</v>
      </c>
      <c r="C31" s="5">
        <v>8.5641025641025639</v>
      </c>
      <c r="D31" s="5">
        <v>8.2051282051282044</v>
      </c>
      <c r="E31" s="5">
        <v>7.6923076923076925</v>
      </c>
      <c r="F31" s="5">
        <v>7.6410256410256414</v>
      </c>
      <c r="G31" s="5">
        <v>8.5641025641025639</v>
      </c>
      <c r="H31" s="5">
        <v>7.6111111111111107</v>
      </c>
      <c r="I31" s="5">
        <v>8.3076923076923084</v>
      </c>
      <c r="J31" s="5">
        <v>8.3589743589743595</v>
      </c>
      <c r="K31" s="19">
        <f t="shared" si="0"/>
        <v>8.1180555555555554</v>
      </c>
      <c r="M31" s="6" t="s">
        <v>491</v>
      </c>
      <c r="N31" s="6" t="s">
        <v>491</v>
      </c>
      <c r="O31" s="6" t="s">
        <v>491</v>
      </c>
      <c r="P31" s="6" t="s">
        <v>491</v>
      </c>
      <c r="Q31" s="6" t="s">
        <v>491</v>
      </c>
      <c r="R31" s="6" t="s">
        <v>491</v>
      </c>
      <c r="S31" s="6" t="s">
        <v>491</v>
      </c>
      <c r="T31" s="6" t="s">
        <v>491</v>
      </c>
      <c r="V31" s="5">
        <v>8.5333333333333332</v>
      </c>
      <c r="W31" s="5">
        <v>8.4666666666666668</v>
      </c>
      <c r="X31" s="5">
        <v>8.4666666666666668</v>
      </c>
      <c r="Y31" s="5">
        <v>8.0666666666666664</v>
      </c>
      <c r="Z31" s="5">
        <v>8.7333333333333325</v>
      </c>
      <c r="AA31" s="5">
        <v>8.518518518518519</v>
      </c>
      <c r="AB31" s="5">
        <v>8.5517241379310338</v>
      </c>
      <c r="AC31" s="5">
        <v>8.8000000000000007</v>
      </c>
    </row>
    <row r="32" spans="1:29" x14ac:dyDescent="0.25">
      <c r="A32" s="4" t="s">
        <v>58</v>
      </c>
      <c r="B32" s="4" t="s">
        <v>59</v>
      </c>
      <c r="C32" s="5">
        <v>8.4117647058823533</v>
      </c>
      <c r="D32" s="5">
        <v>8.5294117647058822</v>
      </c>
      <c r="E32" s="5">
        <v>8.5882352941176467</v>
      </c>
      <c r="F32" s="5">
        <v>8.1764705882352935</v>
      </c>
      <c r="G32" s="5">
        <v>8.9411764705882355</v>
      </c>
      <c r="H32" s="5">
        <v>8.4117647058823533</v>
      </c>
      <c r="I32" s="5">
        <v>8.5882352941176467</v>
      </c>
      <c r="J32" s="5">
        <v>8.6470588235294112</v>
      </c>
      <c r="K32" s="19">
        <f t="shared" si="0"/>
        <v>8.5367647058823515</v>
      </c>
      <c r="M32" s="6" t="s">
        <v>491</v>
      </c>
      <c r="N32" s="6" t="s">
        <v>491</v>
      </c>
      <c r="O32" s="6" t="s">
        <v>491</v>
      </c>
      <c r="P32" s="6" t="s">
        <v>491</v>
      </c>
      <c r="Q32" s="6" t="s">
        <v>491</v>
      </c>
      <c r="R32" s="6" t="s">
        <v>491</v>
      </c>
      <c r="S32" s="6" t="s">
        <v>491</v>
      </c>
      <c r="T32" s="6" t="s">
        <v>491</v>
      </c>
      <c r="V32" s="5">
        <v>8.6</v>
      </c>
      <c r="W32" s="5">
        <v>8.8666666666666671</v>
      </c>
      <c r="X32" s="5">
        <v>8.4</v>
      </c>
      <c r="Y32" s="5">
        <v>8.1999999999999993</v>
      </c>
      <c r="Z32" s="5">
        <v>9.3333333333333339</v>
      </c>
      <c r="AA32" s="5">
        <v>8.7333333333333325</v>
      </c>
      <c r="AB32" s="5">
        <v>8.9333333333333336</v>
      </c>
      <c r="AC32" s="5">
        <v>8.8666666666666671</v>
      </c>
    </row>
    <row r="33" spans="1:29" x14ac:dyDescent="0.25">
      <c r="A33" s="4" t="s">
        <v>60</v>
      </c>
      <c r="B33" s="4" t="s">
        <v>61</v>
      </c>
      <c r="C33" s="5">
        <v>9.9333333333333336</v>
      </c>
      <c r="D33" s="5">
        <v>9.3333333333333339</v>
      </c>
      <c r="E33" s="5">
        <v>9.4666666666666668</v>
      </c>
      <c r="F33" s="5">
        <v>9.8000000000000007</v>
      </c>
      <c r="G33" s="5">
        <v>9.7333333333333325</v>
      </c>
      <c r="H33" s="5">
        <v>9.2666666666666675</v>
      </c>
      <c r="I33" s="5">
        <v>9.4666666666666668</v>
      </c>
      <c r="J33" s="5">
        <v>9.6666666666666661</v>
      </c>
      <c r="K33" s="19">
        <f t="shared" si="0"/>
        <v>9.5833333333333339</v>
      </c>
      <c r="M33" s="6" t="s">
        <v>491</v>
      </c>
      <c r="N33" s="6" t="s">
        <v>491</v>
      </c>
      <c r="O33" s="6" t="s">
        <v>491</v>
      </c>
      <c r="P33" s="6" t="s">
        <v>491</v>
      </c>
      <c r="Q33" s="6" t="s">
        <v>491</v>
      </c>
      <c r="R33" s="6" t="s">
        <v>491</v>
      </c>
      <c r="S33" s="6" t="s">
        <v>491</v>
      </c>
      <c r="T33" s="6" t="s">
        <v>491</v>
      </c>
      <c r="V33" s="5">
        <v>9.8000000000000007</v>
      </c>
      <c r="W33" s="5">
        <v>9.1333333333333329</v>
      </c>
      <c r="X33" s="5">
        <v>8.4</v>
      </c>
      <c r="Y33" s="5">
        <v>9.6666666666666661</v>
      </c>
      <c r="Z33" s="5">
        <v>9.5333333333333332</v>
      </c>
      <c r="AA33" s="5">
        <v>9.1333333333333329</v>
      </c>
      <c r="AB33" s="5">
        <v>9.1333333333333329</v>
      </c>
      <c r="AC33" s="5">
        <v>9.6</v>
      </c>
    </row>
    <row r="34" spans="1:29" x14ac:dyDescent="0.25">
      <c r="A34" s="4" t="s">
        <v>62</v>
      </c>
      <c r="B34" s="4" t="s">
        <v>63</v>
      </c>
      <c r="C34" s="5">
        <v>8.4666666666666668</v>
      </c>
      <c r="D34" s="5">
        <v>9</v>
      </c>
      <c r="E34" s="5">
        <v>8.5333333333333332</v>
      </c>
      <c r="F34" s="5">
        <v>8.2666666666666675</v>
      </c>
      <c r="G34" s="5">
        <v>8.9333333333333336</v>
      </c>
      <c r="H34" s="5">
        <v>8.2666666666666675</v>
      </c>
      <c r="I34" s="5">
        <v>8.6666666666666661</v>
      </c>
      <c r="J34" s="5">
        <v>8.9333333333333336</v>
      </c>
      <c r="K34" s="19">
        <f t="shared" si="0"/>
        <v>8.6333333333333329</v>
      </c>
      <c r="M34" s="6" t="s">
        <v>491</v>
      </c>
      <c r="N34" s="6" t="s">
        <v>491</v>
      </c>
      <c r="O34" s="6" t="s">
        <v>491</v>
      </c>
      <c r="P34" s="6" t="s">
        <v>491</v>
      </c>
      <c r="Q34" s="6" t="s">
        <v>491</v>
      </c>
      <c r="R34" s="6" t="s">
        <v>491</v>
      </c>
      <c r="S34" s="6" t="s">
        <v>491</v>
      </c>
      <c r="T34" s="6" t="s">
        <v>491</v>
      </c>
      <c r="V34" s="5">
        <v>9.0666666666666664</v>
      </c>
      <c r="W34" s="5">
        <v>9.3333333333333339</v>
      </c>
      <c r="X34" s="5">
        <v>9.1333333333333329</v>
      </c>
      <c r="Y34" s="5">
        <v>8.2666666666666675</v>
      </c>
      <c r="Z34" s="5">
        <v>8.9333333333333336</v>
      </c>
      <c r="AA34" s="5">
        <v>8.2666666666666675</v>
      </c>
      <c r="AB34" s="5">
        <v>8.6666666666666661</v>
      </c>
      <c r="AC34" s="5">
        <v>9.0666666666666664</v>
      </c>
    </row>
    <row r="35" spans="1:29" x14ac:dyDescent="0.25">
      <c r="A35" s="4" t="s">
        <v>64</v>
      </c>
      <c r="B35" s="4" t="s">
        <v>65</v>
      </c>
      <c r="C35" s="5">
        <v>9.0666666666666664</v>
      </c>
      <c r="D35" s="5">
        <v>8.9333333333333336</v>
      </c>
      <c r="E35" s="5">
        <v>9.1999999999999993</v>
      </c>
      <c r="F35" s="5">
        <v>9.0666666666666664</v>
      </c>
      <c r="G35" s="5">
        <v>8.8666666666666671</v>
      </c>
      <c r="H35" s="5">
        <v>8.9333333333333336</v>
      </c>
      <c r="I35" s="5">
        <v>8.8666666666666671</v>
      </c>
      <c r="J35" s="5">
        <v>9.0666666666666664</v>
      </c>
      <c r="K35" s="19">
        <f t="shared" si="0"/>
        <v>9</v>
      </c>
      <c r="M35" s="6" t="s">
        <v>491</v>
      </c>
      <c r="N35" s="6" t="s">
        <v>491</v>
      </c>
      <c r="O35" s="6" t="s">
        <v>491</v>
      </c>
      <c r="P35" s="6" t="s">
        <v>491</v>
      </c>
      <c r="Q35" s="6" t="s">
        <v>491</v>
      </c>
      <c r="R35" s="6" t="s">
        <v>491</v>
      </c>
      <c r="S35" s="6" t="s">
        <v>491</v>
      </c>
      <c r="T35" s="6" t="s">
        <v>491</v>
      </c>
      <c r="V35" s="5">
        <v>8.6666666666666661</v>
      </c>
      <c r="W35" s="5">
        <v>8.7333333333333325</v>
      </c>
      <c r="X35" s="5">
        <v>8.4</v>
      </c>
      <c r="Y35" s="5">
        <v>8.0666666666666664</v>
      </c>
      <c r="Z35" s="5">
        <v>8.8000000000000007</v>
      </c>
      <c r="AA35" s="5">
        <v>8</v>
      </c>
      <c r="AB35" s="5">
        <v>8.3333333333333339</v>
      </c>
      <c r="AC35" s="5">
        <v>8.6666666666666661</v>
      </c>
    </row>
    <row r="36" spans="1:29" x14ac:dyDescent="0.25">
      <c r="A36" s="4" t="s">
        <v>66</v>
      </c>
      <c r="B36" s="4" t="s">
        <v>67</v>
      </c>
      <c r="C36" s="5">
        <v>9.1999999999999993</v>
      </c>
      <c r="D36" s="5">
        <v>9.3714285714285719</v>
      </c>
      <c r="E36" s="5">
        <v>9.1999999999999993</v>
      </c>
      <c r="F36" s="5">
        <v>8.9142857142857146</v>
      </c>
      <c r="G36" s="5">
        <v>9.4285714285714288</v>
      </c>
      <c r="H36" s="5">
        <v>9.1428571428571423</v>
      </c>
      <c r="I36" s="5">
        <v>9.3714285714285719</v>
      </c>
      <c r="J36" s="5">
        <v>9.3142857142857149</v>
      </c>
      <c r="K36" s="19">
        <f t="shared" si="0"/>
        <v>9.242857142857142</v>
      </c>
      <c r="M36" s="6" t="s">
        <v>491</v>
      </c>
      <c r="N36" s="6" t="s">
        <v>491</v>
      </c>
      <c r="O36" s="6" t="s">
        <v>491</v>
      </c>
      <c r="P36" s="6" t="s">
        <v>491</v>
      </c>
      <c r="Q36" s="6" t="s">
        <v>491</v>
      </c>
      <c r="R36" s="6" t="s">
        <v>491</v>
      </c>
      <c r="S36" s="6" t="s">
        <v>491</v>
      </c>
      <c r="T36" s="6" t="s">
        <v>491</v>
      </c>
      <c r="V36" s="5">
        <v>8.5294117647058822</v>
      </c>
      <c r="W36" s="5">
        <v>9</v>
      </c>
      <c r="X36" s="5">
        <v>8.5294117647058822</v>
      </c>
      <c r="Y36" s="5">
        <v>8.6470588235294112</v>
      </c>
      <c r="Z36" s="5">
        <v>9</v>
      </c>
      <c r="AA36" s="5">
        <v>8.7058823529411757</v>
      </c>
      <c r="AB36" s="5">
        <v>8.882352941176471</v>
      </c>
      <c r="AC36" s="5">
        <v>8.8235294117647065</v>
      </c>
    </row>
    <row r="37" spans="1:29" x14ac:dyDescent="0.25">
      <c r="A37" s="4" t="s">
        <v>68</v>
      </c>
      <c r="B37" s="4" t="s">
        <v>69</v>
      </c>
      <c r="C37" s="5">
        <v>8.9333333333333336</v>
      </c>
      <c r="D37" s="5">
        <v>9.0666666666666664</v>
      </c>
      <c r="E37" s="5">
        <v>9.3333333333333339</v>
      </c>
      <c r="F37" s="5">
        <v>8.6</v>
      </c>
      <c r="G37" s="5">
        <v>9.1333333333333329</v>
      </c>
      <c r="H37" s="5">
        <v>8.5333333333333332</v>
      </c>
      <c r="I37" s="5">
        <v>9.1333333333333329</v>
      </c>
      <c r="J37" s="5">
        <v>9</v>
      </c>
      <c r="K37" s="19">
        <f t="shared" si="0"/>
        <v>8.9666666666666668</v>
      </c>
      <c r="M37" s="6" t="s">
        <v>491</v>
      </c>
      <c r="N37" s="6" t="s">
        <v>491</v>
      </c>
      <c r="O37" s="6" t="s">
        <v>491</v>
      </c>
      <c r="P37" s="6" t="s">
        <v>491</v>
      </c>
      <c r="Q37" s="6" t="s">
        <v>491</v>
      </c>
      <c r="R37" s="6" t="s">
        <v>491</v>
      </c>
      <c r="S37" s="6" t="s">
        <v>491</v>
      </c>
      <c r="T37" s="6" t="s">
        <v>491</v>
      </c>
      <c r="V37" s="5">
        <v>8.3333333333333339</v>
      </c>
      <c r="W37" s="5">
        <v>8.1333333333333329</v>
      </c>
      <c r="X37" s="5">
        <v>8.7333333333333325</v>
      </c>
      <c r="Y37" s="5">
        <v>8.6</v>
      </c>
      <c r="Z37" s="5">
        <v>8.6</v>
      </c>
      <c r="AA37" s="5">
        <v>7.666666666666667</v>
      </c>
      <c r="AB37" s="5">
        <v>8.8000000000000007</v>
      </c>
      <c r="AC37" s="5">
        <v>8.6666666666666661</v>
      </c>
    </row>
    <row r="38" spans="1:29" x14ac:dyDescent="0.25">
      <c r="A38" s="4" t="s">
        <v>70</v>
      </c>
      <c r="B38" s="4" t="s">
        <v>71</v>
      </c>
      <c r="C38" s="5">
        <v>8.4</v>
      </c>
      <c r="D38" s="5">
        <v>8.3333333333333339</v>
      </c>
      <c r="E38" s="5">
        <v>8.4666666666666668</v>
      </c>
      <c r="F38" s="5">
        <v>8.1999999999999993</v>
      </c>
      <c r="G38" s="5">
        <v>8.4666666666666668</v>
      </c>
      <c r="H38" s="5">
        <v>8.6666666666666661</v>
      </c>
      <c r="I38" s="5">
        <v>8.3333333333333339</v>
      </c>
      <c r="J38" s="5">
        <v>8.0666666666666664</v>
      </c>
      <c r="K38" s="19">
        <f t="shared" si="0"/>
        <v>8.3666666666666671</v>
      </c>
      <c r="M38" s="6" t="s">
        <v>491</v>
      </c>
      <c r="N38" s="6" t="s">
        <v>491</v>
      </c>
      <c r="O38" s="6" t="s">
        <v>491</v>
      </c>
      <c r="P38" s="6" t="s">
        <v>491</v>
      </c>
      <c r="Q38" s="6" t="s">
        <v>491</v>
      </c>
      <c r="R38" s="6" t="s">
        <v>491</v>
      </c>
      <c r="S38" s="6" t="s">
        <v>491</v>
      </c>
      <c r="T38" s="6" t="s">
        <v>491</v>
      </c>
      <c r="V38" s="5">
        <v>8.3333333333333339</v>
      </c>
      <c r="W38" s="5">
        <v>8.2666666666666675</v>
      </c>
      <c r="X38" s="5">
        <v>8.2666666666666675</v>
      </c>
      <c r="Y38" s="5">
        <v>7.4</v>
      </c>
      <c r="Z38" s="5">
        <v>8.1999999999999993</v>
      </c>
      <c r="AA38" s="5">
        <v>8.1333333333333329</v>
      </c>
      <c r="AB38" s="5">
        <v>8.1999999999999993</v>
      </c>
      <c r="AC38" s="5">
        <v>8.8000000000000007</v>
      </c>
    </row>
    <row r="39" spans="1:29" x14ac:dyDescent="0.25">
      <c r="A39" s="4" t="s">
        <v>72</v>
      </c>
      <c r="B39" s="4" t="s">
        <v>73</v>
      </c>
      <c r="C39" s="5">
        <v>8.4444444444444446</v>
      </c>
      <c r="D39" s="5">
        <v>8.4444444444444446</v>
      </c>
      <c r="E39" s="5">
        <v>8.742857142857142</v>
      </c>
      <c r="F39" s="5">
        <v>7.882352941176471</v>
      </c>
      <c r="G39" s="5">
        <v>8.7777777777777786</v>
      </c>
      <c r="H39" s="5">
        <v>9.1666666666666661</v>
      </c>
      <c r="I39" s="5">
        <v>9.2222222222222214</v>
      </c>
      <c r="J39" s="5">
        <v>8.8333333333333339</v>
      </c>
      <c r="K39" s="19">
        <f t="shared" si="0"/>
        <v>8.6892623716153121</v>
      </c>
      <c r="M39" s="6" t="s">
        <v>491</v>
      </c>
      <c r="N39" s="6" t="s">
        <v>491</v>
      </c>
      <c r="O39" s="6" t="s">
        <v>491</v>
      </c>
      <c r="P39" s="6" t="s">
        <v>491</v>
      </c>
      <c r="Q39" s="6" t="s">
        <v>491</v>
      </c>
      <c r="R39" s="6" t="s">
        <v>491</v>
      </c>
      <c r="S39" s="6" t="s">
        <v>491</v>
      </c>
      <c r="T39" s="6" t="s">
        <v>491</v>
      </c>
      <c r="V39" s="5">
        <v>9.117647058823529</v>
      </c>
      <c r="W39" s="5">
        <v>9.117647058823529</v>
      </c>
      <c r="X39" s="5">
        <v>9.235294117647058</v>
      </c>
      <c r="Y39" s="5">
        <v>8.7058823529411757</v>
      </c>
      <c r="Z39" s="5">
        <v>9.5294117647058822</v>
      </c>
      <c r="AA39" s="5">
        <v>9.0588235294117645</v>
      </c>
      <c r="AB39" s="5">
        <v>9.5294117647058822</v>
      </c>
      <c r="AC39" s="5">
        <v>9.235294117647058</v>
      </c>
    </row>
    <row r="40" spans="1:29" x14ac:dyDescent="0.25">
      <c r="A40" s="4" t="s">
        <v>74</v>
      </c>
      <c r="B40" s="4" t="s">
        <v>75</v>
      </c>
      <c r="C40" s="5">
        <v>8.2666666666666675</v>
      </c>
      <c r="D40" s="5">
        <v>8.3333333333333339</v>
      </c>
      <c r="E40" s="5">
        <v>7.8</v>
      </c>
      <c r="F40" s="5">
        <v>7.4</v>
      </c>
      <c r="G40" s="5">
        <v>8.3333333333333339</v>
      </c>
      <c r="H40" s="5">
        <v>6.666666666666667</v>
      </c>
      <c r="I40" s="5">
        <v>8.1999999999999993</v>
      </c>
      <c r="J40" s="5">
        <v>8.8000000000000007</v>
      </c>
      <c r="K40" s="19">
        <f t="shared" si="0"/>
        <v>7.9749999999999996</v>
      </c>
      <c r="M40" s="6" t="s">
        <v>491</v>
      </c>
      <c r="N40" s="6" t="s">
        <v>491</v>
      </c>
      <c r="O40" s="6" t="s">
        <v>491</v>
      </c>
      <c r="P40" s="6" t="s">
        <v>491</v>
      </c>
      <c r="Q40" s="6" t="s">
        <v>491</v>
      </c>
      <c r="R40" s="6" t="s">
        <v>491</v>
      </c>
      <c r="S40" s="6" t="s">
        <v>491</v>
      </c>
      <c r="T40" s="6" t="s">
        <v>491</v>
      </c>
      <c r="V40" s="5">
        <v>9.1999999999999993</v>
      </c>
      <c r="W40" s="5">
        <v>9.5333333333333332</v>
      </c>
      <c r="X40" s="5">
        <v>8.1999999999999993</v>
      </c>
      <c r="Y40" s="5">
        <v>7.2666666666666666</v>
      </c>
      <c r="Z40" s="5">
        <v>8.7333333333333325</v>
      </c>
      <c r="AA40" s="5">
        <v>8</v>
      </c>
      <c r="AB40" s="5">
        <v>9.4</v>
      </c>
      <c r="AC40" s="5">
        <v>9.0666666666666664</v>
      </c>
    </row>
    <row r="41" spans="1:29" x14ac:dyDescent="0.25">
      <c r="A41" s="4" t="s">
        <v>76</v>
      </c>
      <c r="B41" s="4" t="s">
        <v>77</v>
      </c>
      <c r="C41" s="5">
        <v>7.5333333333333332</v>
      </c>
      <c r="D41" s="5">
        <v>7.8</v>
      </c>
      <c r="E41" s="5">
        <v>8</v>
      </c>
      <c r="F41" s="5">
        <v>7.4</v>
      </c>
      <c r="G41" s="5">
        <v>8.1999999999999993</v>
      </c>
      <c r="H41" s="5">
        <v>7.4666666666666668</v>
      </c>
      <c r="I41" s="5">
        <v>8.9333333333333336</v>
      </c>
      <c r="J41" s="5">
        <v>8.3333333333333339</v>
      </c>
      <c r="K41" s="19">
        <f t="shared" si="0"/>
        <v>7.9583333333333348</v>
      </c>
      <c r="M41" s="6" t="s">
        <v>491</v>
      </c>
      <c r="N41" s="6" t="s">
        <v>491</v>
      </c>
      <c r="O41" s="6" t="s">
        <v>491</v>
      </c>
      <c r="P41" s="6" t="s">
        <v>491</v>
      </c>
      <c r="Q41" s="6" t="s">
        <v>491</v>
      </c>
      <c r="R41" s="6" t="s">
        <v>491</v>
      </c>
      <c r="S41" s="6" t="s">
        <v>491</v>
      </c>
      <c r="T41" s="6" t="s">
        <v>491</v>
      </c>
      <c r="V41" s="5">
        <v>7.9333333333333336</v>
      </c>
      <c r="W41" s="5">
        <v>8.8666666666666671</v>
      </c>
      <c r="X41" s="5">
        <v>8.2666666666666675</v>
      </c>
      <c r="Y41" s="5">
        <v>7.4482758620689653</v>
      </c>
      <c r="Z41" s="5">
        <v>8.8000000000000007</v>
      </c>
      <c r="AA41" s="5">
        <v>7.666666666666667</v>
      </c>
      <c r="AB41" s="5">
        <v>8.8000000000000007</v>
      </c>
      <c r="AC41" s="5">
        <v>8.4666666666666668</v>
      </c>
    </row>
    <row r="42" spans="1:29" x14ac:dyDescent="0.25">
      <c r="A42" s="4" t="s">
        <v>78</v>
      </c>
      <c r="B42" s="4" t="s">
        <v>79</v>
      </c>
      <c r="C42" s="5">
        <v>8.5945945945945947</v>
      </c>
      <c r="D42" s="5">
        <v>8.7027027027027035</v>
      </c>
      <c r="E42" s="5">
        <v>8.486486486486486</v>
      </c>
      <c r="F42" s="5">
        <v>7.7837837837837842</v>
      </c>
      <c r="G42" s="5">
        <v>8.5405405405405403</v>
      </c>
      <c r="H42" s="5">
        <v>7.3513513513513518</v>
      </c>
      <c r="I42" s="5">
        <v>8.2702702702702702</v>
      </c>
      <c r="J42" s="5">
        <v>8.4324324324324316</v>
      </c>
      <c r="K42" s="19">
        <f t="shared" si="0"/>
        <v>8.2702702702702702</v>
      </c>
      <c r="M42" s="5">
        <v>9.6666666666666661</v>
      </c>
      <c r="N42" s="5">
        <v>10</v>
      </c>
      <c r="O42" s="5">
        <v>9.3333333333333339</v>
      </c>
      <c r="P42" s="5">
        <v>9.3333333333333339</v>
      </c>
      <c r="Q42" s="5">
        <v>8.6666666666666661</v>
      </c>
      <c r="R42" s="5">
        <v>8.6666666666666661</v>
      </c>
      <c r="S42" s="5">
        <v>9.6666666666666661</v>
      </c>
      <c r="T42" s="5">
        <v>9</v>
      </c>
      <c r="V42" s="5">
        <v>8.6190476190476186</v>
      </c>
      <c r="W42" s="5">
        <v>8.7142857142857135</v>
      </c>
      <c r="X42" s="5">
        <v>8.4285714285714288</v>
      </c>
      <c r="Y42" s="5">
        <v>8.7619047619047628</v>
      </c>
      <c r="Z42" s="5">
        <v>8.7142857142857135</v>
      </c>
      <c r="AA42" s="5">
        <v>8</v>
      </c>
      <c r="AB42" s="5">
        <v>8.4761904761904763</v>
      </c>
      <c r="AC42" s="5">
        <v>8.6666666666666661</v>
      </c>
    </row>
    <row r="43" spans="1:29" x14ac:dyDescent="0.25">
      <c r="A43" s="4" t="s">
        <v>80</v>
      </c>
      <c r="B43" s="4" t="s">
        <v>81</v>
      </c>
      <c r="C43" s="5">
        <v>9.1333333333333329</v>
      </c>
      <c r="D43" s="5">
        <v>8.9333333333333336</v>
      </c>
      <c r="E43" s="5">
        <v>8.4</v>
      </c>
      <c r="F43" s="5">
        <v>9.1333333333333329</v>
      </c>
      <c r="G43" s="5">
        <v>9.2666666666666675</v>
      </c>
      <c r="H43" s="5">
        <v>8.1999999999999993</v>
      </c>
      <c r="I43" s="5">
        <v>9.0666666666666664</v>
      </c>
      <c r="J43" s="5">
        <v>9.5333333333333332</v>
      </c>
      <c r="K43" s="19">
        <f t="shared" si="0"/>
        <v>8.9583333333333321</v>
      </c>
      <c r="M43" s="5">
        <v>10</v>
      </c>
      <c r="N43" s="5">
        <v>9</v>
      </c>
      <c r="O43" s="5">
        <v>10</v>
      </c>
      <c r="P43" s="5">
        <v>9</v>
      </c>
      <c r="Q43" s="5">
        <v>10</v>
      </c>
      <c r="R43" s="5">
        <v>9</v>
      </c>
      <c r="S43" s="5">
        <v>10</v>
      </c>
      <c r="T43" s="5">
        <v>10</v>
      </c>
      <c r="V43" s="5">
        <v>8.6666666666666661</v>
      </c>
      <c r="W43" s="5">
        <v>8.6</v>
      </c>
      <c r="X43" s="5">
        <v>8.8000000000000007</v>
      </c>
      <c r="Y43" s="5">
        <v>8.4</v>
      </c>
      <c r="Z43" s="5">
        <v>9.2666666666666675</v>
      </c>
      <c r="AA43" s="5">
        <v>8.6666666666666661</v>
      </c>
      <c r="AB43" s="5">
        <v>8.8000000000000007</v>
      </c>
      <c r="AC43" s="5">
        <v>8.8000000000000007</v>
      </c>
    </row>
    <row r="44" spans="1:29" x14ac:dyDescent="0.25">
      <c r="A44" s="4" t="s">
        <v>82</v>
      </c>
      <c r="B44" s="4" t="s">
        <v>83</v>
      </c>
      <c r="C44" s="5">
        <v>8.3111111111111118</v>
      </c>
      <c r="D44" s="5">
        <v>8.4444444444444446</v>
      </c>
      <c r="E44" s="5">
        <v>8.6222222222222218</v>
      </c>
      <c r="F44" s="5">
        <v>8.4888888888888889</v>
      </c>
      <c r="G44" s="5">
        <v>8.7111111111111104</v>
      </c>
      <c r="H44" s="5">
        <v>8.8888888888888893</v>
      </c>
      <c r="I44" s="5">
        <v>9.0232558139534884</v>
      </c>
      <c r="J44" s="5">
        <v>8.6222222222222218</v>
      </c>
      <c r="K44" s="19">
        <f t="shared" si="0"/>
        <v>8.6390180878552982</v>
      </c>
      <c r="M44" s="6" t="s">
        <v>491</v>
      </c>
      <c r="N44" s="6" t="s">
        <v>491</v>
      </c>
      <c r="O44" s="6" t="s">
        <v>491</v>
      </c>
      <c r="P44" s="6" t="s">
        <v>491</v>
      </c>
      <c r="Q44" s="6" t="s">
        <v>491</v>
      </c>
      <c r="R44" s="6" t="s">
        <v>491</v>
      </c>
      <c r="S44" s="6" t="s">
        <v>491</v>
      </c>
      <c r="T44" s="6" t="s">
        <v>491</v>
      </c>
      <c r="V44" s="5">
        <v>9.0370370370370363</v>
      </c>
      <c r="W44" s="5">
        <v>9.2592592592592595</v>
      </c>
      <c r="X44" s="5">
        <v>9.1851851851851851</v>
      </c>
      <c r="Y44" s="5">
        <v>8.8888888888888893</v>
      </c>
      <c r="Z44" s="5">
        <v>8.8148148148148149</v>
      </c>
      <c r="AA44" s="5">
        <v>8.2962962962962958</v>
      </c>
      <c r="AB44" s="5">
        <v>8.8148148148148149</v>
      </c>
      <c r="AC44" s="5">
        <v>9.1851851851851851</v>
      </c>
    </row>
    <row r="45" spans="1:29" x14ac:dyDescent="0.25">
      <c r="A45" s="4" t="s">
        <v>84</v>
      </c>
      <c r="B45" s="4" t="s">
        <v>85</v>
      </c>
      <c r="C45" s="5">
        <v>8.6666666666666661</v>
      </c>
      <c r="D45" s="5">
        <v>8.5333333333333332</v>
      </c>
      <c r="E45" s="5">
        <v>8.5333333333333332</v>
      </c>
      <c r="F45" s="5">
        <v>8.6</v>
      </c>
      <c r="G45" s="5">
        <v>8.8000000000000007</v>
      </c>
      <c r="H45" s="5">
        <v>8.2666666666666675</v>
      </c>
      <c r="I45" s="5">
        <v>8.8666666666666671</v>
      </c>
      <c r="J45" s="5">
        <v>8.6666666666666661</v>
      </c>
      <c r="K45" s="19">
        <f t="shared" si="0"/>
        <v>8.6166666666666671</v>
      </c>
      <c r="M45" s="6" t="s">
        <v>491</v>
      </c>
      <c r="N45" s="6" t="s">
        <v>491</v>
      </c>
      <c r="O45" s="6" t="s">
        <v>491</v>
      </c>
      <c r="P45" s="6" t="s">
        <v>491</v>
      </c>
      <c r="Q45" s="6" t="s">
        <v>491</v>
      </c>
      <c r="R45" s="6" t="s">
        <v>491</v>
      </c>
      <c r="S45" s="6" t="s">
        <v>491</v>
      </c>
      <c r="T45" s="6" t="s">
        <v>491</v>
      </c>
      <c r="V45" s="5">
        <v>8.7333333333333325</v>
      </c>
      <c r="W45" s="5">
        <v>8.4666666666666668</v>
      </c>
      <c r="X45" s="5">
        <v>8.4666666666666668</v>
      </c>
      <c r="Y45" s="5">
        <v>8.6666666666666661</v>
      </c>
      <c r="Z45" s="5">
        <v>8.9333333333333336</v>
      </c>
      <c r="AA45" s="5">
        <v>8.6666666666666661</v>
      </c>
      <c r="AB45" s="5">
        <v>8.8666666666666671</v>
      </c>
      <c r="AC45" s="5">
        <v>8.7333333333333325</v>
      </c>
    </row>
    <row r="46" spans="1:29" x14ac:dyDescent="0.25">
      <c r="A46" s="4" t="s">
        <v>86</v>
      </c>
      <c r="B46" s="4" t="s">
        <v>87</v>
      </c>
      <c r="C46" s="5">
        <v>8.7333333333333325</v>
      </c>
      <c r="D46" s="5">
        <v>8.4666666666666668</v>
      </c>
      <c r="E46" s="5">
        <v>8.4</v>
      </c>
      <c r="F46" s="5">
        <v>8.4666666666666668</v>
      </c>
      <c r="G46" s="5">
        <v>8.6666666666666661</v>
      </c>
      <c r="H46" s="5">
        <v>8.4666666666666668</v>
      </c>
      <c r="I46" s="5">
        <v>8.4</v>
      </c>
      <c r="J46" s="5">
        <v>8.5333333333333332</v>
      </c>
      <c r="K46" s="19">
        <f t="shared" si="0"/>
        <v>8.5166666666666675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V46" s="6" t="s">
        <v>491</v>
      </c>
      <c r="W46" s="6" t="s">
        <v>491</v>
      </c>
      <c r="X46" s="6" t="s">
        <v>491</v>
      </c>
      <c r="Y46" s="6" t="s">
        <v>491</v>
      </c>
      <c r="Z46" s="6" t="s">
        <v>491</v>
      </c>
      <c r="AA46" s="6" t="s">
        <v>491</v>
      </c>
      <c r="AB46" s="6" t="s">
        <v>491</v>
      </c>
      <c r="AC46" s="6" t="s">
        <v>491</v>
      </c>
    </row>
    <row r="47" spans="1:29" x14ac:dyDescent="0.25">
      <c r="A47" s="4" t="s">
        <v>88</v>
      </c>
      <c r="B47" s="4" t="s">
        <v>89</v>
      </c>
      <c r="C47" s="5">
        <v>9</v>
      </c>
      <c r="D47" s="5">
        <v>8.9411764705882355</v>
      </c>
      <c r="E47" s="5">
        <v>9.235294117647058</v>
      </c>
      <c r="F47" s="5">
        <v>8.6764705882352935</v>
      </c>
      <c r="G47" s="5">
        <v>8.9705882352941178</v>
      </c>
      <c r="H47" s="5">
        <v>9.1343283582089558</v>
      </c>
      <c r="I47" s="5">
        <v>9.264705882352942</v>
      </c>
      <c r="J47" s="5">
        <v>9.382352941176471</v>
      </c>
      <c r="K47" s="19">
        <f t="shared" si="0"/>
        <v>9.0756145741878846</v>
      </c>
      <c r="M47" s="6" t="s">
        <v>491</v>
      </c>
      <c r="N47" s="6" t="s">
        <v>491</v>
      </c>
      <c r="O47" s="6" t="s">
        <v>491</v>
      </c>
      <c r="P47" s="6" t="s">
        <v>491</v>
      </c>
      <c r="Q47" s="6" t="s">
        <v>491</v>
      </c>
      <c r="R47" s="6" t="s">
        <v>491</v>
      </c>
      <c r="S47" s="6" t="s">
        <v>491</v>
      </c>
      <c r="T47" s="6" t="s">
        <v>491</v>
      </c>
      <c r="V47" s="5">
        <v>9.08</v>
      </c>
      <c r="W47" s="5">
        <v>9.2799999999999994</v>
      </c>
      <c r="X47" s="5">
        <v>9.48</v>
      </c>
      <c r="Y47" s="5">
        <v>8.9600000000000009</v>
      </c>
      <c r="Z47" s="5">
        <v>9.4</v>
      </c>
      <c r="AA47" s="5">
        <v>9.4</v>
      </c>
      <c r="AB47" s="5">
        <v>9.2799999999999994</v>
      </c>
      <c r="AC47" s="5">
        <v>9.56</v>
      </c>
    </row>
    <row r="48" spans="1:29" x14ac:dyDescent="0.25">
      <c r="A48" s="4" t="s">
        <v>90</v>
      </c>
      <c r="B48" s="4" t="s">
        <v>91</v>
      </c>
      <c r="C48" s="5">
        <v>9.5333333333333332</v>
      </c>
      <c r="D48" s="5">
        <v>8.9333333333333336</v>
      </c>
      <c r="E48" s="5">
        <v>9.2666666666666675</v>
      </c>
      <c r="F48" s="5">
        <v>8.5333333333333332</v>
      </c>
      <c r="G48" s="5">
        <v>9</v>
      </c>
      <c r="H48" s="5">
        <v>9.1999999999999993</v>
      </c>
      <c r="I48" s="5">
        <v>8.8666666666666671</v>
      </c>
      <c r="J48" s="5">
        <v>9.5333333333333332</v>
      </c>
      <c r="K48" s="19">
        <f t="shared" si="0"/>
        <v>9.1083333333333343</v>
      </c>
      <c r="M48" s="6" t="s">
        <v>491</v>
      </c>
      <c r="N48" s="6" t="s">
        <v>491</v>
      </c>
      <c r="O48" s="6" t="s">
        <v>491</v>
      </c>
      <c r="P48" s="6" t="s">
        <v>491</v>
      </c>
      <c r="Q48" s="6" t="s">
        <v>491</v>
      </c>
      <c r="R48" s="6" t="s">
        <v>491</v>
      </c>
      <c r="S48" s="6" t="s">
        <v>491</v>
      </c>
      <c r="T48" s="6" t="s">
        <v>491</v>
      </c>
      <c r="V48" s="5">
        <v>9.5333333333333332</v>
      </c>
      <c r="W48" s="5">
        <v>9.1999999999999993</v>
      </c>
      <c r="X48" s="5">
        <v>9</v>
      </c>
      <c r="Y48" s="5">
        <v>8.8666666666666671</v>
      </c>
      <c r="Z48" s="5">
        <v>8.7333333333333325</v>
      </c>
      <c r="AA48" s="5">
        <v>9.6</v>
      </c>
      <c r="AB48" s="5">
        <v>9.8666666666666671</v>
      </c>
      <c r="AC48" s="5">
        <v>9.4666666666666668</v>
      </c>
    </row>
    <row r="49" spans="1:29" x14ac:dyDescent="0.25">
      <c r="A49" s="4" t="s">
        <v>92</v>
      </c>
      <c r="B49" s="4" t="s">
        <v>93</v>
      </c>
      <c r="C49" s="5">
        <v>9.1333333333333329</v>
      </c>
      <c r="D49" s="5">
        <v>9.0666666666666664</v>
      </c>
      <c r="E49" s="5">
        <v>9.1333333333333329</v>
      </c>
      <c r="F49" s="5">
        <v>9.3333333333333339</v>
      </c>
      <c r="G49" s="5">
        <v>8.8000000000000007</v>
      </c>
      <c r="H49" s="5">
        <v>9.6</v>
      </c>
      <c r="I49" s="5">
        <v>9.3333333333333339</v>
      </c>
      <c r="J49" s="5">
        <v>9.1999999999999993</v>
      </c>
      <c r="K49" s="19">
        <f t="shared" si="0"/>
        <v>9.2000000000000011</v>
      </c>
      <c r="M49" s="6" t="s">
        <v>491</v>
      </c>
      <c r="N49" s="6" t="s">
        <v>491</v>
      </c>
      <c r="O49" s="6" t="s">
        <v>491</v>
      </c>
      <c r="P49" s="6" t="s">
        <v>491</v>
      </c>
      <c r="Q49" s="6" t="s">
        <v>491</v>
      </c>
      <c r="R49" s="6" t="s">
        <v>491</v>
      </c>
      <c r="S49" s="6" t="s">
        <v>491</v>
      </c>
      <c r="T49" s="6" t="s">
        <v>491</v>
      </c>
      <c r="V49" s="5">
        <v>8.6666666666666661</v>
      </c>
      <c r="W49" s="5">
        <v>9.0666666666666664</v>
      </c>
      <c r="X49" s="5">
        <v>8.6</v>
      </c>
      <c r="Y49" s="5">
        <v>9.3333333333333339</v>
      </c>
      <c r="Z49" s="5">
        <v>9.5333333333333332</v>
      </c>
      <c r="AA49" s="5">
        <v>9.6</v>
      </c>
      <c r="AB49" s="5">
        <v>9.2666666666666675</v>
      </c>
      <c r="AC49" s="5">
        <v>9.1333333333333329</v>
      </c>
    </row>
    <row r="50" spans="1:29" x14ac:dyDescent="0.25">
      <c r="A50" s="4" t="s">
        <v>94</v>
      </c>
      <c r="B50" s="4" t="s">
        <v>95</v>
      </c>
      <c r="C50" s="5">
        <v>8.9333333333333336</v>
      </c>
      <c r="D50" s="5">
        <v>9.6666666666666661</v>
      </c>
      <c r="E50" s="5">
        <v>9</v>
      </c>
      <c r="F50" s="5">
        <v>8.6</v>
      </c>
      <c r="G50" s="5">
        <v>9.1333333333333329</v>
      </c>
      <c r="H50" s="5">
        <v>8.9333333333333336</v>
      </c>
      <c r="I50" s="5">
        <v>9.1333333333333329</v>
      </c>
      <c r="J50" s="5">
        <v>9.2666666666666675</v>
      </c>
      <c r="K50" s="19">
        <f t="shared" si="0"/>
        <v>9.0833333333333339</v>
      </c>
      <c r="M50" s="6" t="s">
        <v>491</v>
      </c>
      <c r="N50" s="6" t="s">
        <v>491</v>
      </c>
      <c r="O50" s="6" t="s">
        <v>491</v>
      </c>
      <c r="P50" s="6" t="s">
        <v>491</v>
      </c>
      <c r="Q50" s="6" t="s">
        <v>491</v>
      </c>
      <c r="R50" s="6" t="s">
        <v>491</v>
      </c>
      <c r="S50" s="6" t="s">
        <v>491</v>
      </c>
      <c r="T50" s="6" t="s">
        <v>491</v>
      </c>
      <c r="V50" s="5">
        <v>8.6666666666666661</v>
      </c>
      <c r="W50" s="5">
        <v>8.7333333333333325</v>
      </c>
      <c r="X50" s="5">
        <v>8.8000000000000007</v>
      </c>
      <c r="Y50" s="5">
        <v>8.7333333333333325</v>
      </c>
      <c r="Z50" s="5">
        <v>8.9333333333333336</v>
      </c>
      <c r="AA50" s="5">
        <v>9</v>
      </c>
      <c r="AB50" s="5">
        <v>8.7333333333333325</v>
      </c>
      <c r="AC50" s="5">
        <v>8.8000000000000007</v>
      </c>
    </row>
    <row r="51" spans="1:29" x14ac:dyDescent="0.25">
      <c r="A51" s="4" t="s">
        <v>96</v>
      </c>
      <c r="B51" s="4" t="s">
        <v>97</v>
      </c>
      <c r="C51" s="5">
        <v>9.3924050632911396</v>
      </c>
      <c r="D51" s="5">
        <v>9.2025316455696196</v>
      </c>
      <c r="E51" s="5">
        <v>8.962025316455696</v>
      </c>
      <c r="F51" s="5">
        <v>9.151898734177216</v>
      </c>
      <c r="G51" s="5">
        <v>8.8734177215189867</v>
      </c>
      <c r="H51" s="5">
        <v>8.0253164556962027</v>
      </c>
      <c r="I51" s="5">
        <v>8.7594936708860764</v>
      </c>
      <c r="J51" s="5">
        <v>8.8227848101265831</v>
      </c>
      <c r="K51" s="19">
        <f t="shared" si="0"/>
        <v>8.8987341772151876</v>
      </c>
      <c r="M51" s="6" t="s">
        <v>491</v>
      </c>
      <c r="N51" s="6" t="s">
        <v>491</v>
      </c>
      <c r="O51" s="6" t="s">
        <v>491</v>
      </c>
      <c r="P51" s="6" t="s">
        <v>491</v>
      </c>
      <c r="Q51" s="6" t="s">
        <v>491</v>
      </c>
      <c r="R51" s="6" t="s">
        <v>491</v>
      </c>
      <c r="S51" s="6" t="s">
        <v>491</v>
      </c>
      <c r="T51" s="6" t="s">
        <v>491</v>
      </c>
      <c r="V51" s="5">
        <v>8.8115942028985508</v>
      </c>
      <c r="W51" s="5">
        <v>8.72463768115942</v>
      </c>
      <c r="X51" s="5">
        <v>8.8405797101449277</v>
      </c>
      <c r="Y51" s="5">
        <v>8.8405797101449277</v>
      </c>
      <c r="Z51" s="5">
        <v>8.8985507246376816</v>
      </c>
      <c r="AA51" s="5">
        <v>8.72463768115942</v>
      </c>
      <c r="AB51" s="5">
        <v>8.7536231884057969</v>
      </c>
      <c r="AC51" s="5">
        <v>8.579710144927537</v>
      </c>
    </row>
    <row r="52" spans="1:29" x14ac:dyDescent="0.25">
      <c r="A52" s="4" t="s">
        <v>98</v>
      </c>
      <c r="B52" s="4" t="s">
        <v>99</v>
      </c>
      <c r="C52" s="5">
        <v>8.9411764705882355</v>
      </c>
      <c r="D52" s="5">
        <v>9.0882352941176467</v>
      </c>
      <c r="E52" s="5">
        <v>9.3529411764705888</v>
      </c>
      <c r="F52" s="5">
        <v>8.6764705882352935</v>
      </c>
      <c r="G52" s="5">
        <v>9.7058823529411757</v>
      </c>
      <c r="H52" s="5">
        <v>8.764705882352942</v>
      </c>
      <c r="I52" s="5">
        <v>9.0588235294117645</v>
      </c>
      <c r="J52" s="5">
        <v>9.2058823529411757</v>
      </c>
      <c r="K52" s="19">
        <f t="shared" si="0"/>
        <v>9.0992647058823533</v>
      </c>
      <c r="M52" s="6" t="s">
        <v>491</v>
      </c>
      <c r="N52" s="6" t="s">
        <v>491</v>
      </c>
      <c r="O52" s="6" t="s">
        <v>491</v>
      </c>
      <c r="P52" s="6" t="s">
        <v>491</v>
      </c>
      <c r="Q52" s="6" t="s">
        <v>491</v>
      </c>
      <c r="R52" s="6" t="s">
        <v>491</v>
      </c>
      <c r="S52" s="6" t="s">
        <v>491</v>
      </c>
      <c r="T52" s="6" t="s">
        <v>491</v>
      </c>
      <c r="V52" s="5">
        <v>9.1875</v>
      </c>
      <c r="W52" s="5">
        <v>9.5</v>
      </c>
      <c r="X52" s="5">
        <v>9.5625</v>
      </c>
      <c r="Y52" s="5">
        <v>9.375</v>
      </c>
      <c r="Z52" s="5">
        <v>9.75</v>
      </c>
      <c r="AA52" s="5">
        <v>9.5172413793103452</v>
      </c>
      <c r="AB52" s="5">
        <v>9.1875</v>
      </c>
      <c r="AC52" s="5">
        <v>9.5625</v>
      </c>
    </row>
    <row r="53" spans="1:29" x14ac:dyDescent="0.25">
      <c r="A53" s="4" t="s">
        <v>100</v>
      </c>
      <c r="B53" s="4" t="s">
        <v>101</v>
      </c>
      <c r="C53" s="5">
        <v>8.8965517241379306</v>
      </c>
      <c r="D53" s="5">
        <v>9.3333333333333339</v>
      </c>
      <c r="E53" s="5">
        <v>9.1034482758620694</v>
      </c>
      <c r="F53" s="5">
        <v>8.8965517241379306</v>
      </c>
      <c r="G53" s="5">
        <v>9.3333333333333339</v>
      </c>
      <c r="H53" s="5">
        <v>9.1034482758620694</v>
      </c>
      <c r="I53" s="5">
        <v>9.3103448275862064</v>
      </c>
      <c r="J53" s="5">
        <v>9.5333333333333332</v>
      </c>
      <c r="K53" s="19">
        <f t="shared" si="0"/>
        <v>9.1887931034482762</v>
      </c>
      <c r="M53" s="6" t="s">
        <v>491</v>
      </c>
      <c r="N53" s="6" t="s">
        <v>491</v>
      </c>
      <c r="O53" s="6" t="s">
        <v>491</v>
      </c>
      <c r="P53" s="6" t="s">
        <v>491</v>
      </c>
      <c r="Q53" s="6" t="s">
        <v>491</v>
      </c>
      <c r="R53" s="6" t="s">
        <v>491</v>
      </c>
      <c r="S53" s="6" t="s">
        <v>491</v>
      </c>
      <c r="T53" s="6" t="s">
        <v>491</v>
      </c>
      <c r="V53" s="5">
        <v>9.6</v>
      </c>
      <c r="W53" s="5">
        <v>9.4</v>
      </c>
      <c r="X53" s="5">
        <v>9.3333333333333339</v>
      </c>
      <c r="Y53" s="5">
        <v>9.4666666666666668</v>
      </c>
      <c r="Z53" s="5">
        <v>9.4666666666666668</v>
      </c>
      <c r="AA53" s="5">
        <v>9.1999999999999993</v>
      </c>
      <c r="AB53" s="5">
        <v>9.4</v>
      </c>
      <c r="AC53" s="5">
        <v>9.6666666666666661</v>
      </c>
    </row>
    <row r="54" spans="1:29" x14ac:dyDescent="0.25">
      <c r="A54" s="4" t="s">
        <v>102</v>
      </c>
      <c r="B54" s="4" t="s">
        <v>103</v>
      </c>
      <c r="C54" s="5">
        <v>9</v>
      </c>
      <c r="D54" s="5">
        <v>9.2666666666666675</v>
      </c>
      <c r="E54" s="5">
        <v>9.1333333333333329</v>
      </c>
      <c r="F54" s="5">
        <v>8.7586206896551726</v>
      </c>
      <c r="G54" s="5">
        <v>9.4666666666666668</v>
      </c>
      <c r="H54" s="5">
        <v>8.7586206896551726</v>
      </c>
      <c r="I54" s="5">
        <v>9.1333333333333329</v>
      </c>
      <c r="J54" s="5">
        <v>9.2666666666666675</v>
      </c>
      <c r="K54" s="19">
        <f t="shared" si="0"/>
        <v>9.0979885057471268</v>
      </c>
      <c r="M54" s="6" t="s">
        <v>491</v>
      </c>
      <c r="N54" s="6" t="s">
        <v>491</v>
      </c>
      <c r="O54" s="6" t="s">
        <v>491</v>
      </c>
      <c r="P54" s="6" t="s">
        <v>491</v>
      </c>
      <c r="Q54" s="6" t="s">
        <v>491</v>
      </c>
      <c r="R54" s="6" t="s">
        <v>491</v>
      </c>
      <c r="S54" s="6" t="s">
        <v>491</v>
      </c>
      <c r="T54" s="6" t="s">
        <v>491</v>
      </c>
      <c r="V54" s="5">
        <v>9.1333333333333329</v>
      </c>
      <c r="W54" s="5">
        <v>9.3571428571428577</v>
      </c>
      <c r="X54" s="5">
        <v>9.2666666666666675</v>
      </c>
      <c r="Y54" s="5">
        <v>8.8000000000000007</v>
      </c>
      <c r="Z54" s="5">
        <v>9.6</v>
      </c>
      <c r="AA54" s="5">
        <v>9.0370370370370363</v>
      </c>
      <c r="AB54" s="5">
        <v>9.1333333333333329</v>
      </c>
      <c r="AC54" s="5">
        <v>9.4</v>
      </c>
    </row>
    <row r="55" spans="1:29" x14ac:dyDescent="0.25">
      <c r="A55" s="4" t="s">
        <v>104</v>
      </c>
      <c r="B55" s="4" t="s">
        <v>105</v>
      </c>
      <c r="C55" s="5">
        <v>8.5333333333333332</v>
      </c>
      <c r="D55" s="5">
        <v>8.7333333333333325</v>
      </c>
      <c r="E55" s="5">
        <v>8.5333333333333332</v>
      </c>
      <c r="F55" s="5">
        <v>8.4</v>
      </c>
      <c r="G55" s="5">
        <v>9.6</v>
      </c>
      <c r="H55" s="5">
        <v>8.4666666666666668</v>
      </c>
      <c r="I55" s="5">
        <v>8.8000000000000007</v>
      </c>
      <c r="J55" s="5">
        <v>8.8000000000000007</v>
      </c>
      <c r="K55" s="19">
        <f t="shared" si="0"/>
        <v>8.7333333333333325</v>
      </c>
      <c r="M55" s="5">
        <v>9.6</v>
      </c>
      <c r="N55" s="5">
        <v>8.8000000000000007</v>
      </c>
      <c r="O55" s="5">
        <v>9.1999999999999993</v>
      </c>
      <c r="P55" s="5">
        <v>8.8000000000000007</v>
      </c>
      <c r="Q55" s="5">
        <v>9.6</v>
      </c>
      <c r="R55" s="5">
        <v>8.4</v>
      </c>
      <c r="S55" s="5">
        <v>9.6</v>
      </c>
      <c r="T55" s="5">
        <v>9.6</v>
      </c>
      <c r="V55" s="5">
        <v>8.6666666666666661</v>
      </c>
      <c r="W55" s="5">
        <v>9.1333333333333329</v>
      </c>
      <c r="X55" s="5">
        <v>8.8000000000000007</v>
      </c>
      <c r="Y55" s="5">
        <v>8.0666666666666664</v>
      </c>
      <c r="Z55" s="5">
        <v>9.4</v>
      </c>
      <c r="AA55" s="5">
        <v>8.6</v>
      </c>
      <c r="AB55" s="5">
        <v>9</v>
      </c>
      <c r="AC55" s="5">
        <v>8.8000000000000007</v>
      </c>
    </row>
    <row r="56" spans="1:29" x14ac:dyDescent="0.25">
      <c r="A56" s="4" t="s">
        <v>106</v>
      </c>
      <c r="B56" s="4" t="s">
        <v>107</v>
      </c>
      <c r="C56" s="5">
        <v>8.9333333333333336</v>
      </c>
      <c r="D56" s="5">
        <v>9</v>
      </c>
      <c r="E56" s="5">
        <v>8.9655172413793096</v>
      </c>
      <c r="F56" s="5">
        <v>8.9333333333333336</v>
      </c>
      <c r="G56" s="5">
        <v>9</v>
      </c>
      <c r="H56" s="5">
        <v>9</v>
      </c>
      <c r="I56" s="5">
        <v>8.9333333333333336</v>
      </c>
      <c r="J56" s="5">
        <v>9.0666666666666664</v>
      </c>
      <c r="K56" s="19">
        <f t="shared" si="0"/>
        <v>8.9790229885057471</v>
      </c>
      <c r="M56" s="5">
        <v>8.4</v>
      </c>
      <c r="N56" s="5">
        <v>8.8000000000000007</v>
      </c>
      <c r="O56" s="5">
        <v>7.6</v>
      </c>
      <c r="P56" s="5">
        <v>8.8000000000000007</v>
      </c>
      <c r="Q56" s="5">
        <v>8</v>
      </c>
      <c r="R56" s="5">
        <v>7.6</v>
      </c>
      <c r="S56" s="5">
        <v>7.6</v>
      </c>
      <c r="T56" s="5">
        <v>8</v>
      </c>
      <c r="V56" s="5">
        <v>9.1333333333333329</v>
      </c>
      <c r="W56" s="5">
        <v>9.1999999999999993</v>
      </c>
      <c r="X56" s="5">
        <v>8.9333333333333336</v>
      </c>
      <c r="Y56" s="5">
        <v>8.6666666666666661</v>
      </c>
      <c r="Z56" s="5">
        <v>9.1999999999999993</v>
      </c>
      <c r="AA56" s="5">
        <v>9</v>
      </c>
      <c r="AB56" s="5">
        <v>9.4666666666666668</v>
      </c>
      <c r="AC56" s="5">
        <v>9.4</v>
      </c>
    </row>
    <row r="57" spans="1:29" x14ac:dyDescent="0.25">
      <c r="A57" s="4" t="s">
        <v>108</v>
      </c>
      <c r="B57" s="4" t="s">
        <v>109</v>
      </c>
      <c r="C57" s="5">
        <v>8.0666666666666664</v>
      </c>
      <c r="D57" s="5">
        <v>8</v>
      </c>
      <c r="E57" s="5">
        <v>8.0666666666666664</v>
      </c>
      <c r="F57" s="5">
        <v>8</v>
      </c>
      <c r="G57" s="5">
        <v>8.4827586206896548</v>
      </c>
      <c r="H57" s="5">
        <v>8.5517241379310338</v>
      </c>
      <c r="I57" s="5">
        <v>8.2758620689655178</v>
      </c>
      <c r="J57" s="5">
        <v>8.2758620689655178</v>
      </c>
      <c r="K57" s="19">
        <f t="shared" si="0"/>
        <v>8.2149425287356319</v>
      </c>
      <c r="M57" s="6" t="s">
        <v>491</v>
      </c>
      <c r="N57" s="6" t="s">
        <v>491</v>
      </c>
      <c r="O57" s="6" t="s">
        <v>491</v>
      </c>
      <c r="P57" s="6" t="s">
        <v>491</v>
      </c>
      <c r="Q57" s="6" t="s">
        <v>491</v>
      </c>
      <c r="R57" s="6" t="s">
        <v>491</v>
      </c>
      <c r="S57" s="6" t="s">
        <v>491</v>
      </c>
      <c r="T57" s="6" t="s">
        <v>491</v>
      </c>
      <c r="V57" s="5">
        <v>8.9655172413793096</v>
      </c>
      <c r="W57" s="5">
        <v>9.0666666666666664</v>
      </c>
      <c r="X57" s="5">
        <v>9.3076923076923084</v>
      </c>
      <c r="Y57" s="5">
        <v>9.1724137931034484</v>
      </c>
      <c r="Z57" s="5">
        <v>9.5</v>
      </c>
      <c r="AA57" s="5">
        <v>9.1333333333333329</v>
      </c>
      <c r="AB57" s="5">
        <v>9.3333333333333339</v>
      </c>
      <c r="AC57" s="5">
        <v>9.2857142857142865</v>
      </c>
    </row>
    <row r="58" spans="1:29" x14ac:dyDescent="0.25">
      <c r="A58" s="4" t="s">
        <v>110</v>
      </c>
      <c r="B58" s="4" t="s">
        <v>111</v>
      </c>
      <c r="C58" s="5">
        <v>8.8000000000000007</v>
      </c>
      <c r="D58" s="5">
        <v>8.9333333333333336</v>
      </c>
      <c r="E58" s="5">
        <v>8.9333333333333336</v>
      </c>
      <c r="F58" s="5">
        <v>8.6</v>
      </c>
      <c r="G58" s="5">
        <v>9.2666666666666675</v>
      </c>
      <c r="H58" s="5">
        <v>8.8000000000000007</v>
      </c>
      <c r="I58" s="5">
        <v>9.1333333333333329</v>
      </c>
      <c r="J58" s="5">
        <v>9.1999999999999993</v>
      </c>
      <c r="K58" s="19">
        <f t="shared" si="0"/>
        <v>8.9583333333333321</v>
      </c>
      <c r="M58" s="6" t="s">
        <v>491</v>
      </c>
      <c r="N58" s="6" t="s">
        <v>491</v>
      </c>
      <c r="O58" s="6" t="s">
        <v>491</v>
      </c>
      <c r="P58" s="6" t="s">
        <v>491</v>
      </c>
      <c r="Q58" s="6" t="s">
        <v>491</v>
      </c>
      <c r="R58" s="6" t="s">
        <v>491</v>
      </c>
      <c r="S58" s="6" t="s">
        <v>491</v>
      </c>
      <c r="T58" s="6" t="s">
        <v>491</v>
      </c>
      <c r="V58" s="5">
        <v>8.8421052631578956</v>
      </c>
      <c r="W58" s="5">
        <v>8.7368421052631575</v>
      </c>
      <c r="X58" s="5">
        <v>8.7368421052631575</v>
      </c>
      <c r="Y58" s="5">
        <v>8.4210526315789469</v>
      </c>
      <c r="Z58" s="5">
        <v>8.8421052631578956</v>
      </c>
      <c r="AA58" s="5">
        <v>9</v>
      </c>
      <c r="AB58" s="5">
        <v>9.0526315789473681</v>
      </c>
      <c r="AC58" s="5">
        <v>9.3684210526315788</v>
      </c>
    </row>
    <row r="59" spans="1:29" x14ac:dyDescent="0.25">
      <c r="A59" s="4" t="s">
        <v>112</v>
      </c>
      <c r="B59" s="4" t="s">
        <v>113</v>
      </c>
      <c r="C59" s="5">
        <v>9</v>
      </c>
      <c r="D59" s="5">
        <v>8.6206896551724146</v>
      </c>
      <c r="E59" s="5">
        <v>8.8000000000000007</v>
      </c>
      <c r="F59" s="5">
        <v>8.7333333333333325</v>
      </c>
      <c r="G59" s="5">
        <v>8.7333333333333325</v>
      </c>
      <c r="H59" s="5">
        <v>8.4666666666666668</v>
      </c>
      <c r="I59" s="5">
        <v>8.6666666666666661</v>
      </c>
      <c r="J59" s="5">
        <v>8.8666666666666671</v>
      </c>
      <c r="K59" s="19">
        <f t="shared" si="0"/>
        <v>8.7359195402298848</v>
      </c>
      <c r="M59" s="6" t="s">
        <v>491</v>
      </c>
      <c r="N59" s="6" t="s">
        <v>491</v>
      </c>
      <c r="O59" s="6" t="s">
        <v>491</v>
      </c>
      <c r="P59" s="6" t="s">
        <v>491</v>
      </c>
      <c r="Q59" s="6" t="s">
        <v>491</v>
      </c>
      <c r="R59" s="6" t="s">
        <v>491</v>
      </c>
      <c r="S59" s="6" t="s">
        <v>491</v>
      </c>
      <c r="T59" s="6" t="s">
        <v>491</v>
      </c>
      <c r="V59" s="5">
        <v>9.3333333333333339</v>
      </c>
      <c r="W59" s="5">
        <v>8.6</v>
      </c>
      <c r="X59" s="5">
        <v>8.5333333333333332</v>
      </c>
      <c r="Y59" s="5">
        <v>8.6666666666666661</v>
      </c>
      <c r="Z59" s="5">
        <v>9.1333333333333329</v>
      </c>
      <c r="AA59" s="5">
        <v>8.6666666666666661</v>
      </c>
      <c r="AB59" s="5">
        <v>8.4285714285714288</v>
      </c>
      <c r="AC59" s="5">
        <v>8.8666666666666671</v>
      </c>
    </row>
    <row r="60" spans="1:29" x14ac:dyDescent="0.25">
      <c r="A60" s="4" t="s">
        <v>114</v>
      </c>
      <c r="B60" s="4" t="s">
        <v>115</v>
      </c>
      <c r="C60" s="5">
        <v>9.1333333333333329</v>
      </c>
      <c r="D60" s="5">
        <v>9.4666666666666668</v>
      </c>
      <c r="E60" s="5">
        <v>9.4666666666666668</v>
      </c>
      <c r="F60" s="5">
        <v>9.1034482758620694</v>
      </c>
      <c r="G60" s="5">
        <v>9.3333333333333339</v>
      </c>
      <c r="H60" s="5">
        <v>9.1999999999999993</v>
      </c>
      <c r="I60" s="5">
        <v>9.6</v>
      </c>
      <c r="J60" s="5">
        <v>9.4666666666666668</v>
      </c>
      <c r="K60" s="19">
        <f t="shared" si="0"/>
        <v>9.3462643678160919</v>
      </c>
      <c r="M60" s="6" t="s">
        <v>491</v>
      </c>
      <c r="N60" s="6" t="s">
        <v>491</v>
      </c>
      <c r="O60" s="6" t="s">
        <v>491</v>
      </c>
      <c r="P60" s="6" t="s">
        <v>491</v>
      </c>
      <c r="Q60" s="6" t="s">
        <v>491</v>
      </c>
      <c r="R60" s="6" t="s">
        <v>491</v>
      </c>
      <c r="S60" s="6" t="s">
        <v>491</v>
      </c>
      <c r="T60" s="6" t="s">
        <v>491</v>
      </c>
      <c r="V60" s="5">
        <v>9.0666666666666664</v>
      </c>
      <c r="W60" s="5">
        <v>9.1999999999999993</v>
      </c>
      <c r="X60" s="5">
        <v>9.1333333333333329</v>
      </c>
      <c r="Y60" s="5">
        <v>8.6428571428571423</v>
      </c>
      <c r="Z60" s="5">
        <v>9.3333333333333339</v>
      </c>
      <c r="AA60" s="5">
        <v>9.0344827586206904</v>
      </c>
      <c r="AB60" s="5">
        <v>9.3333333333333339</v>
      </c>
      <c r="AC60" s="5">
        <v>9.4666666666666668</v>
      </c>
    </row>
    <row r="61" spans="1:29" x14ac:dyDescent="0.25">
      <c r="A61" s="4" t="s">
        <v>116</v>
      </c>
      <c r="B61" s="4" t="s">
        <v>117</v>
      </c>
      <c r="C61" s="5">
        <v>9.5333333333333332</v>
      </c>
      <c r="D61" s="5">
        <v>9.2666666666666675</v>
      </c>
      <c r="E61" s="5">
        <v>9.4666666666666668</v>
      </c>
      <c r="F61" s="5">
        <v>9.2666666666666675</v>
      </c>
      <c r="G61" s="5">
        <v>9.8000000000000007</v>
      </c>
      <c r="H61" s="5">
        <v>9.2666666666666675</v>
      </c>
      <c r="I61" s="5">
        <v>9.6</v>
      </c>
      <c r="J61" s="5">
        <v>9.4</v>
      </c>
      <c r="K61" s="19">
        <f t="shared" si="0"/>
        <v>9.4499999999999993</v>
      </c>
      <c r="M61" s="6" t="s">
        <v>491</v>
      </c>
      <c r="N61" s="6" t="s">
        <v>491</v>
      </c>
      <c r="O61" s="6" t="s">
        <v>491</v>
      </c>
      <c r="P61" s="6" t="s">
        <v>491</v>
      </c>
      <c r="Q61" s="6" t="s">
        <v>491</v>
      </c>
      <c r="R61" s="6" t="s">
        <v>491</v>
      </c>
      <c r="S61" s="6" t="s">
        <v>491</v>
      </c>
      <c r="T61" s="6" t="s">
        <v>491</v>
      </c>
      <c r="V61" s="5">
        <v>8.7333333333333325</v>
      </c>
      <c r="W61" s="5">
        <v>9.1999999999999993</v>
      </c>
      <c r="X61" s="5">
        <v>9.1333333333333329</v>
      </c>
      <c r="Y61" s="5">
        <v>9.1999999999999993</v>
      </c>
      <c r="Z61" s="5">
        <v>9.1999999999999993</v>
      </c>
      <c r="AA61" s="5">
        <v>9.4666666666666668</v>
      </c>
      <c r="AB61" s="5">
        <v>9.6666666666666661</v>
      </c>
      <c r="AC61" s="5">
        <v>8.0666666666666664</v>
      </c>
    </row>
    <row r="62" spans="1:29" x14ac:dyDescent="0.25">
      <c r="A62" s="4" t="s">
        <v>118</v>
      </c>
      <c r="B62" s="4" t="s">
        <v>119</v>
      </c>
      <c r="C62" s="5">
        <v>9.2666666666666675</v>
      </c>
      <c r="D62" s="5">
        <v>9.2666666666666675</v>
      </c>
      <c r="E62" s="5">
        <v>9.4666666666666668</v>
      </c>
      <c r="F62" s="5">
        <v>9.8000000000000007</v>
      </c>
      <c r="G62" s="5">
        <v>9.2666666666666675</v>
      </c>
      <c r="H62" s="5">
        <v>9.4</v>
      </c>
      <c r="I62" s="5">
        <v>9.8000000000000007</v>
      </c>
      <c r="J62" s="5">
        <v>9.3333333333333339</v>
      </c>
      <c r="K62" s="19">
        <f t="shared" si="0"/>
        <v>9.4499999999999993</v>
      </c>
      <c r="M62" s="6" t="s">
        <v>491</v>
      </c>
      <c r="N62" s="6" t="s">
        <v>491</v>
      </c>
      <c r="O62" s="6" t="s">
        <v>491</v>
      </c>
      <c r="P62" s="6" t="s">
        <v>491</v>
      </c>
      <c r="Q62" s="6" t="s">
        <v>491</v>
      </c>
      <c r="R62" s="6" t="s">
        <v>491</v>
      </c>
      <c r="S62" s="6" t="s">
        <v>491</v>
      </c>
      <c r="T62" s="6" t="s">
        <v>491</v>
      </c>
      <c r="V62" s="5">
        <v>9.2666666666666675</v>
      </c>
      <c r="W62" s="5">
        <v>9.2666666666666675</v>
      </c>
      <c r="X62" s="5">
        <v>9.4666666666666668</v>
      </c>
      <c r="Y62" s="5">
        <v>9.8000000000000007</v>
      </c>
      <c r="Z62" s="5">
        <v>9.2666666666666675</v>
      </c>
      <c r="AA62" s="5">
        <v>9.4</v>
      </c>
      <c r="AB62" s="5">
        <v>9.8000000000000007</v>
      </c>
      <c r="AC62" s="5">
        <v>9.3333333333333339</v>
      </c>
    </row>
    <row r="63" spans="1:29" x14ac:dyDescent="0.25">
      <c r="A63" s="4" t="s">
        <v>120</v>
      </c>
      <c r="B63" s="4" t="s">
        <v>121</v>
      </c>
      <c r="C63" s="5">
        <v>9</v>
      </c>
      <c r="D63" s="5">
        <v>9.25</v>
      </c>
      <c r="E63" s="5">
        <v>8.5</v>
      </c>
      <c r="F63" s="5">
        <v>8.1666666666666661</v>
      </c>
      <c r="G63" s="5">
        <v>9.1666666666666661</v>
      </c>
      <c r="H63" s="5">
        <v>8.5</v>
      </c>
      <c r="I63" s="5">
        <v>8.5</v>
      </c>
      <c r="J63" s="5">
        <v>8.8333333333333339</v>
      </c>
      <c r="K63" s="19">
        <f t="shared" si="0"/>
        <v>8.7395833333333321</v>
      </c>
      <c r="M63" s="6" t="s">
        <v>491</v>
      </c>
      <c r="N63" s="6" t="s">
        <v>491</v>
      </c>
      <c r="O63" s="6" t="s">
        <v>491</v>
      </c>
      <c r="P63" s="6" t="s">
        <v>491</v>
      </c>
      <c r="Q63" s="6" t="s">
        <v>491</v>
      </c>
      <c r="R63" s="6" t="s">
        <v>491</v>
      </c>
      <c r="S63" s="6" t="s">
        <v>491</v>
      </c>
      <c r="T63" s="6" t="s">
        <v>491</v>
      </c>
      <c r="V63" s="5">
        <v>9.2380952380952372</v>
      </c>
      <c r="W63" s="5">
        <v>9.2380952380952372</v>
      </c>
      <c r="X63" s="5">
        <v>9.0476190476190474</v>
      </c>
      <c r="Y63" s="5">
        <v>8.6666666666666661</v>
      </c>
      <c r="Z63" s="5">
        <v>9.6190476190476186</v>
      </c>
      <c r="AA63" s="5">
        <v>9.0476190476190474</v>
      </c>
      <c r="AB63" s="5">
        <v>9.1428571428571423</v>
      </c>
      <c r="AC63" s="5">
        <v>9.1428571428571423</v>
      </c>
    </row>
    <row r="64" spans="1:29" x14ac:dyDescent="0.25">
      <c r="A64" s="4" t="s">
        <v>122</v>
      </c>
      <c r="B64" s="4" t="s">
        <v>123</v>
      </c>
      <c r="C64" s="5">
        <v>9.8666666666666671</v>
      </c>
      <c r="D64" s="5">
        <v>9.2666666666666675</v>
      </c>
      <c r="E64" s="5">
        <v>9.9333333333333336</v>
      </c>
      <c r="F64" s="5">
        <v>9.7333333333333325</v>
      </c>
      <c r="G64" s="5">
        <v>9.4666666666666668</v>
      </c>
      <c r="H64" s="5">
        <v>9.8000000000000007</v>
      </c>
      <c r="I64" s="5">
        <v>10</v>
      </c>
      <c r="J64" s="5">
        <v>9.8666666666666671</v>
      </c>
      <c r="K64" s="19">
        <f t="shared" si="0"/>
        <v>9.7416666666666671</v>
      </c>
      <c r="M64" s="6" t="s">
        <v>491</v>
      </c>
      <c r="N64" s="6" t="s">
        <v>491</v>
      </c>
      <c r="O64" s="6" t="s">
        <v>491</v>
      </c>
      <c r="P64" s="6" t="s">
        <v>491</v>
      </c>
      <c r="Q64" s="6" t="s">
        <v>491</v>
      </c>
      <c r="R64" s="6" t="s">
        <v>491</v>
      </c>
      <c r="S64" s="6" t="s">
        <v>491</v>
      </c>
      <c r="T64" s="6" t="s">
        <v>491</v>
      </c>
      <c r="V64" s="5">
        <v>10</v>
      </c>
      <c r="W64" s="5">
        <v>9.6</v>
      </c>
      <c r="X64" s="5">
        <v>9.4</v>
      </c>
      <c r="Y64" s="5">
        <v>9.5333333333333332</v>
      </c>
      <c r="Z64" s="5">
        <v>9.6</v>
      </c>
      <c r="AA64" s="5">
        <v>10</v>
      </c>
      <c r="AB64" s="5">
        <v>9.5333333333333332</v>
      </c>
      <c r="AC64" s="5">
        <v>10</v>
      </c>
    </row>
    <row r="65" spans="1:29" x14ac:dyDescent="0.25">
      <c r="A65" s="4" t="s">
        <v>124</v>
      </c>
      <c r="B65" s="4" t="s">
        <v>125</v>
      </c>
      <c r="C65" s="5">
        <v>8.65</v>
      </c>
      <c r="D65" s="5">
        <v>8.8000000000000007</v>
      </c>
      <c r="E65" s="5">
        <v>9.1999999999999993</v>
      </c>
      <c r="F65" s="5">
        <v>8.3000000000000007</v>
      </c>
      <c r="G65" s="5">
        <v>9.35</v>
      </c>
      <c r="H65" s="5">
        <v>8.65</v>
      </c>
      <c r="I65" s="5">
        <v>8.9</v>
      </c>
      <c r="J65" s="5">
        <v>8.9</v>
      </c>
      <c r="K65" s="19">
        <f t="shared" si="0"/>
        <v>8.84375</v>
      </c>
      <c r="M65" s="6" t="s">
        <v>491</v>
      </c>
      <c r="N65" s="6" t="s">
        <v>491</v>
      </c>
      <c r="O65" s="6" t="s">
        <v>491</v>
      </c>
      <c r="P65" s="6" t="s">
        <v>491</v>
      </c>
      <c r="Q65" s="6" t="s">
        <v>491</v>
      </c>
      <c r="R65" s="6" t="s">
        <v>491</v>
      </c>
      <c r="S65" s="6" t="s">
        <v>491</v>
      </c>
      <c r="T65" s="6" t="s">
        <v>491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</row>
    <row r="66" spans="1:29" x14ac:dyDescent="0.25">
      <c r="A66" s="4" t="s">
        <v>126</v>
      </c>
      <c r="B66" s="4" t="s">
        <v>127</v>
      </c>
      <c r="C66" s="5">
        <v>8.1333333333333329</v>
      </c>
      <c r="D66" s="5">
        <v>7.7037037037037033</v>
      </c>
      <c r="E66" s="5">
        <v>7.7777777777777777</v>
      </c>
      <c r="F66" s="5">
        <v>8.9333333333333336</v>
      </c>
      <c r="G66" s="5">
        <v>9</v>
      </c>
      <c r="H66" s="5">
        <v>8.6896551724137936</v>
      </c>
      <c r="I66" s="5">
        <v>9</v>
      </c>
      <c r="J66" s="5">
        <v>8.8000000000000007</v>
      </c>
      <c r="K66" s="19">
        <f t="shared" si="0"/>
        <v>8.5047254150702418</v>
      </c>
      <c r="M66" s="6" t="s">
        <v>491</v>
      </c>
      <c r="N66" s="6" t="s">
        <v>491</v>
      </c>
      <c r="O66" s="6" t="s">
        <v>491</v>
      </c>
      <c r="P66" s="6" t="s">
        <v>491</v>
      </c>
      <c r="Q66" s="6" t="s">
        <v>491</v>
      </c>
      <c r="R66" s="6" t="s">
        <v>491</v>
      </c>
      <c r="S66" s="6" t="s">
        <v>491</v>
      </c>
      <c r="T66" s="6" t="s">
        <v>491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</row>
    <row r="67" spans="1:29" x14ac:dyDescent="0.25">
      <c r="A67" s="4" t="s">
        <v>128</v>
      </c>
      <c r="B67" s="4" t="s">
        <v>129</v>
      </c>
      <c r="C67" s="5">
        <v>9.09375</v>
      </c>
      <c r="D67" s="5">
        <v>9.6875</v>
      </c>
      <c r="E67" s="5">
        <v>9.40625</v>
      </c>
      <c r="F67" s="5">
        <v>9.21875</v>
      </c>
      <c r="G67" s="5">
        <v>9.6875</v>
      </c>
      <c r="H67" s="5">
        <v>9.375</v>
      </c>
      <c r="I67" s="5">
        <v>9.84375</v>
      </c>
      <c r="J67" s="5">
        <v>8.7619047619047628</v>
      </c>
      <c r="K67" s="19">
        <f t="shared" si="0"/>
        <v>9.3843005952380949</v>
      </c>
      <c r="M67" s="6" t="s">
        <v>491</v>
      </c>
      <c r="N67" s="6" t="s">
        <v>491</v>
      </c>
      <c r="O67" s="6" t="s">
        <v>491</v>
      </c>
      <c r="P67" s="6" t="s">
        <v>491</v>
      </c>
      <c r="Q67" s="6" t="s">
        <v>491</v>
      </c>
      <c r="R67" s="6" t="s">
        <v>491</v>
      </c>
      <c r="S67" s="6" t="s">
        <v>491</v>
      </c>
      <c r="T67" s="6" t="s">
        <v>491</v>
      </c>
      <c r="V67" s="6" t="s">
        <v>491</v>
      </c>
      <c r="W67" s="6" t="s">
        <v>491</v>
      </c>
      <c r="X67" s="6" t="s">
        <v>491</v>
      </c>
      <c r="Y67" s="6" t="s">
        <v>491</v>
      </c>
      <c r="Z67" s="6" t="s">
        <v>491</v>
      </c>
      <c r="AA67" s="6" t="s">
        <v>491</v>
      </c>
      <c r="AB67" s="6" t="s">
        <v>491</v>
      </c>
      <c r="AC67" s="6" t="s">
        <v>491</v>
      </c>
    </row>
    <row r="68" spans="1:29" x14ac:dyDescent="0.25">
      <c r="A68" s="4" t="s">
        <v>130</v>
      </c>
      <c r="B68" s="4" t="s">
        <v>131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19" t="e">
        <f t="shared" ref="K68:K113" si="1">AVERAGEIF(C68:J68,"&gt;0")</f>
        <v>#DIV/0!</v>
      </c>
      <c r="M68" s="6" t="s">
        <v>491</v>
      </c>
      <c r="N68" s="6" t="s">
        <v>491</v>
      </c>
      <c r="O68" s="6" t="s">
        <v>491</v>
      </c>
      <c r="P68" s="6" t="s">
        <v>491</v>
      </c>
      <c r="Q68" s="6" t="s">
        <v>491</v>
      </c>
      <c r="R68" s="6" t="s">
        <v>491</v>
      </c>
      <c r="S68" s="6" t="s">
        <v>491</v>
      </c>
      <c r="T68" s="6" t="s">
        <v>491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</row>
    <row r="69" spans="1:29" x14ac:dyDescent="0.25">
      <c r="A69" s="4" t="s">
        <v>132</v>
      </c>
      <c r="B69" s="4" t="s">
        <v>133</v>
      </c>
      <c r="C69" s="5">
        <v>9.0666666666666664</v>
      </c>
      <c r="D69" s="5">
        <v>9.0666666666666664</v>
      </c>
      <c r="E69" s="5">
        <v>9.1333333333333329</v>
      </c>
      <c r="F69" s="5">
        <v>7.8666666666666663</v>
      </c>
      <c r="G69" s="5">
        <v>8.6666666666666661</v>
      </c>
      <c r="H69" s="5">
        <v>8.9333333333333336</v>
      </c>
      <c r="I69" s="5">
        <v>9.2666666666666675</v>
      </c>
      <c r="J69" s="5">
        <v>9.1333333333333329</v>
      </c>
      <c r="K69" s="19">
        <f t="shared" si="1"/>
        <v>8.8916666666666657</v>
      </c>
      <c r="M69" s="6" t="s">
        <v>491</v>
      </c>
      <c r="N69" s="6" t="s">
        <v>491</v>
      </c>
      <c r="O69" s="6" t="s">
        <v>491</v>
      </c>
      <c r="P69" s="6" t="s">
        <v>491</v>
      </c>
      <c r="Q69" s="6" t="s">
        <v>491</v>
      </c>
      <c r="R69" s="6" t="s">
        <v>491</v>
      </c>
      <c r="S69" s="6" t="s">
        <v>491</v>
      </c>
      <c r="T69" s="6" t="s">
        <v>491</v>
      </c>
      <c r="V69" s="5">
        <v>8.1333333333333329</v>
      </c>
      <c r="W69" s="5">
        <v>8.8000000000000007</v>
      </c>
      <c r="X69" s="5">
        <v>8.9333333333333336</v>
      </c>
      <c r="Y69" s="5">
        <v>7.7931034482758621</v>
      </c>
      <c r="Z69" s="5">
        <v>9.2666666666666675</v>
      </c>
      <c r="AA69" s="5">
        <v>8.6666666666666661</v>
      </c>
      <c r="AB69" s="5">
        <v>9.1333333333333329</v>
      </c>
      <c r="AC69" s="5">
        <v>8.7333333333333325</v>
      </c>
    </row>
    <row r="70" spans="1:29" x14ac:dyDescent="0.25">
      <c r="A70" s="4" t="s">
        <v>134</v>
      </c>
      <c r="B70" s="4" t="s">
        <v>135</v>
      </c>
      <c r="C70" s="5">
        <v>7.333333333333333</v>
      </c>
      <c r="D70" s="5">
        <v>8</v>
      </c>
      <c r="E70" s="5">
        <v>8</v>
      </c>
      <c r="F70" s="5">
        <v>6.666666666666667</v>
      </c>
      <c r="G70" s="5">
        <v>8.6666666666666661</v>
      </c>
      <c r="H70" s="5">
        <v>8</v>
      </c>
      <c r="I70" s="5">
        <v>7.333333333333333</v>
      </c>
      <c r="J70" s="5">
        <v>8</v>
      </c>
      <c r="K70" s="19">
        <f t="shared" si="1"/>
        <v>7.75</v>
      </c>
      <c r="M70" s="6" t="s">
        <v>491</v>
      </c>
      <c r="N70" s="6" t="s">
        <v>491</v>
      </c>
      <c r="O70" s="6" t="s">
        <v>491</v>
      </c>
      <c r="P70" s="6" t="s">
        <v>491</v>
      </c>
      <c r="Q70" s="6" t="s">
        <v>491</v>
      </c>
      <c r="R70" s="6" t="s">
        <v>491</v>
      </c>
      <c r="S70" s="6" t="s">
        <v>491</v>
      </c>
      <c r="T70" s="6" t="s">
        <v>491</v>
      </c>
      <c r="V70" s="5">
        <v>8</v>
      </c>
      <c r="W70" s="5">
        <v>7.2</v>
      </c>
      <c r="X70" s="5">
        <v>8</v>
      </c>
      <c r="Y70" s="5">
        <v>8</v>
      </c>
      <c r="Z70" s="5">
        <v>7.6</v>
      </c>
      <c r="AA70" s="5">
        <v>6.8</v>
      </c>
      <c r="AB70" s="5">
        <v>7.6</v>
      </c>
      <c r="AC70" s="5">
        <v>8</v>
      </c>
    </row>
    <row r="71" spans="1:29" x14ac:dyDescent="0.25">
      <c r="A71" s="4" t="s">
        <v>136</v>
      </c>
      <c r="B71" s="4" t="s">
        <v>137</v>
      </c>
      <c r="C71" s="5">
        <v>8.9655172413793096</v>
      </c>
      <c r="D71" s="5">
        <v>8.6206896551724146</v>
      </c>
      <c r="E71" s="5">
        <v>8.6</v>
      </c>
      <c r="F71" s="5">
        <v>8.5333333333333332</v>
      </c>
      <c r="G71" s="5">
        <v>8.4</v>
      </c>
      <c r="H71" s="5">
        <v>8.5333333333333332</v>
      </c>
      <c r="I71" s="5">
        <v>8.4</v>
      </c>
      <c r="J71" s="5">
        <v>8.8666666666666671</v>
      </c>
      <c r="K71" s="19">
        <f t="shared" si="1"/>
        <v>8.6149425287356323</v>
      </c>
      <c r="M71" s="6" t="s">
        <v>491</v>
      </c>
      <c r="N71" s="6" t="s">
        <v>491</v>
      </c>
      <c r="O71" s="6" t="s">
        <v>491</v>
      </c>
      <c r="P71" s="6" t="s">
        <v>491</v>
      </c>
      <c r="Q71" s="6" t="s">
        <v>491</v>
      </c>
      <c r="R71" s="6" t="s">
        <v>491</v>
      </c>
      <c r="S71" s="6" t="s">
        <v>491</v>
      </c>
      <c r="T71" s="6" t="s">
        <v>491</v>
      </c>
      <c r="V71" s="5">
        <v>8.2608695652173907</v>
      </c>
      <c r="W71" s="5">
        <v>8.2173913043478262</v>
      </c>
      <c r="X71" s="5">
        <v>7.5217391304347823</v>
      </c>
      <c r="Y71" s="5">
        <v>8.6521739130434785</v>
      </c>
      <c r="Z71" s="5">
        <v>8.3478260869565215</v>
      </c>
      <c r="AA71" s="5">
        <v>8.2173913043478262</v>
      </c>
      <c r="AB71" s="5">
        <v>8.3913043478260878</v>
      </c>
      <c r="AC71" s="5">
        <v>7.8260869565217392</v>
      </c>
    </row>
    <row r="72" spans="1:29" x14ac:dyDescent="0.25">
      <c r="A72" s="4" t="s">
        <v>138</v>
      </c>
      <c r="B72" s="4" t="s">
        <v>139</v>
      </c>
      <c r="C72" s="5">
        <v>8.0666666666666664</v>
      </c>
      <c r="D72" s="5">
        <v>8.5333333333333332</v>
      </c>
      <c r="E72" s="5">
        <v>8.0666666666666664</v>
      </c>
      <c r="F72" s="5">
        <v>8.1333333333333329</v>
      </c>
      <c r="G72" s="5">
        <v>8.3333333333333339</v>
      </c>
      <c r="H72" s="5">
        <v>8.1999999999999993</v>
      </c>
      <c r="I72" s="5">
        <v>8.3333333333333339</v>
      </c>
      <c r="J72" s="5">
        <v>8.1999999999999993</v>
      </c>
      <c r="K72" s="19">
        <f t="shared" si="1"/>
        <v>8.2333333333333325</v>
      </c>
      <c r="M72" s="6" t="s">
        <v>491</v>
      </c>
      <c r="N72" s="6" t="s">
        <v>491</v>
      </c>
      <c r="O72" s="6" t="s">
        <v>491</v>
      </c>
      <c r="P72" s="6" t="s">
        <v>491</v>
      </c>
      <c r="Q72" s="6" t="s">
        <v>491</v>
      </c>
      <c r="R72" s="6" t="s">
        <v>491</v>
      </c>
      <c r="S72" s="6" t="s">
        <v>491</v>
      </c>
      <c r="T72" s="6" t="s">
        <v>491</v>
      </c>
      <c r="V72" s="5">
        <v>8.6</v>
      </c>
      <c r="W72" s="5">
        <v>8.6</v>
      </c>
      <c r="X72" s="5">
        <v>8.3333333333333339</v>
      </c>
      <c r="Y72" s="5">
        <v>8.5333333333333332</v>
      </c>
      <c r="Z72" s="5">
        <v>8.4</v>
      </c>
      <c r="AA72" s="5">
        <v>8.5333333333333332</v>
      </c>
      <c r="AB72" s="5">
        <v>8.2666666666666675</v>
      </c>
      <c r="AC72" s="5">
        <v>8.7333333333333325</v>
      </c>
    </row>
    <row r="73" spans="1:29" x14ac:dyDescent="0.25">
      <c r="A73" s="4" t="s">
        <v>140</v>
      </c>
      <c r="B73" s="4" t="s">
        <v>141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19" t="e">
        <f t="shared" si="1"/>
        <v>#DIV/0!</v>
      </c>
      <c r="M73" s="6" t="s">
        <v>491</v>
      </c>
      <c r="N73" s="6" t="s">
        <v>491</v>
      </c>
      <c r="O73" s="6" t="s">
        <v>491</v>
      </c>
      <c r="P73" s="6" t="s">
        <v>491</v>
      </c>
      <c r="Q73" s="6" t="s">
        <v>491</v>
      </c>
      <c r="R73" s="6" t="s">
        <v>491</v>
      </c>
      <c r="S73" s="6" t="s">
        <v>491</v>
      </c>
      <c r="T73" s="6" t="s">
        <v>491</v>
      </c>
      <c r="V73" s="6" t="s">
        <v>491</v>
      </c>
      <c r="W73" s="6" t="s">
        <v>491</v>
      </c>
      <c r="X73" s="6" t="s">
        <v>491</v>
      </c>
      <c r="Y73" s="6" t="s">
        <v>491</v>
      </c>
      <c r="Z73" s="6" t="s">
        <v>491</v>
      </c>
      <c r="AA73" s="6" t="s">
        <v>491</v>
      </c>
      <c r="AB73" s="6" t="s">
        <v>491</v>
      </c>
      <c r="AC73" s="6" t="s">
        <v>491</v>
      </c>
    </row>
    <row r="74" spans="1:29" x14ac:dyDescent="0.25">
      <c r="A74" s="4" t="s">
        <v>142</v>
      </c>
      <c r="B74" s="4" t="s">
        <v>143</v>
      </c>
      <c r="C74" s="5">
        <v>8.9333333333333336</v>
      </c>
      <c r="D74" s="5">
        <v>8.6666666666666661</v>
      </c>
      <c r="E74" s="5">
        <v>9.4</v>
      </c>
      <c r="F74" s="5">
        <v>8.4</v>
      </c>
      <c r="G74" s="5">
        <v>8.8666666666666671</v>
      </c>
      <c r="H74" s="5">
        <v>8.1999999999999993</v>
      </c>
      <c r="I74" s="5">
        <v>8.9333333333333336</v>
      </c>
      <c r="J74" s="5">
        <v>9.0666666666666664</v>
      </c>
      <c r="K74" s="19">
        <f t="shared" si="1"/>
        <v>8.8083333333333336</v>
      </c>
      <c r="M74" s="6" t="s">
        <v>491</v>
      </c>
      <c r="N74" s="6" t="s">
        <v>491</v>
      </c>
      <c r="O74" s="6" t="s">
        <v>491</v>
      </c>
      <c r="P74" s="6" t="s">
        <v>491</v>
      </c>
      <c r="Q74" s="6" t="s">
        <v>491</v>
      </c>
      <c r="R74" s="6" t="s">
        <v>491</v>
      </c>
      <c r="S74" s="6" t="s">
        <v>491</v>
      </c>
      <c r="T74" s="6" t="s">
        <v>491</v>
      </c>
      <c r="V74" s="5">
        <v>8.9333333333333336</v>
      </c>
      <c r="W74" s="5">
        <v>8.6666666666666661</v>
      </c>
      <c r="X74" s="5">
        <v>9.4</v>
      </c>
      <c r="Y74" s="5">
        <v>8.4</v>
      </c>
      <c r="Z74" s="5">
        <v>8.8666666666666671</v>
      </c>
      <c r="AA74" s="5">
        <v>8.1999999999999993</v>
      </c>
      <c r="AB74" s="5">
        <v>8.9333333333333336</v>
      </c>
      <c r="AC74" s="5">
        <v>9.0666666666666664</v>
      </c>
    </row>
    <row r="75" spans="1:29" x14ac:dyDescent="0.25">
      <c r="A75" s="4" t="s">
        <v>144</v>
      </c>
      <c r="B75" s="4" t="s">
        <v>145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19" t="e">
        <f t="shared" si="1"/>
        <v>#DIV/0!</v>
      </c>
      <c r="M75" s="6" t="s">
        <v>491</v>
      </c>
      <c r="N75" s="6" t="s">
        <v>491</v>
      </c>
      <c r="O75" s="6" t="s">
        <v>491</v>
      </c>
      <c r="P75" s="6" t="s">
        <v>491</v>
      </c>
      <c r="Q75" s="6" t="s">
        <v>491</v>
      </c>
      <c r="R75" s="6" t="s">
        <v>491</v>
      </c>
      <c r="S75" s="6" t="s">
        <v>491</v>
      </c>
      <c r="T75" s="6" t="s">
        <v>491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</row>
    <row r="76" spans="1:29" x14ac:dyDescent="0.25">
      <c r="A76" s="4" t="s">
        <v>146</v>
      </c>
      <c r="B76" s="4" t="s">
        <v>147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19" t="e">
        <f t="shared" si="1"/>
        <v>#DIV/0!</v>
      </c>
      <c r="M76" s="6" t="s">
        <v>491</v>
      </c>
      <c r="N76" s="6" t="s">
        <v>491</v>
      </c>
      <c r="O76" s="6" t="s">
        <v>491</v>
      </c>
      <c r="P76" s="6" t="s">
        <v>491</v>
      </c>
      <c r="Q76" s="6" t="s">
        <v>491</v>
      </c>
      <c r="R76" s="6" t="s">
        <v>491</v>
      </c>
      <c r="S76" s="6" t="s">
        <v>491</v>
      </c>
      <c r="T76" s="6" t="s">
        <v>491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</row>
    <row r="77" spans="1:29" x14ac:dyDescent="0.25">
      <c r="A77" s="4" t="s">
        <v>148</v>
      </c>
      <c r="B77" s="4" t="s">
        <v>149</v>
      </c>
      <c r="C77" s="5">
        <v>8.8000000000000007</v>
      </c>
      <c r="D77" s="5">
        <v>8.1999999999999993</v>
      </c>
      <c r="E77" s="5">
        <v>8.1999999999999993</v>
      </c>
      <c r="F77" s="5">
        <v>8</v>
      </c>
      <c r="G77" s="5">
        <v>8.9333333333333336</v>
      </c>
      <c r="H77" s="5">
        <v>8.1999999999999993</v>
      </c>
      <c r="I77" s="5">
        <v>7.5333333333333332</v>
      </c>
      <c r="J77" s="5">
        <v>8.1333333333333329</v>
      </c>
      <c r="K77" s="19">
        <f t="shared" si="1"/>
        <v>8.25</v>
      </c>
      <c r="M77" s="6" t="s">
        <v>491</v>
      </c>
      <c r="N77" s="6" t="s">
        <v>491</v>
      </c>
      <c r="O77" s="6" t="s">
        <v>491</v>
      </c>
      <c r="P77" s="6" t="s">
        <v>491</v>
      </c>
      <c r="Q77" s="6" t="s">
        <v>491</v>
      </c>
      <c r="R77" s="6" t="s">
        <v>491</v>
      </c>
      <c r="S77" s="6" t="s">
        <v>491</v>
      </c>
      <c r="T77" s="6" t="s">
        <v>491</v>
      </c>
      <c r="V77" s="5">
        <v>8.0666666666666664</v>
      </c>
      <c r="W77" s="5">
        <v>8.6</v>
      </c>
      <c r="X77" s="5">
        <v>7.9333333333333336</v>
      </c>
      <c r="Y77" s="5">
        <v>8.4666666666666668</v>
      </c>
      <c r="Z77" s="5">
        <v>8.2666666666666675</v>
      </c>
      <c r="AA77" s="5">
        <v>8.5333333333333332</v>
      </c>
      <c r="AB77" s="5">
        <v>9.1999999999999993</v>
      </c>
      <c r="AC77" s="5">
        <v>9.1999999999999993</v>
      </c>
    </row>
    <row r="78" spans="1:29" x14ac:dyDescent="0.25">
      <c r="A78" s="4" t="s">
        <v>150</v>
      </c>
      <c r="B78" s="4" t="s">
        <v>151</v>
      </c>
      <c r="C78" s="5">
        <v>8.4</v>
      </c>
      <c r="D78" s="5">
        <v>8.1999999999999993</v>
      </c>
      <c r="E78" s="5">
        <v>8.0666666666666664</v>
      </c>
      <c r="F78" s="5">
        <v>8.4</v>
      </c>
      <c r="G78" s="5">
        <v>9.1999999999999993</v>
      </c>
      <c r="H78" s="5">
        <v>8.8000000000000007</v>
      </c>
      <c r="I78" s="5">
        <v>8.9333333333333336</v>
      </c>
      <c r="J78" s="5">
        <v>8.1999999999999993</v>
      </c>
      <c r="K78" s="19">
        <f t="shared" si="1"/>
        <v>8.5250000000000004</v>
      </c>
      <c r="M78" s="6" t="s">
        <v>491</v>
      </c>
      <c r="N78" s="6" t="s">
        <v>491</v>
      </c>
      <c r="O78" s="6" t="s">
        <v>491</v>
      </c>
      <c r="P78" s="6" t="s">
        <v>491</v>
      </c>
      <c r="Q78" s="6" t="s">
        <v>491</v>
      </c>
      <c r="R78" s="6" t="s">
        <v>491</v>
      </c>
      <c r="S78" s="6" t="s">
        <v>491</v>
      </c>
      <c r="T78" s="6" t="s">
        <v>491</v>
      </c>
      <c r="V78" s="6" t="s">
        <v>491</v>
      </c>
      <c r="W78" s="6" t="s">
        <v>491</v>
      </c>
      <c r="X78" s="6" t="s">
        <v>491</v>
      </c>
      <c r="Y78" s="6" t="s">
        <v>491</v>
      </c>
      <c r="Z78" s="6" t="s">
        <v>491</v>
      </c>
      <c r="AA78" s="6" t="s">
        <v>491</v>
      </c>
      <c r="AB78" s="6" t="s">
        <v>491</v>
      </c>
      <c r="AC78" s="6" t="s">
        <v>491</v>
      </c>
    </row>
    <row r="79" spans="1:29" x14ac:dyDescent="0.25">
      <c r="A79" s="4" t="s">
        <v>152</v>
      </c>
      <c r="B79" s="4" t="s">
        <v>153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19" t="e">
        <f t="shared" si="1"/>
        <v>#DIV/0!</v>
      </c>
      <c r="M79" s="6" t="s">
        <v>491</v>
      </c>
      <c r="N79" s="6" t="s">
        <v>491</v>
      </c>
      <c r="O79" s="6" t="s">
        <v>491</v>
      </c>
      <c r="P79" s="6" t="s">
        <v>491</v>
      </c>
      <c r="Q79" s="6" t="s">
        <v>491</v>
      </c>
      <c r="R79" s="6" t="s">
        <v>491</v>
      </c>
      <c r="S79" s="6" t="s">
        <v>491</v>
      </c>
      <c r="T79" s="6" t="s">
        <v>491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</row>
    <row r="80" spans="1:29" x14ac:dyDescent="0.25">
      <c r="A80" s="4" t="s">
        <v>154</v>
      </c>
      <c r="B80" s="4" t="s">
        <v>155</v>
      </c>
      <c r="C80" s="5">
        <v>8.4</v>
      </c>
      <c r="D80" s="5">
        <v>8.5333333333333332</v>
      </c>
      <c r="E80" s="5">
        <v>8.6666666666666661</v>
      </c>
      <c r="F80" s="5">
        <v>8.2666666666666675</v>
      </c>
      <c r="G80" s="5">
        <v>8.4</v>
      </c>
      <c r="H80" s="5">
        <v>7.7333333333333334</v>
      </c>
      <c r="I80" s="5">
        <v>7.8666666666666663</v>
      </c>
      <c r="J80" s="5">
        <v>8.9333333333333336</v>
      </c>
      <c r="K80" s="19">
        <f t="shared" si="1"/>
        <v>8.35</v>
      </c>
      <c r="M80" s="6" t="s">
        <v>491</v>
      </c>
      <c r="N80" s="6" t="s">
        <v>491</v>
      </c>
      <c r="O80" s="6" t="s">
        <v>491</v>
      </c>
      <c r="P80" s="6" t="s">
        <v>491</v>
      </c>
      <c r="Q80" s="6" t="s">
        <v>491</v>
      </c>
      <c r="R80" s="6" t="s">
        <v>491</v>
      </c>
      <c r="S80" s="6" t="s">
        <v>491</v>
      </c>
      <c r="T80" s="6" t="s">
        <v>491</v>
      </c>
      <c r="V80" s="6" t="s">
        <v>491</v>
      </c>
      <c r="W80" s="6" t="s">
        <v>491</v>
      </c>
      <c r="X80" s="6" t="s">
        <v>491</v>
      </c>
      <c r="Y80" s="6" t="s">
        <v>491</v>
      </c>
      <c r="Z80" s="6" t="s">
        <v>491</v>
      </c>
      <c r="AA80" s="6" t="s">
        <v>491</v>
      </c>
      <c r="AB80" s="6" t="s">
        <v>491</v>
      </c>
      <c r="AC80" s="6" t="s">
        <v>491</v>
      </c>
    </row>
    <row r="81" spans="1:29" x14ac:dyDescent="0.25">
      <c r="A81" s="4" t="s">
        <v>156</v>
      </c>
      <c r="B81" s="4" t="s">
        <v>157</v>
      </c>
      <c r="C81" s="5">
        <v>8.1333333333333329</v>
      </c>
      <c r="D81" s="5">
        <v>8.2666666666666675</v>
      </c>
      <c r="E81" s="5">
        <v>8.2666666666666675</v>
      </c>
      <c r="F81" s="5">
        <v>8.2666666666666675</v>
      </c>
      <c r="G81" s="5">
        <v>9.7333333333333325</v>
      </c>
      <c r="H81" s="5">
        <v>8.2666666666666675</v>
      </c>
      <c r="I81" s="5">
        <v>8.2666666666666675</v>
      </c>
      <c r="J81" s="5">
        <v>9.7333333333333325</v>
      </c>
      <c r="K81" s="19">
        <f t="shared" si="1"/>
        <v>8.6166666666666654</v>
      </c>
      <c r="M81" s="6" t="s">
        <v>491</v>
      </c>
      <c r="N81" s="6" t="s">
        <v>491</v>
      </c>
      <c r="O81" s="6" t="s">
        <v>491</v>
      </c>
      <c r="P81" s="6" t="s">
        <v>491</v>
      </c>
      <c r="Q81" s="6" t="s">
        <v>491</v>
      </c>
      <c r="R81" s="6" t="s">
        <v>491</v>
      </c>
      <c r="S81" s="6" t="s">
        <v>491</v>
      </c>
      <c r="T81" s="6" t="s">
        <v>491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</row>
    <row r="82" spans="1:29" x14ac:dyDescent="0.25">
      <c r="A82" s="4" t="s">
        <v>158</v>
      </c>
      <c r="B82" s="4" t="s">
        <v>159</v>
      </c>
      <c r="C82" s="5">
        <v>10</v>
      </c>
      <c r="D82" s="5">
        <v>8.6666666666666661</v>
      </c>
      <c r="E82" s="5">
        <v>10</v>
      </c>
      <c r="F82" s="5">
        <v>8.6666666666666661</v>
      </c>
      <c r="G82" s="5">
        <v>10</v>
      </c>
      <c r="H82" s="5">
        <v>8.6666666666666661</v>
      </c>
      <c r="I82" s="5">
        <v>10</v>
      </c>
      <c r="J82" s="5">
        <v>10</v>
      </c>
      <c r="K82" s="19">
        <f t="shared" si="1"/>
        <v>9.5</v>
      </c>
      <c r="M82" s="6" t="s">
        <v>491</v>
      </c>
      <c r="N82" s="6" t="s">
        <v>491</v>
      </c>
      <c r="O82" s="6" t="s">
        <v>491</v>
      </c>
      <c r="P82" s="6" t="s">
        <v>491</v>
      </c>
      <c r="Q82" s="6" t="s">
        <v>491</v>
      </c>
      <c r="R82" s="6" t="s">
        <v>491</v>
      </c>
      <c r="S82" s="6" t="s">
        <v>491</v>
      </c>
      <c r="T82" s="6" t="s">
        <v>491</v>
      </c>
      <c r="V82" s="6" t="s">
        <v>491</v>
      </c>
      <c r="W82" s="6" t="s">
        <v>491</v>
      </c>
      <c r="X82" s="6" t="s">
        <v>491</v>
      </c>
      <c r="Y82" s="6" t="s">
        <v>491</v>
      </c>
      <c r="Z82" s="6" t="s">
        <v>491</v>
      </c>
      <c r="AA82" s="6" t="s">
        <v>491</v>
      </c>
      <c r="AB82" s="6" t="s">
        <v>491</v>
      </c>
      <c r="AC82" s="6" t="s">
        <v>491</v>
      </c>
    </row>
    <row r="83" spans="1:29" x14ac:dyDescent="0.25">
      <c r="A83" s="4" t="s">
        <v>160</v>
      </c>
      <c r="B83" s="4" t="s">
        <v>161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19" t="e">
        <f t="shared" si="1"/>
        <v>#DIV/0!</v>
      </c>
      <c r="M83" s="6" t="s">
        <v>491</v>
      </c>
      <c r="N83" s="6" t="s">
        <v>491</v>
      </c>
      <c r="O83" s="6" t="s">
        <v>491</v>
      </c>
      <c r="P83" s="6" t="s">
        <v>491</v>
      </c>
      <c r="Q83" s="6" t="s">
        <v>491</v>
      </c>
      <c r="R83" s="6" t="s">
        <v>491</v>
      </c>
      <c r="S83" s="6" t="s">
        <v>491</v>
      </c>
      <c r="T83" s="6" t="s">
        <v>491</v>
      </c>
      <c r="V83" s="6" t="s">
        <v>491</v>
      </c>
      <c r="W83" s="6" t="s">
        <v>491</v>
      </c>
      <c r="X83" s="6" t="s">
        <v>491</v>
      </c>
      <c r="Y83" s="6" t="s">
        <v>491</v>
      </c>
      <c r="Z83" s="6" t="s">
        <v>491</v>
      </c>
      <c r="AA83" s="6" t="s">
        <v>491</v>
      </c>
      <c r="AB83" s="6" t="s">
        <v>491</v>
      </c>
      <c r="AC83" s="6" t="s">
        <v>491</v>
      </c>
    </row>
    <row r="84" spans="1:29" x14ac:dyDescent="0.25">
      <c r="A84" s="4" t="s">
        <v>162</v>
      </c>
      <c r="B84" s="4" t="s">
        <v>163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19" t="e">
        <f t="shared" si="1"/>
        <v>#DIV/0!</v>
      </c>
      <c r="M84" s="6" t="s">
        <v>491</v>
      </c>
      <c r="N84" s="6" t="s">
        <v>491</v>
      </c>
      <c r="O84" s="6" t="s">
        <v>491</v>
      </c>
      <c r="P84" s="6" t="s">
        <v>491</v>
      </c>
      <c r="Q84" s="6" t="s">
        <v>491</v>
      </c>
      <c r="R84" s="6" t="s">
        <v>491</v>
      </c>
      <c r="S84" s="6" t="s">
        <v>491</v>
      </c>
      <c r="T84" s="6" t="s">
        <v>491</v>
      </c>
      <c r="V84" s="6" t="s">
        <v>491</v>
      </c>
      <c r="W84" s="6" t="s">
        <v>491</v>
      </c>
      <c r="X84" s="6" t="s">
        <v>491</v>
      </c>
      <c r="Y84" s="6" t="s">
        <v>491</v>
      </c>
      <c r="Z84" s="6" t="s">
        <v>491</v>
      </c>
      <c r="AA84" s="6" t="s">
        <v>491</v>
      </c>
      <c r="AB84" s="6" t="s">
        <v>491</v>
      </c>
      <c r="AC84" s="6" t="s">
        <v>491</v>
      </c>
    </row>
    <row r="85" spans="1:29" x14ac:dyDescent="0.25">
      <c r="A85" s="4" t="s">
        <v>164</v>
      </c>
      <c r="B85" s="4" t="s">
        <v>165</v>
      </c>
      <c r="C85" s="5">
        <v>8</v>
      </c>
      <c r="D85" s="5">
        <v>7.666666666666667</v>
      </c>
      <c r="E85" s="5">
        <v>8.6666666666666661</v>
      </c>
      <c r="F85" s="5">
        <v>7.333333333333333</v>
      </c>
      <c r="G85" s="5">
        <v>9</v>
      </c>
      <c r="H85" s="5">
        <v>8.3333333333333339</v>
      </c>
      <c r="I85" s="5">
        <v>7.666666666666667</v>
      </c>
      <c r="J85" s="5">
        <v>8.3333333333333339</v>
      </c>
      <c r="K85" s="19">
        <f t="shared" si="1"/>
        <v>8.125</v>
      </c>
      <c r="M85" s="6" t="s">
        <v>491</v>
      </c>
      <c r="N85" s="6" t="s">
        <v>491</v>
      </c>
      <c r="O85" s="6" t="s">
        <v>491</v>
      </c>
      <c r="P85" s="6" t="s">
        <v>491</v>
      </c>
      <c r="Q85" s="6" t="s">
        <v>491</v>
      </c>
      <c r="R85" s="6" t="s">
        <v>491</v>
      </c>
      <c r="S85" s="6" t="s">
        <v>491</v>
      </c>
      <c r="T85" s="6" t="s">
        <v>491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</row>
    <row r="86" spans="1:29" x14ac:dyDescent="0.25">
      <c r="A86" s="4" t="s">
        <v>166</v>
      </c>
      <c r="B86" s="4" t="s">
        <v>167</v>
      </c>
      <c r="C86" s="5">
        <v>8.6315789473684212</v>
      </c>
      <c r="D86" s="5">
        <v>8.6486486486486491</v>
      </c>
      <c r="E86" s="5">
        <v>8.5789473684210531</v>
      </c>
      <c r="F86" s="5">
        <v>8.3243243243243246</v>
      </c>
      <c r="G86" s="5">
        <v>9.1052631578947363</v>
      </c>
      <c r="H86" s="5">
        <v>8.1578947368421044</v>
      </c>
      <c r="I86" s="5">
        <v>8.4210526315789469</v>
      </c>
      <c r="J86" s="5">
        <v>8.526315789473685</v>
      </c>
      <c r="K86" s="19">
        <f t="shared" si="1"/>
        <v>8.549253200568991</v>
      </c>
      <c r="M86" s="6" t="s">
        <v>491</v>
      </c>
      <c r="N86" s="6" t="s">
        <v>491</v>
      </c>
      <c r="O86" s="6" t="s">
        <v>491</v>
      </c>
      <c r="P86" s="6" t="s">
        <v>491</v>
      </c>
      <c r="Q86" s="6" t="s">
        <v>491</v>
      </c>
      <c r="R86" s="6" t="s">
        <v>491</v>
      </c>
      <c r="S86" s="6" t="s">
        <v>491</v>
      </c>
      <c r="T86" s="6" t="s">
        <v>491</v>
      </c>
      <c r="V86" s="6" t="s">
        <v>491</v>
      </c>
      <c r="W86" s="6" t="s">
        <v>491</v>
      </c>
      <c r="X86" s="6" t="s">
        <v>491</v>
      </c>
      <c r="Y86" s="6" t="s">
        <v>491</v>
      </c>
      <c r="Z86" s="6" t="s">
        <v>491</v>
      </c>
      <c r="AA86" s="6" t="s">
        <v>491</v>
      </c>
      <c r="AB86" s="6" t="s">
        <v>491</v>
      </c>
      <c r="AC86" s="6" t="s">
        <v>491</v>
      </c>
    </row>
    <row r="87" spans="1:29" x14ac:dyDescent="0.25">
      <c r="A87" s="4" t="s">
        <v>168</v>
      </c>
      <c r="B87" s="4" t="s">
        <v>169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19" t="e">
        <f t="shared" si="1"/>
        <v>#DIV/0!</v>
      </c>
      <c r="M87" s="6" t="s">
        <v>491</v>
      </c>
      <c r="N87" s="6" t="s">
        <v>491</v>
      </c>
      <c r="O87" s="6" t="s">
        <v>491</v>
      </c>
      <c r="P87" s="6" t="s">
        <v>491</v>
      </c>
      <c r="Q87" s="6" t="s">
        <v>491</v>
      </c>
      <c r="R87" s="6" t="s">
        <v>491</v>
      </c>
      <c r="S87" s="6" t="s">
        <v>491</v>
      </c>
      <c r="T87" s="6" t="s">
        <v>491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</row>
    <row r="88" spans="1:29" x14ac:dyDescent="0.25">
      <c r="A88" s="4" t="s">
        <v>170</v>
      </c>
      <c r="B88" s="4" t="s">
        <v>171</v>
      </c>
      <c r="C88" s="5">
        <v>9.8666666666666671</v>
      </c>
      <c r="D88" s="5">
        <v>9.8000000000000007</v>
      </c>
      <c r="E88" s="5">
        <v>9.9333333333333336</v>
      </c>
      <c r="F88" s="5">
        <v>9.8666666666666671</v>
      </c>
      <c r="G88" s="5">
        <v>9.9333333333333336</v>
      </c>
      <c r="H88" s="5">
        <v>9.3333333333333339</v>
      </c>
      <c r="I88" s="5">
        <v>9.8666666666666671</v>
      </c>
      <c r="J88" s="5">
        <v>9.9333333333333336</v>
      </c>
      <c r="K88" s="19">
        <f t="shared" si="1"/>
        <v>9.8166666666666682</v>
      </c>
      <c r="M88" s="6" t="s">
        <v>491</v>
      </c>
      <c r="N88" s="6" t="s">
        <v>491</v>
      </c>
      <c r="O88" s="6" t="s">
        <v>491</v>
      </c>
      <c r="P88" s="6" t="s">
        <v>491</v>
      </c>
      <c r="Q88" s="6" t="s">
        <v>491</v>
      </c>
      <c r="R88" s="6" t="s">
        <v>491</v>
      </c>
      <c r="S88" s="6" t="s">
        <v>491</v>
      </c>
      <c r="T88" s="6" t="s">
        <v>491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</row>
    <row r="89" spans="1:29" x14ac:dyDescent="0.25">
      <c r="A89" s="4" t="s">
        <v>172</v>
      </c>
      <c r="B89" s="4" t="s">
        <v>173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19" t="e">
        <f t="shared" si="1"/>
        <v>#DIV/0!</v>
      </c>
      <c r="M89" s="6" t="s">
        <v>491</v>
      </c>
      <c r="N89" s="6" t="s">
        <v>491</v>
      </c>
      <c r="O89" s="6" t="s">
        <v>491</v>
      </c>
      <c r="P89" s="6" t="s">
        <v>491</v>
      </c>
      <c r="Q89" s="6" t="s">
        <v>491</v>
      </c>
      <c r="R89" s="6" t="s">
        <v>491</v>
      </c>
      <c r="S89" s="6" t="s">
        <v>491</v>
      </c>
      <c r="T89" s="6" t="s">
        <v>491</v>
      </c>
      <c r="V89" s="6" t="s">
        <v>491</v>
      </c>
      <c r="W89" s="6" t="s">
        <v>491</v>
      </c>
      <c r="X89" s="6" t="s">
        <v>491</v>
      </c>
      <c r="Y89" s="6" t="s">
        <v>491</v>
      </c>
      <c r="Z89" s="6" t="s">
        <v>491</v>
      </c>
      <c r="AA89" s="6" t="s">
        <v>491</v>
      </c>
      <c r="AB89" s="6" t="s">
        <v>491</v>
      </c>
      <c r="AC89" s="6" t="s">
        <v>491</v>
      </c>
    </row>
    <row r="90" spans="1:29" x14ac:dyDescent="0.25">
      <c r="A90" s="4" t="s">
        <v>174</v>
      </c>
      <c r="B90" s="4" t="s">
        <v>175</v>
      </c>
      <c r="C90" s="5">
        <v>7.1875</v>
      </c>
      <c r="D90" s="5">
        <v>7</v>
      </c>
      <c r="E90" s="5">
        <v>7.0625</v>
      </c>
      <c r="F90" s="5">
        <v>7.5625</v>
      </c>
      <c r="G90" s="5">
        <v>7.0625</v>
      </c>
      <c r="H90" s="5">
        <v>6.5625</v>
      </c>
      <c r="I90" s="5">
        <v>7.125</v>
      </c>
      <c r="J90" s="5">
        <v>7.25</v>
      </c>
      <c r="K90" s="19">
        <f t="shared" si="1"/>
        <v>7.1015625</v>
      </c>
      <c r="M90" s="6" t="s">
        <v>491</v>
      </c>
      <c r="N90" s="6" t="s">
        <v>491</v>
      </c>
      <c r="O90" s="6" t="s">
        <v>491</v>
      </c>
      <c r="P90" s="6" t="s">
        <v>491</v>
      </c>
      <c r="Q90" s="6" t="s">
        <v>491</v>
      </c>
      <c r="R90" s="6" t="s">
        <v>491</v>
      </c>
      <c r="S90" s="6" t="s">
        <v>491</v>
      </c>
      <c r="T90" s="6" t="s">
        <v>491</v>
      </c>
      <c r="V90" s="6" t="s">
        <v>491</v>
      </c>
      <c r="W90" s="6" t="s">
        <v>491</v>
      </c>
      <c r="X90" s="6" t="s">
        <v>491</v>
      </c>
      <c r="Y90" s="6" t="s">
        <v>491</v>
      </c>
      <c r="Z90" s="6" t="s">
        <v>491</v>
      </c>
      <c r="AA90" s="6" t="s">
        <v>491</v>
      </c>
      <c r="AB90" s="6" t="s">
        <v>491</v>
      </c>
      <c r="AC90" s="6" t="s">
        <v>491</v>
      </c>
    </row>
    <row r="91" spans="1:29" x14ac:dyDescent="0.25">
      <c r="A91" s="4" t="s">
        <v>176</v>
      </c>
      <c r="B91" s="4" t="s">
        <v>177</v>
      </c>
      <c r="C91" s="5">
        <v>9.2666666666666675</v>
      </c>
      <c r="D91" s="5">
        <v>8.8666666666666671</v>
      </c>
      <c r="E91" s="5">
        <v>8.8666666666666671</v>
      </c>
      <c r="F91" s="5">
        <v>8.8000000000000007</v>
      </c>
      <c r="G91" s="5">
        <v>9.6666666666666661</v>
      </c>
      <c r="H91" s="5">
        <v>9.5333333333333332</v>
      </c>
      <c r="I91" s="5">
        <v>9.8666666666666671</v>
      </c>
      <c r="J91" s="5">
        <v>9.9333333333333336</v>
      </c>
      <c r="K91" s="19">
        <f t="shared" si="1"/>
        <v>9.35</v>
      </c>
      <c r="M91" s="6" t="s">
        <v>491</v>
      </c>
      <c r="N91" s="6" t="s">
        <v>491</v>
      </c>
      <c r="O91" s="6" t="s">
        <v>491</v>
      </c>
      <c r="P91" s="6" t="s">
        <v>491</v>
      </c>
      <c r="Q91" s="6" t="s">
        <v>491</v>
      </c>
      <c r="R91" s="6" t="s">
        <v>491</v>
      </c>
      <c r="S91" s="6" t="s">
        <v>491</v>
      </c>
      <c r="T91" s="6" t="s">
        <v>491</v>
      </c>
      <c r="V91" s="6" t="s">
        <v>491</v>
      </c>
      <c r="W91" s="6" t="s">
        <v>491</v>
      </c>
      <c r="X91" s="6" t="s">
        <v>491</v>
      </c>
      <c r="Y91" s="6" t="s">
        <v>491</v>
      </c>
      <c r="Z91" s="6" t="s">
        <v>491</v>
      </c>
      <c r="AA91" s="6" t="s">
        <v>491</v>
      </c>
      <c r="AB91" s="6" t="s">
        <v>491</v>
      </c>
      <c r="AC91" s="6" t="s">
        <v>491</v>
      </c>
    </row>
    <row r="92" spans="1:29" x14ac:dyDescent="0.25">
      <c r="A92" s="4" t="s">
        <v>178</v>
      </c>
      <c r="B92" s="4" t="s">
        <v>179</v>
      </c>
      <c r="C92" s="5">
        <v>8.3333333333333339</v>
      </c>
      <c r="D92" s="5">
        <v>9.1034482758620694</v>
      </c>
      <c r="E92" s="5">
        <v>9.1034482758620694</v>
      </c>
      <c r="F92" s="5">
        <v>8.8333333333333339</v>
      </c>
      <c r="G92" s="5">
        <v>9.5862068965517242</v>
      </c>
      <c r="H92" s="5">
        <v>8.7586206896551726</v>
      </c>
      <c r="I92" s="5">
        <v>8.5333333333333332</v>
      </c>
      <c r="J92" s="5">
        <v>9.5862068965517242</v>
      </c>
      <c r="K92" s="19">
        <f t="shared" si="1"/>
        <v>8.9797413793103456</v>
      </c>
      <c r="M92" s="6" t="s">
        <v>491</v>
      </c>
      <c r="N92" s="6" t="s">
        <v>491</v>
      </c>
      <c r="O92" s="6" t="s">
        <v>491</v>
      </c>
      <c r="P92" s="6" t="s">
        <v>491</v>
      </c>
      <c r="Q92" s="6" t="s">
        <v>491</v>
      </c>
      <c r="R92" s="6" t="s">
        <v>491</v>
      </c>
      <c r="S92" s="6" t="s">
        <v>491</v>
      </c>
      <c r="T92" s="6" t="s">
        <v>491</v>
      </c>
      <c r="V92" s="6" t="s">
        <v>491</v>
      </c>
      <c r="W92" s="6" t="s">
        <v>491</v>
      </c>
      <c r="X92" s="6" t="s">
        <v>491</v>
      </c>
      <c r="Y92" s="6" t="s">
        <v>491</v>
      </c>
      <c r="Z92" s="6" t="s">
        <v>491</v>
      </c>
      <c r="AA92" s="6" t="s">
        <v>491</v>
      </c>
      <c r="AB92" s="6" t="s">
        <v>491</v>
      </c>
      <c r="AC92" s="6" t="s">
        <v>491</v>
      </c>
    </row>
    <row r="93" spans="1:29" x14ac:dyDescent="0.25">
      <c r="A93" s="4" t="s">
        <v>180</v>
      </c>
      <c r="B93" s="4" t="s">
        <v>181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19" t="e">
        <f t="shared" si="1"/>
        <v>#DIV/0!</v>
      </c>
      <c r="M93" s="6" t="s">
        <v>491</v>
      </c>
      <c r="N93" s="6" t="s">
        <v>491</v>
      </c>
      <c r="O93" s="6" t="s">
        <v>491</v>
      </c>
      <c r="P93" s="6" t="s">
        <v>491</v>
      </c>
      <c r="Q93" s="6" t="s">
        <v>491</v>
      </c>
      <c r="R93" s="6" t="s">
        <v>491</v>
      </c>
      <c r="S93" s="6" t="s">
        <v>491</v>
      </c>
      <c r="T93" s="6" t="s">
        <v>491</v>
      </c>
      <c r="V93" s="5">
        <v>8.6666666666666661</v>
      </c>
      <c r="W93" s="5">
        <v>9</v>
      </c>
      <c r="X93" s="5">
        <v>8.8333333333333339</v>
      </c>
      <c r="Y93" s="5">
        <v>9.1666666666666661</v>
      </c>
      <c r="Z93" s="5">
        <v>9.3333333333333339</v>
      </c>
      <c r="AA93" s="5">
        <v>9.3333333333333339</v>
      </c>
      <c r="AB93" s="5">
        <v>9</v>
      </c>
      <c r="AC93" s="5">
        <v>9.1666666666666661</v>
      </c>
    </row>
    <row r="94" spans="1:29" x14ac:dyDescent="0.25">
      <c r="A94" s="4" t="s">
        <v>182</v>
      </c>
      <c r="B94" s="4" t="s">
        <v>183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19" t="e">
        <f t="shared" si="1"/>
        <v>#DIV/0!</v>
      </c>
      <c r="M94" s="6" t="s">
        <v>491</v>
      </c>
      <c r="N94" s="6" t="s">
        <v>491</v>
      </c>
      <c r="O94" s="6" t="s">
        <v>491</v>
      </c>
      <c r="P94" s="6" t="s">
        <v>491</v>
      </c>
      <c r="Q94" s="6" t="s">
        <v>491</v>
      </c>
      <c r="R94" s="6" t="s">
        <v>491</v>
      </c>
      <c r="S94" s="6" t="s">
        <v>491</v>
      </c>
      <c r="T94" s="6" t="s">
        <v>491</v>
      </c>
      <c r="V94" s="6" t="s">
        <v>491</v>
      </c>
      <c r="W94" s="6" t="s">
        <v>491</v>
      </c>
      <c r="X94" s="6" t="s">
        <v>491</v>
      </c>
      <c r="Y94" s="6" t="s">
        <v>491</v>
      </c>
      <c r="Z94" s="6" t="s">
        <v>491</v>
      </c>
      <c r="AA94" s="6" t="s">
        <v>491</v>
      </c>
      <c r="AB94" s="6" t="s">
        <v>491</v>
      </c>
      <c r="AC94" s="6" t="s">
        <v>491</v>
      </c>
    </row>
    <row r="95" spans="1:29" x14ac:dyDescent="0.25">
      <c r="A95" s="4" t="s">
        <v>184</v>
      </c>
      <c r="B95" s="4" t="s">
        <v>185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19" t="e">
        <f t="shared" si="1"/>
        <v>#DIV/0!</v>
      </c>
      <c r="M95" s="6" t="s">
        <v>491</v>
      </c>
      <c r="N95" s="6" t="s">
        <v>491</v>
      </c>
      <c r="O95" s="6" t="s">
        <v>491</v>
      </c>
      <c r="P95" s="6" t="s">
        <v>491</v>
      </c>
      <c r="Q95" s="6" t="s">
        <v>491</v>
      </c>
      <c r="R95" s="6" t="s">
        <v>491</v>
      </c>
      <c r="S95" s="6" t="s">
        <v>491</v>
      </c>
      <c r="T95" s="6" t="s">
        <v>491</v>
      </c>
      <c r="V95" s="6" t="s">
        <v>491</v>
      </c>
      <c r="W95" s="6" t="s">
        <v>491</v>
      </c>
      <c r="X95" s="6" t="s">
        <v>491</v>
      </c>
      <c r="Y95" s="6" t="s">
        <v>491</v>
      </c>
      <c r="Z95" s="6" t="s">
        <v>491</v>
      </c>
      <c r="AA95" s="6" t="s">
        <v>491</v>
      </c>
      <c r="AB95" s="6" t="s">
        <v>491</v>
      </c>
      <c r="AC95" s="6" t="s">
        <v>491</v>
      </c>
    </row>
    <row r="96" spans="1:29" x14ac:dyDescent="0.25">
      <c r="A96" s="4" t="s">
        <v>186</v>
      </c>
      <c r="B96" s="4" t="s">
        <v>187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19" t="e">
        <f t="shared" si="1"/>
        <v>#DIV/0!</v>
      </c>
      <c r="M96" s="6" t="s">
        <v>491</v>
      </c>
      <c r="N96" s="6" t="s">
        <v>491</v>
      </c>
      <c r="O96" s="6" t="s">
        <v>491</v>
      </c>
      <c r="P96" s="6" t="s">
        <v>491</v>
      </c>
      <c r="Q96" s="6" t="s">
        <v>491</v>
      </c>
      <c r="R96" s="6" t="s">
        <v>491</v>
      </c>
      <c r="S96" s="6" t="s">
        <v>491</v>
      </c>
      <c r="T96" s="6" t="s">
        <v>491</v>
      </c>
      <c r="V96" s="6" t="s">
        <v>491</v>
      </c>
      <c r="W96" s="6" t="s">
        <v>491</v>
      </c>
      <c r="X96" s="6" t="s">
        <v>491</v>
      </c>
      <c r="Y96" s="6" t="s">
        <v>491</v>
      </c>
      <c r="Z96" s="6" t="s">
        <v>491</v>
      </c>
      <c r="AA96" s="6" t="s">
        <v>491</v>
      </c>
      <c r="AB96" s="6" t="s">
        <v>491</v>
      </c>
      <c r="AC96" s="6" t="s">
        <v>491</v>
      </c>
    </row>
    <row r="97" spans="1:29" x14ac:dyDescent="0.25">
      <c r="A97" s="4" t="s">
        <v>188</v>
      </c>
      <c r="B97" s="4" t="s">
        <v>189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19" t="e">
        <f t="shared" si="1"/>
        <v>#DIV/0!</v>
      </c>
      <c r="M97" s="6" t="s">
        <v>491</v>
      </c>
      <c r="N97" s="6" t="s">
        <v>491</v>
      </c>
      <c r="O97" s="6" t="s">
        <v>491</v>
      </c>
      <c r="P97" s="6" t="s">
        <v>491</v>
      </c>
      <c r="Q97" s="6" t="s">
        <v>491</v>
      </c>
      <c r="R97" s="6" t="s">
        <v>491</v>
      </c>
      <c r="S97" s="6" t="s">
        <v>491</v>
      </c>
      <c r="T97" s="6" t="s">
        <v>491</v>
      </c>
      <c r="V97" s="6" t="s">
        <v>491</v>
      </c>
      <c r="W97" s="6" t="s">
        <v>491</v>
      </c>
      <c r="X97" s="6" t="s">
        <v>491</v>
      </c>
      <c r="Y97" s="6" t="s">
        <v>491</v>
      </c>
      <c r="Z97" s="6" t="s">
        <v>491</v>
      </c>
      <c r="AA97" s="6" t="s">
        <v>491</v>
      </c>
      <c r="AB97" s="6" t="s">
        <v>491</v>
      </c>
      <c r="AC97" s="6" t="s">
        <v>491</v>
      </c>
    </row>
    <row r="98" spans="1:29" x14ac:dyDescent="0.25">
      <c r="A98" s="4" t="s">
        <v>190</v>
      </c>
      <c r="B98" s="4" t="s">
        <v>191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19" t="e">
        <f t="shared" si="1"/>
        <v>#DIV/0!</v>
      </c>
      <c r="M98" s="6" t="s">
        <v>491</v>
      </c>
      <c r="N98" s="6" t="s">
        <v>491</v>
      </c>
      <c r="O98" s="6" t="s">
        <v>491</v>
      </c>
      <c r="P98" s="6" t="s">
        <v>491</v>
      </c>
      <c r="Q98" s="6" t="s">
        <v>491</v>
      </c>
      <c r="R98" s="6" t="s">
        <v>491</v>
      </c>
      <c r="S98" s="6" t="s">
        <v>491</v>
      </c>
      <c r="T98" s="6" t="s">
        <v>491</v>
      </c>
      <c r="V98" s="6" t="s">
        <v>491</v>
      </c>
      <c r="W98" s="6" t="s">
        <v>491</v>
      </c>
      <c r="X98" s="6" t="s">
        <v>491</v>
      </c>
      <c r="Y98" s="6" t="s">
        <v>491</v>
      </c>
      <c r="Z98" s="6" t="s">
        <v>491</v>
      </c>
      <c r="AA98" s="6" t="s">
        <v>491</v>
      </c>
      <c r="AB98" s="6" t="s">
        <v>491</v>
      </c>
      <c r="AC98" s="6" t="s">
        <v>491</v>
      </c>
    </row>
    <row r="99" spans="1:29" x14ac:dyDescent="0.25">
      <c r="A99" s="4" t="s">
        <v>192</v>
      </c>
      <c r="B99" s="4" t="s">
        <v>193</v>
      </c>
      <c r="C99" s="5">
        <v>7.5</v>
      </c>
      <c r="D99" s="5">
        <v>7</v>
      </c>
      <c r="E99" s="5">
        <v>8</v>
      </c>
      <c r="F99" s="5">
        <v>7.5</v>
      </c>
      <c r="G99" s="5">
        <v>8</v>
      </c>
      <c r="H99" s="5">
        <v>7</v>
      </c>
      <c r="I99" s="5">
        <v>8</v>
      </c>
      <c r="J99" s="5">
        <v>8.6666666666666661</v>
      </c>
      <c r="K99" s="19">
        <f t="shared" si="1"/>
        <v>7.708333333333333</v>
      </c>
      <c r="M99" s="6" t="s">
        <v>491</v>
      </c>
      <c r="N99" s="6" t="s">
        <v>491</v>
      </c>
      <c r="O99" s="6" t="s">
        <v>491</v>
      </c>
      <c r="P99" s="6" t="s">
        <v>491</v>
      </c>
      <c r="Q99" s="6" t="s">
        <v>491</v>
      </c>
      <c r="R99" s="6" t="s">
        <v>491</v>
      </c>
      <c r="S99" s="6" t="s">
        <v>491</v>
      </c>
      <c r="T99" s="6" t="s">
        <v>491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</row>
    <row r="100" spans="1:29" x14ac:dyDescent="0.25">
      <c r="A100" s="4" t="s">
        <v>194</v>
      </c>
      <c r="B100" s="4" t="s">
        <v>195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19" t="e">
        <f t="shared" si="1"/>
        <v>#DIV/0!</v>
      </c>
      <c r="M100" s="6" t="s">
        <v>491</v>
      </c>
      <c r="N100" s="6" t="s">
        <v>491</v>
      </c>
      <c r="O100" s="6" t="s">
        <v>491</v>
      </c>
      <c r="P100" s="6" t="s">
        <v>491</v>
      </c>
      <c r="Q100" s="6" t="s">
        <v>491</v>
      </c>
      <c r="R100" s="6" t="s">
        <v>491</v>
      </c>
      <c r="S100" s="6" t="s">
        <v>491</v>
      </c>
      <c r="T100" s="6" t="s">
        <v>491</v>
      </c>
      <c r="V100" s="6" t="s">
        <v>491</v>
      </c>
      <c r="W100" s="6" t="s">
        <v>491</v>
      </c>
      <c r="X100" s="6" t="s">
        <v>491</v>
      </c>
      <c r="Y100" s="6" t="s">
        <v>491</v>
      </c>
      <c r="Z100" s="6" t="s">
        <v>491</v>
      </c>
      <c r="AA100" s="6" t="s">
        <v>491</v>
      </c>
      <c r="AB100" s="6" t="s">
        <v>491</v>
      </c>
      <c r="AC100" s="6" t="s">
        <v>491</v>
      </c>
    </row>
    <row r="101" spans="1:29" x14ac:dyDescent="0.25">
      <c r="A101" s="4" t="s">
        <v>196</v>
      </c>
      <c r="B101" s="4" t="s">
        <v>197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19" t="e">
        <f t="shared" si="1"/>
        <v>#DIV/0!</v>
      </c>
      <c r="M101" s="6" t="s">
        <v>491</v>
      </c>
      <c r="N101" s="6" t="s">
        <v>491</v>
      </c>
      <c r="O101" s="6" t="s">
        <v>491</v>
      </c>
      <c r="P101" s="6" t="s">
        <v>491</v>
      </c>
      <c r="Q101" s="6" t="s">
        <v>491</v>
      </c>
      <c r="R101" s="6" t="s">
        <v>491</v>
      </c>
      <c r="S101" s="6" t="s">
        <v>491</v>
      </c>
      <c r="T101" s="6" t="s">
        <v>491</v>
      </c>
      <c r="V101" s="6" t="s">
        <v>491</v>
      </c>
      <c r="W101" s="6" t="s">
        <v>491</v>
      </c>
      <c r="X101" s="6" t="s">
        <v>491</v>
      </c>
      <c r="Y101" s="6" t="s">
        <v>491</v>
      </c>
      <c r="Z101" s="6" t="s">
        <v>491</v>
      </c>
      <c r="AA101" s="6" t="s">
        <v>491</v>
      </c>
      <c r="AB101" s="6" t="s">
        <v>491</v>
      </c>
      <c r="AC101" s="6" t="s">
        <v>491</v>
      </c>
    </row>
    <row r="102" spans="1:29" x14ac:dyDescent="0.25">
      <c r="A102" s="4" t="s">
        <v>198</v>
      </c>
      <c r="B102" s="4" t="s">
        <v>199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19" t="e">
        <f t="shared" si="1"/>
        <v>#DIV/0!</v>
      </c>
      <c r="M102" s="6" t="s">
        <v>491</v>
      </c>
      <c r="N102" s="6" t="s">
        <v>491</v>
      </c>
      <c r="O102" s="6" t="s">
        <v>491</v>
      </c>
      <c r="P102" s="6" t="s">
        <v>491</v>
      </c>
      <c r="Q102" s="6" t="s">
        <v>491</v>
      </c>
      <c r="R102" s="6" t="s">
        <v>491</v>
      </c>
      <c r="S102" s="6" t="s">
        <v>491</v>
      </c>
      <c r="T102" s="6" t="s">
        <v>491</v>
      </c>
      <c r="V102" s="6" t="s">
        <v>491</v>
      </c>
      <c r="W102" s="6" t="s">
        <v>491</v>
      </c>
      <c r="X102" s="6" t="s">
        <v>491</v>
      </c>
      <c r="Y102" s="6" t="s">
        <v>491</v>
      </c>
      <c r="Z102" s="6" t="s">
        <v>491</v>
      </c>
      <c r="AA102" s="6" t="s">
        <v>491</v>
      </c>
      <c r="AB102" s="6" t="s">
        <v>491</v>
      </c>
      <c r="AC102" s="6" t="s">
        <v>491</v>
      </c>
    </row>
    <row r="103" spans="1:29" x14ac:dyDescent="0.25">
      <c r="A103" s="4" t="s">
        <v>200</v>
      </c>
      <c r="B103" s="4" t="s">
        <v>201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19" t="e">
        <f t="shared" si="1"/>
        <v>#DIV/0!</v>
      </c>
      <c r="M103" s="6" t="s">
        <v>491</v>
      </c>
      <c r="N103" s="6" t="s">
        <v>491</v>
      </c>
      <c r="O103" s="6" t="s">
        <v>491</v>
      </c>
      <c r="P103" s="6" t="s">
        <v>491</v>
      </c>
      <c r="Q103" s="6" t="s">
        <v>491</v>
      </c>
      <c r="R103" s="6" t="s">
        <v>491</v>
      </c>
      <c r="S103" s="6" t="s">
        <v>491</v>
      </c>
      <c r="T103" s="6" t="s">
        <v>491</v>
      </c>
      <c r="V103" s="6" t="s">
        <v>491</v>
      </c>
      <c r="W103" s="6" t="s">
        <v>491</v>
      </c>
      <c r="X103" s="6" t="s">
        <v>491</v>
      </c>
      <c r="Y103" s="6" t="s">
        <v>491</v>
      </c>
      <c r="Z103" s="6" t="s">
        <v>491</v>
      </c>
      <c r="AA103" s="6" t="s">
        <v>491</v>
      </c>
      <c r="AB103" s="6" t="s">
        <v>491</v>
      </c>
      <c r="AC103" s="6" t="s">
        <v>491</v>
      </c>
    </row>
    <row r="104" spans="1:29" x14ac:dyDescent="0.25">
      <c r="A104" s="4" t="s">
        <v>202</v>
      </c>
      <c r="B104" s="4" t="s">
        <v>203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19" t="e">
        <f t="shared" si="1"/>
        <v>#DIV/0!</v>
      </c>
      <c r="M104" s="6" t="s">
        <v>491</v>
      </c>
      <c r="N104" s="6" t="s">
        <v>491</v>
      </c>
      <c r="O104" s="6" t="s">
        <v>491</v>
      </c>
      <c r="P104" s="6" t="s">
        <v>491</v>
      </c>
      <c r="Q104" s="6" t="s">
        <v>491</v>
      </c>
      <c r="R104" s="6" t="s">
        <v>491</v>
      </c>
      <c r="S104" s="6" t="s">
        <v>491</v>
      </c>
      <c r="T104" s="6" t="s">
        <v>491</v>
      </c>
      <c r="V104" s="6" t="s">
        <v>491</v>
      </c>
      <c r="W104" s="6" t="s">
        <v>491</v>
      </c>
      <c r="X104" s="6" t="s">
        <v>491</v>
      </c>
      <c r="Y104" s="6" t="s">
        <v>491</v>
      </c>
      <c r="Z104" s="6" t="s">
        <v>491</v>
      </c>
      <c r="AA104" s="6" t="s">
        <v>491</v>
      </c>
      <c r="AB104" s="6" t="s">
        <v>491</v>
      </c>
      <c r="AC104" s="6" t="s">
        <v>491</v>
      </c>
    </row>
    <row r="105" spans="1:29" x14ac:dyDescent="0.25">
      <c r="A105" s="4" t="s">
        <v>204</v>
      </c>
      <c r="B105" s="4" t="s">
        <v>205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19" t="e">
        <f t="shared" si="1"/>
        <v>#DIV/0!</v>
      </c>
      <c r="M105" s="6" t="s">
        <v>491</v>
      </c>
      <c r="N105" s="6" t="s">
        <v>491</v>
      </c>
      <c r="O105" s="6" t="s">
        <v>491</v>
      </c>
      <c r="P105" s="6" t="s">
        <v>491</v>
      </c>
      <c r="Q105" s="6" t="s">
        <v>491</v>
      </c>
      <c r="R105" s="6" t="s">
        <v>491</v>
      </c>
      <c r="S105" s="6" t="s">
        <v>491</v>
      </c>
      <c r="T105" s="6" t="s">
        <v>491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</row>
    <row r="106" spans="1:29" x14ac:dyDescent="0.25">
      <c r="A106" s="4" t="s">
        <v>206</v>
      </c>
      <c r="B106" s="4" t="s">
        <v>207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19" t="e">
        <f t="shared" si="1"/>
        <v>#DIV/0!</v>
      </c>
      <c r="M106" s="6" t="s">
        <v>491</v>
      </c>
      <c r="N106" s="6" t="s">
        <v>491</v>
      </c>
      <c r="O106" s="6" t="s">
        <v>491</v>
      </c>
      <c r="P106" s="6" t="s">
        <v>491</v>
      </c>
      <c r="Q106" s="6" t="s">
        <v>491</v>
      </c>
      <c r="R106" s="6" t="s">
        <v>491</v>
      </c>
      <c r="S106" s="6" t="s">
        <v>491</v>
      </c>
      <c r="T106" s="6" t="s">
        <v>491</v>
      </c>
      <c r="V106" s="6" t="s">
        <v>491</v>
      </c>
      <c r="W106" s="6" t="s">
        <v>491</v>
      </c>
      <c r="X106" s="6" t="s">
        <v>491</v>
      </c>
      <c r="Y106" s="6" t="s">
        <v>491</v>
      </c>
      <c r="Z106" s="6" t="s">
        <v>491</v>
      </c>
      <c r="AA106" s="6" t="s">
        <v>491</v>
      </c>
      <c r="AB106" s="6" t="s">
        <v>491</v>
      </c>
      <c r="AC106" s="6" t="s">
        <v>491</v>
      </c>
    </row>
    <row r="107" spans="1:29" x14ac:dyDescent="0.25">
      <c r="A107" s="4" t="s">
        <v>208</v>
      </c>
      <c r="B107" s="4" t="s">
        <v>209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19" t="e">
        <f t="shared" si="1"/>
        <v>#DIV/0!</v>
      </c>
      <c r="M107" s="6" t="s">
        <v>491</v>
      </c>
      <c r="N107" s="6" t="s">
        <v>491</v>
      </c>
      <c r="O107" s="6" t="s">
        <v>491</v>
      </c>
      <c r="P107" s="6" t="s">
        <v>491</v>
      </c>
      <c r="Q107" s="6" t="s">
        <v>491</v>
      </c>
      <c r="R107" s="6" t="s">
        <v>491</v>
      </c>
      <c r="S107" s="6" t="s">
        <v>491</v>
      </c>
      <c r="T107" s="6" t="s">
        <v>491</v>
      </c>
      <c r="V107" s="6" t="s">
        <v>491</v>
      </c>
      <c r="W107" s="6" t="s">
        <v>491</v>
      </c>
      <c r="X107" s="6" t="s">
        <v>491</v>
      </c>
      <c r="Y107" s="6" t="s">
        <v>491</v>
      </c>
      <c r="Z107" s="6" t="s">
        <v>491</v>
      </c>
      <c r="AA107" s="6" t="s">
        <v>491</v>
      </c>
      <c r="AB107" s="6" t="s">
        <v>491</v>
      </c>
      <c r="AC107" s="6" t="s">
        <v>491</v>
      </c>
    </row>
    <row r="108" spans="1:29" x14ac:dyDescent="0.25">
      <c r="A108" s="4" t="s">
        <v>210</v>
      </c>
      <c r="B108" s="4" t="s">
        <v>211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19" t="e">
        <f t="shared" si="1"/>
        <v>#DIV/0!</v>
      </c>
      <c r="M108" s="6" t="s">
        <v>491</v>
      </c>
      <c r="N108" s="6" t="s">
        <v>491</v>
      </c>
      <c r="O108" s="6" t="s">
        <v>491</v>
      </c>
      <c r="P108" s="6" t="s">
        <v>491</v>
      </c>
      <c r="Q108" s="6" t="s">
        <v>491</v>
      </c>
      <c r="R108" s="6" t="s">
        <v>491</v>
      </c>
      <c r="S108" s="6" t="s">
        <v>491</v>
      </c>
      <c r="T108" s="6" t="s">
        <v>491</v>
      </c>
      <c r="V108" s="6" t="s">
        <v>491</v>
      </c>
      <c r="W108" s="6" t="s">
        <v>491</v>
      </c>
      <c r="X108" s="6" t="s">
        <v>491</v>
      </c>
      <c r="Y108" s="6" t="s">
        <v>491</v>
      </c>
      <c r="Z108" s="6" t="s">
        <v>491</v>
      </c>
      <c r="AA108" s="6" t="s">
        <v>491</v>
      </c>
      <c r="AB108" s="6" t="s">
        <v>491</v>
      </c>
      <c r="AC108" s="6" t="s">
        <v>491</v>
      </c>
    </row>
    <row r="109" spans="1:29" x14ac:dyDescent="0.25">
      <c r="A109" s="4" t="s">
        <v>212</v>
      </c>
      <c r="B109" s="4" t="s">
        <v>213</v>
      </c>
      <c r="C109" s="6" t="s">
        <v>491</v>
      </c>
      <c r="D109" s="6" t="s">
        <v>491</v>
      </c>
      <c r="E109" s="6" t="s">
        <v>491</v>
      </c>
      <c r="F109" s="6" t="s">
        <v>491</v>
      </c>
      <c r="G109" s="6" t="s">
        <v>491</v>
      </c>
      <c r="H109" s="6" t="s">
        <v>491</v>
      </c>
      <c r="I109" s="6" t="s">
        <v>491</v>
      </c>
      <c r="J109" s="6" t="s">
        <v>491</v>
      </c>
      <c r="K109" s="19" t="e">
        <f t="shared" si="1"/>
        <v>#DIV/0!</v>
      </c>
      <c r="M109" s="6" t="s">
        <v>491</v>
      </c>
      <c r="N109" s="6" t="s">
        <v>491</v>
      </c>
      <c r="O109" s="6" t="s">
        <v>491</v>
      </c>
      <c r="P109" s="6" t="s">
        <v>491</v>
      </c>
      <c r="Q109" s="6" t="s">
        <v>491</v>
      </c>
      <c r="R109" s="6" t="s">
        <v>491</v>
      </c>
      <c r="S109" s="6" t="s">
        <v>491</v>
      </c>
      <c r="T109" s="6" t="s">
        <v>491</v>
      </c>
      <c r="V109" s="6" t="s">
        <v>491</v>
      </c>
      <c r="W109" s="6" t="s">
        <v>491</v>
      </c>
      <c r="X109" s="6" t="s">
        <v>491</v>
      </c>
      <c r="Y109" s="6" t="s">
        <v>491</v>
      </c>
      <c r="Z109" s="6" t="s">
        <v>491</v>
      </c>
      <c r="AA109" s="6" t="s">
        <v>491</v>
      </c>
      <c r="AB109" s="6" t="s">
        <v>491</v>
      </c>
      <c r="AC109" s="6" t="s">
        <v>491</v>
      </c>
    </row>
    <row r="110" spans="1:29" x14ac:dyDescent="0.25">
      <c r="A110" s="4" t="s">
        <v>214</v>
      </c>
      <c r="B110" s="4" t="s">
        <v>215</v>
      </c>
      <c r="C110" s="6" t="s">
        <v>491</v>
      </c>
      <c r="D110" s="6" t="s">
        <v>491</v>
      </c>
      <c r="E110" s="6" t="s">
        <v>491</v>
      </c>
      <c r="F110" s="6" t="s">
        <v>491</v>
      </c>
      <c r="G110" s="6" t="s">
        <v>491</v>
      </c>
      <c r="H110" s="6" t="s">
        <v>491</v>
      </c>
      <c r="I110" s="6" t="s">
        <v>491</v>
      </c>
      <c r="J110" s="6" t="s">
        <v>491</v>
      </c>
      <c r="K110" s="19" t="e">
        <f t="shared" si="1"/>
        <v>#DIV/0!</v>
      </c>
      <c r="M110" s="6" t="s">
        <v>491</v>
      </c>
      <c r="N110" s="6" t="s">
        <v>491</v>
      </c>
      <c r="O110" s="6" t="s">
        <v>491</v>
      </c>
      <c r="P110" s="6" t="s">
        <v>491</v>
      </c>
      <c r="Q110" s="6" t="s">
        <v>491</v>
      </c>
      <c r="R110" s="6" t="s">
        <v>491</v>
      </c>
      <c r="S110" s="6" t="s">
        <v>491</v>
      </c>
      <c r="T110" s="6" t="s">
        <v>491</v>
      </c>
      <c r="V110" s="6" t="s">
        <v>491</v>
      </c>
      <c r="W110" s="6" t="s">
        <v>491</v>
      </c>
      <c r="X110" s="6" t="s">
        <v>491</v>
      </c>
      <c r="Y110" s="6" t="s">
        <v>491</v>
      </c>
      <c r="Z110" s="6" t="s">
        <v>491</v>
      </c>
      <c r="AA110" s="6" t="s">
        <v>491</v>
      </c>
      <c r="AB110" s="6" t="s">
        <v>491</v>
      </c>
      <c r="AC110" s="6" t="s">
        <v>491</v>
      </c>
    </row>
    <row r="111" spans="1:29" x14ac:dyDescent="0.25">
      <c r="A111" s="4" t="s">
        <v>216</v>
      </c>
      <c r="B111" s="4" t="s">
        <v>217</v>
      </c>
      <c r="C111" s="6" t="s">
        <v>491</v>
      </c>
      <c r="D111" s="6" t="s">
        <v>491</v>
      </c>
      <c r="E111" s="6" t="s">
        <v>491</v>
      </c>
      <c r="F111" s="6" t="s">
        <v>491</v>
      </c>
      <c r="G111" s="6" t="s">
        <v>491</v>
      </c>
      <c r="H111" s="6" t="s">
        <v>491</v>
      </c>
      <c r="I111" s="6" t="s">
        <v>491</v>
      </c>
      <c r="J111" s="6" t="s">
        <v>491</v>
      </c>
      <c r="K111" s="19" t="e">
        <f t="shared" si="1"/>
        <v>#DIV/0!</v>
      </c>
      <c r="M111" s="6" t="s">
        <v>491</v>
      </c>
      <c r="N111" s="6" t="s">
        <v>491</v>
      </c>
      <c r="O111" s="6" t="s">
        <v>491</v>
      </c>
      <c r="P111" s="6" t="s">
        <v>491</v>
      </c>
      <c r="Q111" s="6" t="s">
        <v>491</v>
      </c>
      <c r="R111" s="6" t="s">
        <v>491</v>
      </c>
      <c r="S111" s="6" t="s">
        <v>491</v>
      </c>
      <c r="T111" s="6" t="s">
        <v>491</v>
      </c>
      <c r="V111" s="6" t="s">
        <v>491</v>
      </c>
      <c r="W111" s="6" t="s">
        <v>491</v>
      </c>
      <c r="X111" s="6" t="s">
        <v>491</v>
      </c>
      <c r="Y111" s="6" t="s">
        <v>491</v>
      </c>
      <c r="Z111" s="6" t="s">
        <v>491</v>
      </c>
      <c r="AA111" s="6" t="s">
        <v>491</v>
      </c>
      <c r="AB111" s="6" t="s">
        <v>491</v>
      </c>
      <c r="AC111" s="6" t="s">
        <v>491</v>
      </c>
    </row>
    <row r="112" spans="1:29" x14ac:dyDescent="0.25">
      <c r="A112" s="4" t="s">
        <v>218</v>
      </c>
      <c r="B112" s="4" t="s">
        <v>219</v>
      </c>
      <c r="C112" s="6" t="s">
        <v>491</v>
      </c>
      <c r="D112" s="6" t="s">
        <v>491</v>
      </c>
      <c r="E112" s="6" t="s">
        <v>491</v>
      </c>
      <c r="F112" s="6" t="s">
        <v>491</v>
      </c>
      <c r="G112" s="6" t="s">
        <v>491</v>
      </c>
      <c r="H112" s="6" t="s">
        <v>491</v>
      </c>
      <c r="I112" s="6" t="s">
        <v>491</v>
      </c>
      <c r="J112" s="6" t="s">
        <v>491</v>
      </c>
      <c r="K112" s="19" t="e">
        <f t="shared" si="1"/>
        <v>#DIV/0!</v>
      </c>
      <c r="M112" s="6" t="s">
        <v>491</v>
      </c>
      <c r="N112" s="6" t="s">
        <v>491</v>
      </c>
      <c r="O112" s="6" t="s">
        <v>491</v>
      </c>
      <c r="P112" s="6" t="s">
        <v>491</v>
      </c>
      <c r="Q112" s="6" t="s">
        <v>491</v>
      </c>
      <c r="R112" s="6" t="s">
        <v>491</v>
      </c>
      <c r="S112" s="6" t="s">
        <v>491</v>
      </c>
      <c r="T112" s="6" t="s">
        <v>491</v>
      </c>
      <c r="V112" s="6" t="s">
        <v>491</v>
      </c>
      <c r="W112" s="6" t="s">
        <v>491</v>
      </c>
      <c r="X112" s="6" t="s">
        <v>491</v>
      </c>
      <c r="Y112" s="6" t="s">
        <v>491</v>
      </c>
      <c r="Z112" s="6" t="s">
        <v>491</v>
      </c>
      <c r="AA112" s="6" t="s">
        <v>491</v>
      </c>
      <c r="AB112" s="6" t="s">
        <v>491</v>
      </c>
      <c r="AC112" s="6" t="s">
        <v>491</v>
      </c>
    </row>
    <row r="113" spans="2:29" x14ac:dyDescent="0.25">
      <c r="B113" s="9" t="s">
        <v>473</v>
      </c>
      <c r="C113" s="19">
        <f>AVERAGEIF(C4:C112,"&gt;0")</f>
        <v>8.7653682546202045</v>
      </c>
      <c r="D113" s="19">
        <f t="shared" ref="D113:AC113" si="2">AVERAGEIF(D4:D112,"&gt;0")</f>
        <v>8.7764443980189579</v>
      </c>
      <c r="E113" s="19">
        <f t="shared" si="2"/>
        <v>8.7679245189749562</v>
      </c>
      <c r="F113" s="19">
        <f t="shared" si="2"/>
        <v>8.4928699496069129</v>
      </c>
      <c r="G113" s="19">
        <f t="shared" si="2"/>
        <v>8.986323842776601</v>
      </c>
      <c r="H113" s="19">
        <f t="shared" si="2"/>
        <v>8.590201224615063</v>
      </c>
      <c r="I113" s="19">
        <f t="shared" si="2"/>
        <v>8.8373906967907541</v>
      </c>
      <c r="J113" s="19">
        <f t="shared" si="2"/>
        <v>8.926033786864954</v>
      </c>
      <c r="K113" s="19">
        <f t="shared" si="1"/>
        <v>8.7678195840335498</v>
      </c>
      <c r="L113" s="19"/>
      <c r="M113" s="19">
        <f t="shared" si="2"/>
        <v>9.12907268170426</v>
      </c>
      <c r="N113" s="19">
        <f t="shared" si="2"/>
        <v>8.905263157894737</v>
      </c>
      <c r="O113" s="19">
        <f t="shared" si="2"/>
        <v>8.7488721804511282</v>
      </c>
      <c r="P113" s="19">
        <f t="shared" si="2"/>
        <v>8.7355889724310778</v>
      </c>
      <c r="Q113" s="19">
        <f t="shared" si="2"/>
        <v>8.9164160401002501</v>
      </c>
      <c r="R113" s="19">
        <f t="shared" si="2"/>
        <v>8.5461152882205518</v>
      </c>
      <c r="S113" s="19">
        <f t="shared" si="2"/>
        <v>8.7738095238095237</v>
      </c>
      <c r="T113" s="19">
        <f t="shared" si="2"/>
        <v>8.9259398496240614</v>
      </c>
      <c r="U113" s="272"/>
      <c r="V113" s="19">
        <f t="shared" si="2"/>
        <v>8.809945571172177</v>
      </c>
      <c r="W113" s="19">
        <f t="shared" si="2"/>
        <v>8.8894706676659148</v>
      </c>
      <c r="X113" s="19">
        <f t="shared" si="2"/>
        <v>8.7852143923028532</v>
      </c>
      <c r="Y113" s="19">
        <f t="shared" si="2"/>
        <v>8.5779135507160316</v>
      </c>
      <c r="Z113" s="19">
        <f t="shared" si="2"/>
        <v>8.9531619355300105</v>
      </c>
      <c r="AA113" s="19">
        <f t="shared" si="2"/>
        <v>8.6963692780771744</v>
      </c>
      <c r="AB113" s="19">
        <f t="shared" si="2"/>
        <v>8.8893874173815348</v>
      </c>
      <c r="AC113" s="19">
        <f t="shared" si="2"/>
        <v>8.9838393949258091</v>
      </c>
    </row>
  </sheetData>
  <mergeCells count="6">
    <mergeCell ref="A2:A3"/>
    <mergeCell ref="B2:B3"/>
    <mergeCell ref="C2:J2"/>
    <mergeCell ref="M2:T2"/>
    <mergeCell ref="V2:AC2"/>
    <mergeCell ref="K2:K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5"/>
  <sheetViews>
    <sheetView workbookViewId="0">
      <selection activeCell="C121" sqref="C121"/>
    </sheetView>
  </sheetViews>
  <sheetFormatPr baseColWidth="10" defaultColWidth="9.140625" defaultRowHeight="15" x14ac:dyDescent="0.25"/>
  <cols>
    <col min="2" max="2" width="68.42578125" customWidth="1"/>
    <col min="3" max="3" width="17.28515625" customWidth="1"/>
    <col min="4" max="4" width="19.7109375" customWidth="1"/>
    <col min="5" max="5" width="16.5703125" customWidth="1"/>
  </cols>
  <sheetData>
    <row r="1" spans="1:5" ht="15.75" thickBot="1" x14ac:dyDescent="0.3"/>
    <row r="2" spans="1:5" ht="30" customHeight="1" thickTop="1" thickBot="1" x14ac:dyDescent="0.3">
      <c r="A2" s="318" t="s">
        <v>0</v>
      </c>
      <c r="B2" s="318" t="s">
        <v>1</v>
      </c>
      <c r="C2" s="318" t="s">
        <v>545</v>
      </c>
      <c r="D2" s="325" t="s">
        <v>545</v>
      </c>
      <c r="E2" s="356" t="s">
        <v>821</v>
      </c>
    </row>
    <row r="3" spans="1:5" ht="39.950000000000003" customHeight="1" thickTop="1" thickBot="1" x14ac:dyDescent="0.3">
      <c r="A3" s="318" t="s">
        <v>0</v>
      </c>
      <c r="B3" s="318" t="s">
        <v>1</v>
      </c>
      <c r="C3" s="158" t="s">
        <v>546</v>
      </c>
      <c r="D3" s="107" t="s">
        <v>547</v>
      </c>
      <c r="E3" s="357"/>
    </row>
    <row r="4" spans="1:5" ht="15.75" thickTop="1" x14ac:dyDescent="0.25">
      <c r="A4" s="4" t="s">
        <v>2</v>
      </c>
      <c r="B4" s="4" t="s">
        <v>3</v>
      </c>
      <c r="C4" s="5">
        <v>72806100</v>
      </c>
      <c r="D4" s="20">
        <v>72806100</v>
      </c>
      <c r="E4" s="177">
        <f>+C4/D4*100</f>
        <v>100</v>
      </c>
    </row>
    <row r="5" spans="1:5" x14ac:dyDescent="0.25">
      <c r="A5" s="4" t="s">
        <v>4</v>
      </c>
      <c r="B5" s="4" t="s">
        <v>5</v>
      </c>
      <c r="C5" s="5">
        <v>84958550.629999995</v>
      </c>
      <c r="D5" s="20">
        <v>139248880</v>
      </c>
      <c r="E5" s="178">
        <f t="shared" ref="E5:E67" si="0">+C5/D5*100</f>
        <v>61.012017209761396</v>
      </c>
    </row>
    <row r="6" spans="1:5" x14ac:dyDescent="0.25">
      <c r="A6" s="4" t="s">
        <v>6</v>
      </c>
      <c r="B6" s="4" t="s">
        <v>7</v>
      </c>
      <c r="C6" s="5">
        <v>87211766</v>
      </c>
      <c r="D6" s="20">
        <v>93179048</v>
      </c>
      <c r="E6" s="178">
        <f t="shared" si="0"/>
        <v>93.595897223590441</v>
      </c>
    </row>
    <row r="7" spans="1:5" x14ac:dyDescent="0.25">
      <c r="A7" s="4" t="s">
        <v>8</v>
      </c>
      <c r="B7" s="4" t="s">
        <v>9</v>
      </c>
      <c r="C7" s="5">
        <v>132182935</v>
      </c>
      <c r="D7" s="20">
        <v>132182935</v>
      </c>
      <c r="E7" s="178">
        <f t="shared" si="0"/>
        <v>100</v>
      </c>
    </row>
    <row r="8" spans="1:5" x14ac:dyDescent="0.25">
      <c r="A8" s="4" t="s">
        <v>10</v>
      </c>
      <c r="B8" s="4" t="s">
        <v>11</v>
      </c>
      <c r="C8" s="5">
        <v>68834905</v>
      </c>
      <c r="D8" s="20">
        <v>72505031</v>
      </c>
      <c r="E8" s="178">
        <f t="shared" si="0"/>
        <v>94.938108501739691</v>
      </c>
    </row>
    <row r="9" spans="1:5" x14ac:dyDescent="0.25">
      <c r="A9" s="4" t="s">
        <v>12</v>
      </c>
      <c r="B9" s="4" t="s">
        <v>13</v>
      </c>
      <c r="C9" s="5">
        <v>139009019</v>
      </c>
      <c r="D9" s="20">
        <v>140106490</v>
      </c>
      <c r="E9" s="178">
        <f t="shared" si="0"/>
        <v>99.216687963562578</v>
      </c>
    </row>
    <row r="10" spans="1:5" x14ac:dyDescent="0.25">
      <c r="A10" s="4" t="s">
        <v>14</v>
      </c>
      <c r="B10" s="4" t="s">
        <v>15</v>
      </c>
      <c r="C10" s="5">
        <v>179081854</v>
      </c>
      <c r="D10" s="20">
        <v>179081854</v>
      </c>
      <c r="E10" s="178">
        <f t="shared" si="0"/>
        <v>100</v>
      </c>
    </row>
    <row r="11" spans="1:5" x14ac:dyDescent="0.25">
      <c r="A11" s="4" t="s">
        <v>16</v>
      </c>
      <c r="B11" s="4" t="s">
        <v>17</v>
      </c>
      <c r="C11" s="5">
        <v>77079773</v>
      </c>
      <c r="D11" s="20">
        <v>80694341</v>
      </c>
      <c r="E11" s="178">
        <f t="shared" si="0"/>
        <v>95.520667304290896</v>
      </c>
    </row>
    <row r="12" spans="1:5" x14ac:dyDescent="0.25">
      <c r="A12" s="4" t="s">
        <v>18</v>
      </c>
      <c r="B12" s="4" t="s">
        <v>19</v>
      </c>
      <c r="C12" s="5">
        <v>136484731.02000001</v>
      </c>
      <c r="D12" s="20">
        <v>139966646.97999999</v>
      </c>
      <c r="E12" s="178">
        <f t="shared" si="0"/>
        <v>97.512324517927823</v>
      </c>
    </row>
    <row r="13" spans="1:5" x14ac:dyDescent="0.25">
      <c r="A13" s="4" t="s">
        <v>20</v>
      </c>
      <c r="B13" s="4" t="s">
        <v>21</v>
      </c>
      <c r="C13" s="5">
        <v>39276456</v>
      </c>
      <c r="D13" s="20">
        <v>39276456</v>
      </c>
      <c r="E13" s="178">
        <f t="shared" si="0"/>
        <v>100</v>
      </c>
    </row>
    <row r="14" spans="1:5" x14ac:dyDescent="0.25">
      <c r="A14" s="4" t="s">
        <v>22</v>
      </c>
      <c r="B14" s="4" t="s">
        <v>23</v>
      </c>
      <c r="C14" s="5">
        <v>58132519.600000001</v>
      </c>
      <c r="D14" s="20">
        <v>60516662</v>
      </c>
      <c r="E14" s="178">
        <f t="shared" si="0"/>
        <v>96.060353758440939</v>
      </c>
    </row>
    <row r="15" spans="1:5" x14ac:dyDescent="0.25">
      <c r="A15" s="4" t="s">
        <v>24</v>
      </c>
      <c r="B15" s="4" t="s">
        <v>25</v>
      </c>
      <c r="C15" s="5">
        <v>104767278.14</v>
      </c>
      <c r="D15" s="20">
        <v>107267760</v>
      </c>
      <c r="E15" s="178">
        <f t="shared" si="0"/>
        <v>97.668934393707858</v>
      </c>
    </row>
    <row r="16" spans="1:5" x14ac:dyDescent="0.25">
      <c r="A16" s="4" t="s">
        <v>26</v>
      </c>
      <c r="B16" s="4" t="s">
        <v>27</v>
      </c>
      <c r="C16" s="5">
        <v>135538527.34</v>
      </c>
      <c r="D16" s="20">
        <v>137987109</v>
      </c>
      <c r="E16" s="178">
        <f t="shared" si="0"/>
        <v>98.225499702294655</v>
      </c>
    </row>
    <row r="17" spans="1:5" x14ac:dyDescent="0.25">
      <c r="A17" s="4" t="s">
        <v>28</v>
      </c>
      <c r="B17" s="4" t="s">
        <v>29</v>
      </c>
      <c r="C17" s="5">
        <v>66784808</v>
      </c>
      <c r="D17" s="20">
        <v>66784808</v>
      </c>
      <c r="E17" s="178">
        <f t="shared" si="0"/>
        <v>100</v>
      </c>
    </row>
    <row r="18" spans="1:5" x14ac:dyDescent="0.25">
      <c r="A18" s="4" t="s">
        <v>30</v>
      </c>
      <c r="B18" s="4" t="s">
        <v>31</v>
      </c>
      <c r="C18" s="5">
        <v>47517550</v>
      </c>
      <c r="D18" s="20">
        <v>47517550</v>
      </c>
      <c r="E18" s="178">
        <f t="shared" si="0"/>
        <v>100</v>
      </c>
    </row>
    <row r="19" spans="1:5" x14ac:dyDescent="0.25">
      <c r="A19" s="4" t="s">
        <v>32</v>
      </c>
      <c r="B19" s="4" t="s">
        <v>33</v>
      </c>
      <c r="C19" s="5">
        <v>57004124.969999999</v>
      </c>
      <c r="D19" s="20">
        <v>61159448</v>
      </c>
      <c r="E19" s="178">
        <f t="shared" si="0"/>
        <v>93.205754522179461</v>
      </c>
    </row>
    <row r="20" spans="1:5" x14ac:dyDescent="0.25">
      <c r="A20" s="4" t="s">
        <v>34</v>
      </c>
      <c r="B20" s="4" t="s">
        <v>35</v>
      </c>
      <c r="C20" s="5">
        <v>54845268</v>
      </c>
      <c r="D20" s="20">
        <v>54845268</v>
      </c>
      <c r="E20" s="178">
        <f t="shared" si="0"/>
        <v>100</v>
      </c>
    </row>
    <row r="21" spans="1:5" x14ac:dyDescent="0.25">
      <c r="A21" s="4" t="s">
        <v>36</v>
      </c>
      <c r="B21" s="4" t="s">
        <v>37</v>
      </c>
      <c r="C21" s="5">
        <v>88678132</v>
      </c>
      <c r="D21" s="20">
        <v>88678132</v>
      </c>
      <c r="E21" s="178">
        <f t="shared" si="0"/>
        <v>100</v>
      </c>
    </row>
    <row r="22" spans="1:5" x14ac:dyDescent="0.25">
      <c r="A22" s="4" t="s">
        <v>38</v>
      </c>
      <c r="B22" s="4" t="s">
        <v>39</v>
      </c>
      <c r="C22" s="5">
        <v>131974368.56999999</v>
      </c>
      <c r="D22" s="20">
        <v>148136416.94</v>
      </c>
      <c r="E22" s="178">
        <f t="shared" si="0"/>
        <v>89.089753415227975</v>
      </c>
    </row>
    <row r="23" spans="1:5" x14ac:dyDescent="0.25">
      <c r="A23" s="4" t="s">
        <v>40</v>
      </c>
      <c r="B23" s="4" t="s">
        <v>41</v>
      </c>
      <c r="C23" s="5">
        <v>47762160.950000003</v>
      </c>
      <c r="D23" s="20">
        <v>53330414</v>
      </c>
      <c r="E23" s="178">
        <f t="shared" si="0"/>
        <v>89.55895401449537</v>
      </c>
    </row>
    <row r="24" spans="1:5" x14ac:dyDescent="0.25">
      <c r="A24" s="4" t="s">
        <v>42</v>
      </c>
      <c r="B24" s="4" t="s">
        <v>43</v>
      </c>
      <c r="C24" s="5">
        <v>51491073</v>
      </c>
      <c r="D24" s="20">
        <v>54047044</v>
      </c>
      <c r="E24" s="178">
        <f t="shared" si="0"/>
        <v>95.270840344200877</v>
      </c>
    </row>
    <row r="25" spans="1:5" x14ac:dyDescent="0.25">
      <c r="A25" s="4" t="s">
        <v>44</v>
      </c>
      <c r="B25" s="4" t="s">
        <v>45</v>
      </c>
      <c r="C25" s="5">
        <v>80895790.659999996</v>
      </c>
      <c r="D25" s="20">
        <v>86058477</v>
      </c>
      <c r="E25" s="178">
        <f t="shared" si="0"/>
        <v>94.000955489835121</v>
      </c>
    </row>
    <row r="26" spans="1:5" x14ac:dyDescent="0.25">
      <c r="A26" s="4" t="s">
        <v>46</v>
      </c>
      <c r="B26" s="4" t="s">
        <v>47</v>
      </c>
      <c r="C26" s="5">
        <v>40375446.270000003</v>
      </c>
      <c r="D26" s="20">
        <v>47017858</v>
      </c>
      <c r="E26" s="178">
        <f t="shared" si="0"/>
        <v>85.872576904715658</v>
      </c>
    </row>
    <row r="27" spans="1:5" x14ac:dyDescent="0.25">
      <c r="A27" s="4" t="s">
        <v>48</v>
      </c>
      <c r="B27" s="4" t="s">
        <v>49</v>
      </c>
      <c r="C27" s="5">
        <v>37365202.119999997</v>
      </c>
      <c r="D27" s="20">
        <v>43947815</v>
      </c>
      <c r="E27" s="178">
        <f t="shared" si="0"/>
        <v>85.021751638847107</v>
      </c>
    </row>
    <row r="28" spans="1:5" x14ac:dyDescent="0.25">
      <c r="A28" s="4" t="s">
        <v>50</v>
      </c>
      <c r="B28" s="4" t="s">
        <v>51</v>
      </c>
      <c r="C28" s="5">
        <v>57505179</v>
      </c>
      <c r="D28" s="20">
        <v>57505179</v>
      </c>
      <c r="E28" s="178">
        <f t="shared" si="0"/>
        <v>100</v>
      </c>
    </row>
    <row r="29" spans="1:5" x14ac:dyDescent="0.25">
      <c r="A29" s="4" t="s">
        <v>52</v>
      </c>
      <c r="B29" s="4" t="s">
        <v>53</v>
      </c>
      <c r="C29" s="5">
        <v>51171586</v>
      </c>
      <c r="D29" s="20">
        <v>51171586</v>
      </c>
      <c r="E29" s="178">
        <f t="shared" si="0"/>
        <v>100</v>
      </c>
    </row>
    <row r="30" spans="1:5" x14ac:dyDescent="0.25">
      <c r="A30" s="4" t="s">
        <v>54</v>
      </c>
      <c r="B30" s="4" t="s">
        <v>55</v>
      </c>
      <c r="C30" s="5">
        <v>96690508</v>
      </c>
      <c r="D30" s="20">
        <v>96690508</v>
      </c>
      <c r="E30" s="178">
        <f t="shared" si="0"/>
        <v>100</v>
      </c>
    </row>
    <row r="31" spans="1:5" x14ac:dyDescent="0.25">
      <c r="A31" s="4" t="s">
        <v>56</v>
      </c>
      <c r="B31" s="4" t="s">
        <v>57</v>
      </c>
      <c r="C31" s="5">
        <v>73699724</v>
      </c>
      <c r="D31" s="20">
        <v>73699724</v>
      </c>
      <c r="E31" s="178">
        <f t="shared" si="0"/>
        <v>100</v>
      </c>
    </row>
    <row r="32" spans="1:5" x14ac:dyDescent="0.25">
      <c r="A32" s="4" t="s">
        <v>58</v>
      </c>
      <c r="B32" s="4" t="s">
        <v>59</v>
      </c>
      <c r="C32" s="5">
        <v>80777435</v>
      </c>
      <c r="D32" s="20">
        <v>80777435</v>
      </c>
      <c r="E32" s="178">
        <f t="shared" si="0"/>
        <v>100</v>
      </c>
    </row>
    <row r="33" spans="1:5" x14ac:dyDescent="0.25">
      <c r="A33" s="4" t="s">
        <v>60</v>
      </c>
      <c r="B33" s="4" t="s">
        <v>61</v>
      </c>
      <c r="C33" s="5">
        <v>51159013.609999999</v>
      </c>
      <c r="D33" s="20">
        <v>51159013.609999999</v>
      </c>
      <c r="E33" s="178">
        <f t="shared" si="0"/>
        <v>100</v>
      </c>
    </row>
    <row r="34" spans="1:5" x14ac:dyDescent="0.25">
      <c r="A34" s="4" t="s">
        <v>62</v>
      </c>
      <c r="B34" s="4" t="s">
        <v>63</v>
      </c>
      <c r="C34" s="5">
        <v>49580463</v>
      </c>
      <c r="D34" s="20">
        <v>53798796</v>
      </c>
      <c r="E34" s="178">
        <f t="shared" si="0"/>
        <v>92.159056868112813</v>
      </c>
    </row>
    <row r="35" spans="1:5" x14ac:dyDescent="0.25">
      <c r="A35" s="4" t="s">
        <v>64</v>
      </c>
      <c r="B35" s="4" t="s">
        <v>65</v>
      </c>
      <c r="C35" s="5">
        <v>87019207.25</v>
      </c>
      <c r="D35" s="20">
        <v>90650930.620000005</v>
      </c>
      <c r="E35" s="178">
        <f t="shared" si="0"/>
        <v>95.993727427660019</v>
      </c>
    </row>
    <row r="36" spans="1:5" x14ac:dyDescent="0.25">
      <c r="A36" s="4" t="s">
        <v>66</v>
      </c>
      <c r="B36" s="4" t="s">
        <v>67</v>
      </c>
      <c r="C36" s="5">
        <v>46462001</v>
      </c>
      <c r="D36" s="20">
        <v>60286722</v>
      </c>
      <c r="E36" s="178">
        <f t="shared" si="0"/>
        <v>77.068381657904709</v>
      </c>
    </row>
    <row r="37" spans="1:5" x14ac:dyDescent="0.25">
      <c r="A37" s="4" t="s">
        <v>68</v>
      </c>
      <c r="B37" s="4" t="s">
        <v>69</v>
      </c>
      <c r="C37" s="5">
        <v>44032675</v>
      </c>
      <c r="D37" s="20">
        <v>49293935</v>
      </c>
      <c r="E37" s="178">
        <f t="shared" si="0"/>
        <v>89.326759975644066</v>
      </c>
    </row>
    <row r="38" spans="1:5" x14ac:dyDescent="0.25">
      <c r="A38" s="4" t="s">
        <v>70</v>
      </c>
      <c r="B38" s="4" t="s">
        <v>71</v>
      </c>
      <c r="C38" s="5">
        <v>90696138</v>
      </c>
      <c r="D38" s="20">
        <v>91508363</v>
      </c>
      <c r="E38" s="178">
        <f t="shared" si="0"/>
        <v>99.112403529718918</v>
      </c>
    </row>
    <row r="39" spans="1:5" x14ac:dyDescent="0.25">
      <c r="A39" s="4" t="s">
        <v>72</v>
      </c>
      <c r="B39" s="4" t="s">
        <v>73</v>
      </c>
      <c r="C39" s="5">
        <v>55781429</v>
      </c>
      <c r="D39" s="20">
        <v>62393773</v>
      </c>
      <c r="E39" s="178">
        <f t="shared" si="0"/>
        <v>89.40223730339244</v>
      </c>
    </row>
    <row r="40" spans="1:5" x14ac:dyDescent="0.25">
      <c r="A40" s="4" t="s">
        <v>74</v>
      </c>
      <c r="B40" s="4" t="s">
        <v>75</v>
      </c>
      <c r="C40" s="5">
        <v>122442279.75</v>
      </c>
      <c r="D40" s="20">
        <v>163451646</v>
      </c>
      <c r="E40" s="178">
        <f t="shared" si="0"/>
        <v>74.910398730398839</v>
      </c>
    </row>
    <row r="41" spans="1:5" x14ac:dyDescent="0.25">
      <c r="A41" s="4" t="s">
        <v>76</v>
      </c>
      <c r="B41" s="4" t="s">
        <v>77</v>
      </c>
      <c r="C41" s="5">
        <v>78157577</v>
      </c>
      <c r="D41" s="20">
        <v>78157577</v>
      </c>
      <c r="E41" s="178">
        <f t="shared" si="0"/>
        <v>100</v>
      </c>
    </row>
    <row r="42" spans="1:5" x14ac:dyDescent="0.25">
      <c r="A42" s="4" t="s">
        <v>78</v>
      </c>
      <c r="B42" s="4" t="s">
        <v>79</v>
      </c>
      <c r="C42" s="5">
        <v>100986878</v>
      </c>
      <c r="D42" s="20">
        <v>100986878</v>
      </c>
      <c r="E42" s="178">
        <f t="shared" si="0"/>
        <v>100</v>
      </c>
    </row>
    <row r="43" spans="1:5" x14ac:dyDescent="0.25">
      <c r="A43" s="4" t="s">
        <v>80</v>
      </c>
      <c r="B43" s="4" t="s">
        <v>81</v>
      </c>
      <c r="C43" s="5">
        <v>60202051</v>
      </c>
      <c r="D43" s="20">
        <v>60202051</v>
      </c>
      <c r="E43" s="178">
        <f t="shared" si="0"/>
        <v>100</v>
      </c>
    </row>
    <row r="44" spans="1:5" x14ac:dyDescent="0.25">
      <c r="A44" s="4" t="s">
        <v>82</v>
      </c>
      <c r="B44" s="4" t="s">
        <v>83</v>
      </c>
      <c r="C44" s="5">
        <v>50473702.5</v>
      </c>
      <c r="D44" s="20">
        <v>50473702.5</v>
      </c>
      <c r="E44" s="178">
        <f t="shared" si="0"/>
        <v>100</v>
      </c>
    </row>
    <row r="45" spans="1:5" x14ac:dyDescent="0.25">
      <c r="A45" s="4" t="s">
        <v>84</v>
      </c>
      <c r="B45" s="4" t="s">
        <v>85</v>
      </c>
      <c r="C45" s="5">
        <v>39591409</v>
      </c>
      <c r="D45" s="20">
        <v>39591409</v>
      </c>
      <c r="E45" s="178">
        <f t="shared" si="0"/>
        <v>100</v>
      </c>
    </row>
    <row r="46" spans="1:5" x14ac:dyDescent="0.25">
      <c r="A46" s="4" t="s">
        <v>86</v>
      </c>
      <c r="B46" s="4" t="s">
        <v>87</v>
      </c>
      <c r="C46" s="5">
        <v>21785554</v>
      </c>
      <c r="D46" s="20">
        <v>21785554</v>
      </c>
      <c r="E46" s="178">
        <f t="shared" si="0"/>
        <v>100</v>
      </c>
    </row>
    <row r="47" spans="1:5" x14ac:dyDescent="0.25">
      <c r="A47" s="4" t="s">
        <v>88</v>
      </c>
      <c r="B47" s="4" t="s">
        <v>89</v>
      </c>
      <c r="C47" s="5">
        <v>68207902.329999998</v>
      </c>
      <c r="D47" s="20">
        <v>68835555.510000005</v>
      </c>
      <c r="E47" s="178">
        <f t="shared" si="0"/>
        <v>99.088184622976101</v>
      </c>
    </row>
    <row r="48" spans="1:5" x14ac:dyDescent="0.25">
      <c r="A48" s="4" t="s">
        <v>90</v>
      </c>
      <c r="B48" s="4" t="s">
        <v>91</v>
      </c>
      <c r="C48" s="5">
        <v>36948582.350000001</v>
      </c>
      <c r="D48" s="20">
        <v>36948582.350000001</v>
      </c>
      <c r="E48" s="178">
        <f t="shared" si="0"/>
        <v>100</v>
      </c>
    </row>
    <row r="49" spans="1:5" x14ac:dyDescent="0.25">
      <c r="A49" s="4" t="s">
        <v>92</v>
      </c>
      <c r="B49" s="4" t="s">
        <v>93</v>
      </c>
      <c r="C49" s="5">
        <v>104833575.92</v>
      </c>
      <c r="D49" s="20">
        <v>109807424.34</v>
      </c>
      <c r="E49" s="178">
        <f t="shared" si="0"/>
        <v>95.470389684581505</v>
      </c>
    </row>
    <row r="50" spans="1:5" x14ac:dyDescent="0.25">
      <c r="A50" s="4" t="s">
        <v>94</v>
      </c>
      <c r="B50" s="4" t="s">
        <v>95</v>
      </c>
      <c r="C50" s="5">
        <v>60892747</v>
      </c>
      <c r="D50" s="20">
        <v>75225076</v>
      </c>
      <c r="E50" s="178">
        <f t="shared" si="0"/>
        <v>80.947405091355435</v>
      </c>
    </row>
    <row r="51" spans="1:5" x14ac:dyDescent="0.25">
      <c r="A51" s="4" t="s">
        <v>96</v>
      </c>
      <c r="B51" s="4" t="s">
        <v>97</v>
      </c>
      <c r="C51" s="5">
        <v>85245338</v>
      </c>
      <c r="D51" s="20">
        <v>85245338</v>
      </c>
      <c r="E51" s="178">
        <f t="shared" si="0"/>
        <v>100</v>
      </c>
    </row>
    <row r="52" spans="1:5" x14ac:dyDescent="0.25">
      <c r="A52" s="4" t="s">
        <v>98</v>
      </c>
      <c r="B52" s="4" t="s">
        <v>99</v>
      </c>
      <c r="C52" s="5">
        <v>51892932.530000001</v>
      </c>
      <c r="D52" s="20">
        <v>53762974</v>
      </c>
      <c r="E52" s="178">
        <f t="shared" si="0"/>
        <v>96.521692661570398</v>
      </c>
    </row>
    <row r="53" spans="1:5" x14ac:dyDescent="0.25">
      <c r="A53" s="4" t="s">
        <v>100</v>
      </c>
      <c r="B53" s="4" t="s">
        <v>101</v>
      </c>
      <c r="C53" s="5">
        <v>37822266.770000003</v>
      </c>
      <c r="D53" s="20">
        <v>39176412</v>
      </c>
      <c r="E53" s="178">
        <f t="shared" si="0"/>
        <v>96.54346796740856</v>
      </c>
    </row>
    <row r="54" spans="1:5" x14ac:dyDescent="0.25">
      <c r="A54" s="4" t="s">
        <v>102</v>
      </c>
      <c r="B54" s="4" t="s">
        <v>103</v>
      </c>
      <c r="C54" s="5">
        <v>53496714</v>
      </c>
      <c r="D54" s="20">
        <v>74253438</v>
      </c>
      <c r="E54" s="178">
        <f t="shared" si="0"/>
        <v>72.04611051140823</v>
      </c>
    </row>
    <row r="55" spans="1:5" x14ac:dyDescent="0.25">
      <c r="A55" s="4" t="s">
        <v>104</v>
      </c>
      <c r="B55" s="4" t="s">
        <v>105</v>
      </c>
      <c r="C55" s="5">
        <v>40474318</v>
      </c>
      <c r="D55" s="20">
        <v>40474318</v>
      </c>
      <c r="E55" s="178">
        <f t="shared" si="0"/>
        <v>100</v>
      </c>
    </row>
    <row r="56" spans="1:5" x14ac:dyDescent="0.25">
      <c r="A56" s="4" t="s">
        <v>106</v>
      </c>
      <c r="B56" s="4" t="s">
        <v>107</v>
      </c>
      <c r="C56" s="5">
        <v>58586500.170000002</v>
      </c>
      <c r="D56" s="20">
        <v>58781748</v>
      </c>
      <c r="E56" s="178">
        <f t="shared" si="0"/>
        <v>99.6678427630291</v>
      </c>
    </row>
    <row r="57" spans="1:5" x14ac:dyDescent="0.25">
      <c r="A57" s="4" t="s">
        <v>108</v>
      </c>
      <c r="B57" s="4" t="s">
        <v>109</v>
      </c>
      <c r="C57" s="5">
        <v>37158481</v>
      </c>
      <c r="D57" s="20">
        <v>37158481</v>
      </c>
      <c r="E57" s="178">
        <f t="shared" si="0"/>
        <v>100</v>
      </c>
    </row>
    <row r="58" spans="1:5" x14ac:dyDescent="0.25">
      <c r="A58" s="4" t="s">
        <v>110</v>
      </c>
      <c r="B58" s="4" t="s">
        <v>111</v>
      </c>
      <c r="C58" s="5">
        <v>46509121</v>
      </c>
      <c r="D58" s="20">
        <v>46509121</v>
      </c>
      <c r="E58" s="178">
        <f t="shared" si="0"/>
        <v>100</v>
      </c>
    </row>
    <row r="59" spans="1:5" x14ac:dyDescent="0.25">
      <c r="A59" s="4" t="s">
        <v>112</v>
      </c>
      <c r="B59" s="4" t="s">
        <v>113</v>
      </c>
      <c r="C59" s="5">
        <v>49771675</v>
      </c>
      <c r="D59" s="20">
        <v>55694413</v>
      </c>
      <c r="E59" s="178">
        <f t="shared" si="0"/>
        <v>89.365651452327896</v>
      </c>
    </row>
    <row r="60" spans="1:5" x14ac:dyDescent="0.25">
      <c r="A60" s="4" t="s">
        <v>114</v>
      </c>
      <c r="B60" s="4" t="s">
        <v>115</v>
      </c>
      <c r="C60" s="5">
        <v>17991914</v>
      </c>
      <c r="D60" s="20">
        <v>28871424</v>
      </c>
      <c r="E60" s="178">
        <f t="shared" si="0"/>
        <v>62.317376517348087</v>
      </c>
    </row>
    <row r="61" spans="1:5" x14ac:dyDescent="0.25">
      <c r="A61" s="4" t="s">
        <v>116</v>
      </c>
      <c r="B61" s="4" t="s">
        <v>117</v>
      </c>
      <c r="C61" s="5">
        <v>39332951.060000002</v>
      </c>
      <c r="D61" s="20">
        <v>40567106.670000002</v>
      </c>
      <c r="E61" s="178">
        <f t="shared" si="0"/>
        <v>96.957743079782716</v>
      </c>
    </row>
    <row r="62" spans="1:5" x14ac:dyDescent="0.25">
      <c r="A62" s="4" t="s">
        <v>118</v>
      </c>
      <c r="B62" s="4" t="s">
        <v>119</v>
      </c>
      <c r="C62" s="5">
        <v>57367852.159999996</v>
      </c>
      <c r="D62" s="20">
        <v>68049680</v>
      </c>
      <c r="E62" s="178">
        <f t="shared" si="0"/>
        <v>84.30289776527971</v>
      </c>
    </row>
    <row r="63" spans="1:5" x14ac:dyDescent="0.25">
      <c r="A63" s="4" t="s">
        <v>120</v>
      </c>
      <c r="B63" s="4" t="s">
        <v>121</v>
      </c>
      <c r="C63" s="5">
        <v>40989967</v>
      </c>
      <c r="D63" s="20">
        <v>40989967</v>
      </c>
      <c r="E63" s="178">
        <f t="shared" si="0"/>
        <v>100</v>
      </c>
    </row>
    <row r="64" spans="1:5" x14ac:dyDescent="0.25">
      <c r="A64" s="4" t="s">
        <v>122</v>
      </c>
      <c r="B64" s="4" t="s">
        <v>123</v>
      </c>
      <c r="C64" s="5">
        <v>52311810</v>
      </c>
      <c r="D64" s="20">
        <v>56945420</v>
      </c>
      <c r="E64" s="178">
        <f t="shared" si="0"/>
        <v>91.863068180022196</v>
      </c>
    </row>
    <row r="65" spans="1:5" x14ac:dyDescent="0.25">
      <c r="A65" s="4" t="s">
        <v>124</v>
      </c>
      <c r="B65" s="4" t="s">
        <v>125</v>
      </c>
      <c r="C65" s="5">
        <v>13258965.289999999</v>
      </c>
      <c r="D65" s="20">
        <v>13445321.99</v>
      </c>
      <c r="E65" s="178">
        <f t="shared" si="0"/>
        <v>98.613966254295704</v>
      </c>
    </row>
    <row r="66" spans="1:5" x14ac:dyDescent="0.25">
      <c r="A66" s="4" t="s">
        <v>126</v>
      </c>
      <c r="B66" s="4" t="s">
        <v>127</v>
      </c>
      <c r="C66" s="5">
        <v>22358576.920000002</v>
      </c>
      <c r="D66" s="20">
        <v>22358576.920000002</v>
      </c>
      <c r="E66" s="178">
        <f t="shared" si="0"/>
        <v>100</v>
      </c>
    </row>
    <row r="67" spans="1:5" x14ac:dyDescent="0.25">
      <c r="A67" s="4" t="s">
        <v>128</v>
      </c>
      <c r="B67" s="4" t="s">
        <v>129</v>
      </c>
      <c r="C67" s="5">
        <v>20891398</v>
      </c>
      <c r="D67" s="20">
        <v>29586354</v>
      </c>
      <c r="E67" s="178">
        <f t="shared" si="0"/>
        <v>70.611600199199941</v>
      </c>
    </row>
    <row r="68" spans="1:5" x14ac:dyDescent="0.25">
      <c r="A68" s="4" t="s">
        <v>130</v>
      </c>
      <c r="B68" s="4" t="s">
        <v>131</v>
      </c>
      <c r="C68" s="3">
        <v>0</v>
      </c>
      <c r="D68" s="12">
        <v>0</v>
      </c>
      <c r="E68" s="178"/>
    </row>
    <row r="69" spans="1:5" x14ac:dyDescent="0.25">
      <c r="A69" s="4" t="s">
        <v>132</v>
      </c>
      <c r="B69" s="4" t="s">
        <v>133</v>
      </c>
      <c r="C69" s="5">
        <v>14875694.23</v>
      </c>
      <c r="D69" s="20">
        <v>28926565</v>
      </c>
      <c r="E69" s="178">
        <f t="shared" ref="E69:E113" si="1">+C69/D69*100</f>
        <v>51.425719680162508</v>
      </c>
    </row>
    <row r="70" spans="1:5" x14ac:dyDescent="0.25">
      <c r="A70" s="4" t="s">
        <v>134</v>
      </c>
      <c r="B70" s="4" t="s">
        <v>135</v>
      </c>
      <c r="C70" s="5">
        <v>102071647.73</v>
      </c>
      <c r="D70" s="20">
        <v>119745872</v>
      </c>
      <c r="E70" s="178">
        <f t="shared" si="1"/>
        <v>85.240222502200325</v>
      </c>
    </row>
    <row r="71" spans="1:5" x14ac:dyDescent="0.25">
      <c r="A71" s="4" t="s">
        <v>136</v>
      </c>
      <c r="B71" s="4" t="s">
        <v>137</v>
      </c>
      <c r="C71" s="5">
        <v>20468937.940000001</v>
      </c>
      <c r="D71" s="20">
        <v>21756168</v>
      </c>
      <c r="E71" s="178">
        <f t="shared" si="1"/>
        <v>94.083378745742365</v>
      </c>
    </row>
    <row r="72" spans="1:5" x14ac:dyDescent="0.25">
      <c r="A72" s="4" t="s">
        <v>138</v>
      </c>
      <c r="B72" s="4" t="s">
        <v>139</v>
      </c>
      <c r="C72" s="5">
        <v>20343209.43</v>
      </c>
      <c r="D72" s="20">
        <v>23012899</v>
      </c>
      <c r="E72" s="178">
        <f t="shared" si="1"/>
        <v>88.399160097126398</v>
      </c>
    </row>
    <row r="73" spans="1:5" x14ac:dyDescent="0.25">
      <c r="A73" s="4" t="s">
        <v>140</v>
      </c>
      <c r="B73" s="4" t="s">
        <v>141</v>
      </c>
      <c r="C73" s="3">
        <v>0</v>
      </c>
      <c r="D73" s="12">
        <v>0</v>
      </c>
      <c r="E73" s="178"/>
    </row>
    <row r="74" spans="1:5" x14ac:dyDescent="0.25">
      <c r="A74" s="4" t="s">
        <v>142</v>
      </c>
      <c r="B74" s="4" t="s">
        <v>143</v>
      </c>
      <c r="C74" s="5">
        <v>22055436.140000001</v>
      </c>
      <c r="D74" s="20">
        <v>24673335</v>
      </c>
      <c r="E74" s="178">
        <f t="shared" si="1"/>
        <v>89.389764861539803</v>
      </c>
    </row>
    <row r="75" spans="1:5" x14ac:dyDescent="0.25">
      <c r="A75" s="4" t="s">
        <v>144</v>
      </c>
      <c r="B75" s="4" t="s">
        <v>145</v>
      </c>
      <c r="C75" s="5">
        <v>13588000</v>
      </c>
      <c r="D75" s="20">
        <v>17287918</v>
      </c>
      <c r="E75" s="178">
        <f t="shared" si="1"/>
        <v>78.598244161037783</v>
      </c>
    </row>
    <row r="76" spans="1:5" x14ac:dyDescent="0.25">
      <c r="A76" s="4" t="s">
        <v>146</v>
      </c>
      <c r="B76" s="4" t="s">
        <v>147</v>
      </c>
      <c r="C76" s="3">
        <v>0</v>
      </c>
      <c r="D76" s="12">
        <v>0</v>
      </c>
      <c r="E76" s="178"/>
    </row>
    <row r="77" spans="1:5" x14ac:dyDescent="0.25">
      <c r="A77" s="4" t="s">
        <v>148</v>
      </c>
      <c r="B77" s="4" t="s">
        <v>149</v>
      </c>
      <c r="C77" s="5">
        <v>29792018.77</v>
      </c>
      <c r="D77" s="20">
        <v>29792018.77</v>
      </c>
      <c r="E77" s="178">
        <f t="shared" si="1"/>
        <v>100</v>
      </c>
    </row>
    <row r="78" spans="1:5" x14ac:dyDescent="0.25">
      <c r="A78" s="4" t="s">
        <v>150</v>
      </c>
      <c r="B78" s="4" t="s">
        <v>151</v>
      </c>
      <c r="C78" s="5">
        <v>13200643</v>
      </c>
      <c r="D78" s="20">
        <v>13200643</v>
      </c>
      <c r="E78" s="178">
        <f t="shared" si="1"/>
        <v>100</v>
      </c>
    </row>
    <row r="79" spans="1:5" x14ac:dyDescent="0.25">
      <c r="A79" s="4" t="s">
        <v>152</v>
      </c>
      <c r="B79" s="4" t="s">
        <v>153</v>
      </c>
      <c r="C79" s="3">
        <v>0</v>
      </c>
      <c r="D79" s="12">
        <v>0</v>
      </c>
      <c r="E79" s="178"/>
    </row>
    <row r="80" spans="1:5" x14ac:dyDescent="0.25">
      <c r="A80" s="4" t="s">
        <v>154</v>
      </c>
      <c r="B80" s="4" t="s">
        <v>155</v>
      </c>
      <c r="C80" s="5">
        <v>11715573</v>
      </c>
      <c r="D80" s="20">
        <v>11715573</v>
      </c>
      <c r="E80" s="178">
        <f t="shared" si="1"/>
        <v>100</v>
      </c>
    </row>
    <row r="81" spans="1:5" x14ac:dyDescent="0.25">
      <c r="A81" s="4" t="s">
        <v>156</v>
      </c>
      <c r="B81" s="4" t="s">
        <v>157</v>
      </c>
      <c r="C81" s="5">
        <v>16356216.41</v>
      </c>
      <c r="D81" s="20">
        <v>18618661</v>
      </c>
      <c r="E81" s="178">
        <f t="shared" si="1"/>
        <v>87.848510749510936</v>
      </c>
    </row>
    <row r="82" spans="1:5" x14ac:dyDescent="0.25">
      <c r="A82" s="4" t="s">
        <v>158</v>
      </c>
      <c r="B82" s="4" t="s">
        <v>159</v>
      </c>
      <c r="C82" s="5">
        <v>18332539.210000001</v>
      </c>
      <c r="D82" s="20">
        <v>18667884.670000002</v>
      </c>
      <c r="E82" s="178">
        <f t="shared" si="1"/>
        <v>98.203623678161492</v>
      </c>
    </row>
    <row r="83" spans="1:5" x14ac:dyDescent="0.25">
      <c r="A83" s="4" t="s">
        <v>160</v>
      </c>
      <c r="B83" s="4" t="s">
        <v>161</v>
      </c>
      <c r="C83" s="5">
        <v>7695439</v>
      </c>
      <c r="D83" s="20">
        <v>7695439</v>
      </c>
      <c r="E83" s="178">
        <f t="shared" si="1"/>
        <v>100</v>
      </c>
    </row>
    <row r="84" spans="1:5" x14ac:dyDescent="0.25">
      <c r="A84" s="4" t="s">
        <v>162</v>
      </c>
      <c r="B84" s="4" t="s">
        <v>163</v>
      </c>
      <c r="C84" s="5">
        <v>12812624</v>
      </c>
      <c r="D84" s="20">
        <v>12812624</v>
      </c>
      <c r="E84" s="178">
        <f t="shared" si="1"/>
        <v>100</v>
      </c>
    </row>
    <row r="85" spans="1:5" x14ac:dyDescent="0.25">
      <c r="A85" s="4" t="s">
        <v>164</v>
      </c>
      <c r="B85" s="4" t="s">
        <v>165</v>
      </c>
      <c r="C85" s="5">
        <v>12082342.66</v>
      </c>
      <c r="D85" s="20">
        <v>17946776</v>
      </c>
      <c r="E85" s="178">
        <f t="shared" si="1"/>
        <v>67.323193090502713</v>
      </c>
    </row>
    <row r="86" spans="1:5" x14ac:dyDescent="0.25">
      <c r="A86" s="4" t="s">
        <v>166</v>
      </c>
      <c r="B86" s="4" t="s">
        <v>167</v>
      </c>
      <c r="C86" s="5">
        <v>10125587.93</v>
      </c>
      <c r="D86" s="20">
        <v>12534210</v>
      </c>
      <c r="E86" s="178">
        <f t="shared" si="1"/>
        <v>80.783614842897961</v>
      </c>
    </row>
    <row r="87" spans="1:5" x14ac:dyDescent="0.25">
      <c r="A87" s="4" t="s">
        <v>168</v>
      </c>
      <c r="B87" s="4" t="s">
        <v>169</v>
      </c>
      <c r="C87" s="5">
        <v>10897012.279999999</v>
      </c>
      <c r="D87" s="20">
        <v>11074498.369999999</v>
      </c>
      <c r="E87" s="178">
        <f t="shared" si="1"/>
        <v>98.39734420404271</v>
      </c>
    </row>
    <row r="88" spans="1:5" x14ac:dyDescent="0.25">
      <c r="A88" s="4" t="s">
        <v>170</v>
      </c>
      <c r="B88" s="4" t="s">
        <v>171</v>
      </c>
      <c r="C88" s="5">
        <v>19784984.16</v>
      </c>
      <c r="D88" s="20">
        <v>25640150</v>
      </c>
      <c r="E88" s="178">
        <f t="shared" si="1"/>
        <v>77.164073377105822</v>
      </c>
    </row>
    <row r="89" spans="1:5" x14ac:dyDescent="0.25">
      <c r="A89" s="4" t="s">
        <v>172</v>
      </c>
      <c r="B89" s="4" t="s">
        <v>173</v>
      </c>
      <c r="C89" s="5">
        <v>7081668.1299999999</v>
      </c>
      <c r="D89" s="20">
        <v>9741142</v>
      </c>
      <c r="E89" s="178">
        <f t="shared" si="1"/>
        <v>72.698541197736361</v>
      </c>
    </row>
    <row r="90" spans="1:5" x14ac:dyDescent="0.25">
      <c r="A90" s="4" t="s">
        <v>174</v>
      </c>
      <c r="B90" s="4" t="s">
        <v>175</v>
      </c>
      <c r="C90" s="5">
        <v>18674999</v>
      </c>
      <c r="D90" s="20">
        <v>18674999</v>
      </c>
      <c r="E90" s="178">
        <f t="shared" si="1"/>
        <v>100</v>
      </c>
    </row>
    <row r="91" spans="1:5" x14ac:dyDescent="0.25">
      <c r="A91" s="4" t="s">
        <v>176</v>
      </c>
      <c r="B91" s="4" t="s">
        <v>177</v>
      </c>
      <c r="C91" s="5">
        <v>10609790</v>
      </c>
      <c r="D91" s="20">
        <v>10609790</v>
      </c>
      <c r="E91" s="178">
        <f t="shared" si="1"/>
        <v>100</v>
      </c>
    </row>
    <row r="92" spans="1:5" x14ac:dyDescent="0.25">
      <c r="A92" s="4" t="s">
        <v>178</v>
      </c>
      <c r="B92" s="4" t="s">
        <v>179</v>
      </c>
      <c r="C92" s="5">
        <v>10883338</v>
      </c>
      <c r="D92" s="20">
        <v>15319674</v>
      </c>
      <c r="E92" s="178">
        <f t="shared" si="1"/>
        <v>71.041576994392969</v>
      </c>
    </row>
    <row r="93" spans="1:5" x14ac:dyDescent="0.25">
      <c r="A93" s="4" t="s">
        <v>180</v>
      </c>
      <c r="B93" s="4" t="s">
        <v>181</v>
      </c>
      <c r="C93" s="5">
        <v>5327040</v>
      </c>
      <c r="D93" s="20">
        <v>5490313</v>
      </c>
      <c r="E93" s="178">
        <f t="shared" si="1"/>
        <v>97.02616226069442</v>
      </c>
    </row>
    <row r="94" spans="1:5" x14ac:dyDescent="0.25">
      <c r="A94" s="4" t="s">
        <v>182</v>
      </c>
      <c r="B94" s="4" t="s">
        <v>183</v>
      </c>
      <c r="C94" s="5">
        <v>13361355</v>
      </c>
      <c r="D94" s="20">
        <v>16722710</v>
      </c>
      <c r="E94" s="178">
        <f t="shared" si="1"/>
        <v>79.899460075549953</v>
      </c>
    </row>
    <row r="95" spans="1:5" x14ac:dyDescent="0.25">
      <c r="A95" s="4" t="s">
        <v>184</v>
      </c>
      <c r="B95" s="4" t="s">
        <v>185</v>
      </c>
      <c r="C95" s="5">
        <v>4787208.1100000003</v>
      </c>
      <c r="D95" s="20">
        <v>8867704</v>
      </c>
      <c r="E95" s="178">
        <f t="shared" si="1"/>
        <v>53.984753099562191</v>
      </c>
    </row>
    <row r="96" spans="1:5" x14ac:dyDescent="0.25">
      <c r="A96" s="4" t="s">
        <v>186</v>
      </c>
      <c r="B96" s="4" t="s">
        <v>187</v>
      </c>
      <c r="C96" s="5">
        <v>15305574</v>
      </c>
      <c r="D96" s="20">
        <v>15305574</v>
      </c>
      <c r="E96" s="178">
        <f t="shared" si="1"/>
        <v>100</v>
      </c>
    </row>
    <row r="97" spans="1:5" x14ac:dyDescent="0.25">
      <c r="A97" s="4" t="s">
        <v>188</v>
      </c>
      <c r="B97" s="4" t="s">
        <v>189</v>
      </c>
      <c r="C97" s="5">
        <v>19262750.559999999</v>
      </c>
      <c r="D97" s="20">
        <v>26182750</v>
      </c>
      <c r="E97" s="178">
        <f t="shared" si="1"/>
        <v>73.570387220593702</v>
      </c>
    </row>
    <row r="98" spans="1:5" x14ac:dyDescent="0.25">
      <c r="A98" s="4" t="s">
        <v>190</v>
      </c>
      <c r="B98" s="4" t="s">
        <v>191</v>
      </c>
      <c r="C98" s="5">
        <v>14207555.76</v>
      </c>
      <c r="D98" s="20">
        <v>17480182</v>
      </c>
      <c r="E98" s="178">
        <f t="shared" si="1"/>
        <v>81.278076852975559</v>
      </c>
    </row>
    <row r="99" spans="1:5" x14ac:dyDescent="0.25">
      <c r="A99" s="4" t="s">
        <v>192</v>
      </c>
      <c r="B99" s="4" t="s">
        <v>193</v>
      </c>
      <c r="C99" s="5">
        <v>4500000</v>
      </c>
      <c r="D99" s="20">
        <v>4500000</v>
      </c>
      <c r="E99" s="178">
        <f t="shared" si="1"/>
        <v>100</v>
      </c>
    </row>
    <row r="100" spans="1:5" x14ac:dyDescent="0.25">
      <c r="A100" s="4" t="s">
        <v>194</v>
      </c>
      <c r="B100" s="4" t="s">
        <v>195</v>
      </c>
      <c r="C100" s="5">
        <v>5690983.1299999999</v>
      </c>
      <c r="D100" s="20">
        <v>8567058.3900000006</v>
      </c>
      <c r="E100" s="178">
        <f t="shared" si="1"/>
        <v>66.428672140753321</v>
      </c>
    </row>
    <row r="101" spans="1:5" x14ac:dyDescent="0.25">
      <c r="A101" s="4" t="s">
        <v>196</v>
      </c>
      <c r="B101" s="4" t="s">
        <v>197</v>
      </c>
      <c r="C101" s="5">
        <v>7721944</v>
      </c>
      <c r="D101" s="20">
        <v>7721944</v>
      </c>
      <c r="E101" s="178">
        <f t="shared" si="1"/>
        <v>100</v>
      </c>
    </row>
    <row r="102" spans="1:5" x14ac:dyDescent="0.25">
      <c r="A102" s="4" t="s">
        <v>198</v>
      </c>
      <c r="B102" s="4" t="s">
        <v>199</v>
      </c>
      <c r="C102" s="5">
        <v>12924302</v>
      </c>
      <c r="D102" s="20">
        <v>12924302</v>
      </c>
      <c r="E102" s="178">
        <f t="shared" si="1"/>
        <v>100</v>
      </c>
    </row>
    <row r="103" spans="1:5" x14ac:dyDescent="0.25">
      <c r="A103" s="4" t="s">
        <v>200</v>
      </c>
      <c r="B103" s="4" t="s">
        <v>201</v>
      </c>
      <c r="C103" s="3">
        <v>0</v>
      </c>
      <c r="D103" s="12">
        <v>0</v>
      </c>
      <c r="E103" s="178"/>
    </row>
    <row r="104" spans="1:5" x14ac:dyDescent="0.25">
      <c r="A104" s="4" t="s">
        <v>202</v>
      </c>
      <c r="B104" s="4" t="s">
        <v>203</v>
      </c>
      <c r="C104" s="3">
        <v>0</v>
      </c>
      <c r="D104" s="12">
        <v>0</v>
      </c>
      <c r="E104" s="178"/>
    </row>
    <row r="105" spans="1:5" x14ac:dyDescent="0.25">
      <c r="A105" s="4" t="s">
        <v>204</v>
      </c>
      <c r="B105" s="4" t="s">
        <v>205</v>
      </c>
      <c r="C105" s="5">
        <v>7936900.8399999999</v>
      </c>
      <c r="D105" s="20">
        <v>7936900.8399999999</v>
      </c>
      <c r="E105" s="178">
        <f t="shared" si="1"/>
        <v>100</v>
      </c>
    </row>
    <row r="106" spans="1:5" x14ac:dyDescent="0.25">
      <c r="A106" s="4" t="s">
        <v>206</v>
      </c>
      <c r="B106" s="4" t="s">
        <v>207</v>
      </c>
      <c r="C106" s="5">
        <v>12322572.68</v>
      </c>
      <c r="D106" s="20">
        <v>13494124</v>
      </c>
      <c r="E106" s="178">
        <f t="shared" si="1"/>
        <v>91.318063180685158</v>
      </c>
    </row>
    <row r="107" spans="1:5" x14ac:dyDescent="0.25">
      <c r="A107" s="4" t="s">
        <v>208</v>
      </c>
      <c r="B107" s="4" t="s">
        <v>209</v>
      </c>
      <c r="C107" s="5">
        <v>11224975</v>
      </c>
      <c r="D107" s="20">
        <v>11224975</v>
      </c>
      <c r="E107" s="178">
        <f t="shared" si="1"/>
        <v>100</v>
      </c>
    </row>
    <row r="108" spans="1:5" x14ac:dyDescent="0.25">
      <c r="A108" s="4" t="s">
        <v>210</v>
      </c>
      <c r="B108" s="4" t="s">
        <v>211</v>
      </c>
      <c r="C108" s="5">
        <v>12041989.52</v>
      </c>
      <c r="D108" s="20">
        <v>12041989.52</v>
      </c>
      <c r="E108" s="178">
        <f t="shared" si="1"/>
        <v>100</v>
      </c>
    </row>
    <row r="109" spans="1:5" x14ac:dyDescent="0.25">
      <c r="A109" s="4" t="s">
        <v>212</v>
      </c>
      <c r="B109" s="4" t="s">
        <v>213</v>
      </c>
      <c r="C109" s="3">
        <v>0</v>
      </c>
      <c r="D109" s="12">
        <v>0</v>
      </c>
      <c r="E109" s="178"/>
    </row>
    <row r="110" spans="1:5" x14ac:dyDescent="0.25">
      <c r="A110" s="4" t="s">
        <v>214</v>
      </c>
      <c r="B110" s="4" t="s">
        <v>215</v>
      </c>
      <c r="C110" s="3">
        <v>0</v>
      </c>
      <c r="D110" s="12">
        <v>0</v>
      </c>
      <c r="E110" s="178"/>
    </row>
    <row r="111" spans="1:5" x14ac:dyDescent="0.25">
      <c r="A111" s="4" t="s">
        <v>216</v>
      </c>
      <c r="B111" s="4" t="s">
        <v>217</v>
      </c>
      <c r="C111" s="3">
        <v>0</v>
      </c>
      <c r="D111" s="12">
        <v>0</v>
      </c>
      <c r="E111" s="178"/>
    </row>
    <row r="112" spans="1:5" ht="15.75" thickBot="1" x14ac:dyDescent="0.3">
      <c r="A112" s="36" t="s">
        <v>218</v>
      </c>
      <c r="B112" s="36" t="s">
        <v>219</v>
      </c>
      <c r="C112" s="34">
        <v>0</v>
      </c>
      <c r="D112" s="42">
        <v>0</v>
      </c>
      <c r="E112" s="179"/>
    </row>
    <row r="113" spans="1:5" ht="16.5" thickTop="1" thickBot="1" x14ac:dyDescent="0.3">
      <c r="A113" s="38"/>
      <c r="B113" s="39" t="s">
        <v>473</v>
      </c>
      <c r="C113" s="35">
        <f>SUM(C4:C112)</f>
        <v>4824679589.5000019</v>
      </c>
      <c r="D113" s="35">
        <f>SUM(D4:D112)</f>
        <v>5200521424.9900017</v>
      </c>
      <c r="E113" s="176">
        <f t="shared" si="1"/>
        <v>92.772997075178438</v>
      </c>
    </row>
    <row r="114" spans="1:5" ht="15.75" thickTop="1" x14ac:dyDescent="0.25">
      <c r="A114" s="358" t="s">
        <v>854</v>
      </c>
      <c r="B114" s="358"/>
      <c r="C114" s="358"/>
      <c r="D114" s="358"/>
      <c r="E114" s="358"/>
    </row>
    <row r="115" spans="1:5" ht="16.5" customHeight="1" x14ac:dyDescent="0.25"/>
  </sheetData>
  <mergeCells count="5">
    <mergeCell ref="A2:A3"/>
    <mergeCell ref="B2:B3"/>
    <mergeCell ref="C2:D2"/>
    <mergeCell ref="E2:E3"/>
    <mergeCell ref="A114:E11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114"/>
  <sheetViews>
    <sheetView topLeftCell="A85" workbookViewId="0">
      <selection activeCell="G102" sqref="G102"/>
    </sheetView>
  </sheetViews>
  <sheetFormatPr baseColWidth="10" defaultColWidth="9.140625" defaultRowHeight="15" x14ac:dyDescent="0.25"/>
  <cols>
    <col min="2" max="2" width="68.42578125" customWidth="1"/>
    <col min="3" max="3" width="18.28515625" customWidth="1"/>
    <col min="4" max="4" width="17.7109375" customWidth="1"/>
    <col min="5" max="5" width="16.5703125" customWidth="1"/>
  </cols>
  <sheetData>
    <row r="2" spans="1:5" ht="30" customHeight="1" x14ac:dyDescent="0.25">
      <c r="A2" s="318" t="s">
        <v>0</v>
      </c>
      <c r="B2" s="318" t="s">
        <v>1</v>
      </c>
      <c r="C2" s="318" t="s">
        <v>548</v>
      </c>
      <c r="D2" s="325" t="s">
        <v>548</v>
      </c>
      <c r="E2" s="359" t="s">
        <v>822</v>
      </c>
    </row>
    <row r="3" spans="1:5" ht="39.950000000000003" customHeight="1" x14ac:dyDescent="0.25">
      <c r="A3" s="318" t="s">
        <v>0</v>
      </c>
      <c r="B3" s="318" t="s">
        <v>1</v>
      </c>
      <c r="C3" s="2" t="s">
        <v>547</v>
      </c>
      <c r="D3" s="13" t="s">
        <v>549</v>
      </c>
      <c r="E3" s="359"/>
    </row>
    <row r="4" spans="1:5" x14ac:dyDescent="0.25">
      <c r="A4" s="4" t="s">
        <v>2</v>
      </c>
      <c r="B4" s="4" t="s">
        <v>3</v>
      </c>
      <c r="C4" s="5">
        <v>72806100</v>
      </c>
      <c r="D4" s="12">
        <v>3280</v>
      </c>
      <c r="E4" s="24">
        <f>+C4/D4</f>
        <v>22196.981707317074</v>
      </c>
    </row>
    <row r="5" spans="1:5" x14ac:dyDescent="0.25">
      <c r="A5" s="4" t="s">
        <v>4</v>
      </c>
      <c r="B5" s="4" t="s">
        <v>5</v>
      </c>
      <c r="C5" s="5">
        <v>139248880</v>
      </c>
      <c r="D5" s="12">
        <v>5207</v>
      </c>
      <c r="E5" s="24">
        <f t="shared" ref="E5:E67" si="0">+C5/D5</f>
        <v>26742.631073554829</v>
      </c>
    </row>
    <row r="6" spans="1:5" x14ac:dyDescent="0.25">
      <c r="A6" s="4" t="s">
        <v>6</v>
      </c>
      <c r="B6" s="4" t="s">
        <v>7</v>
      </c>
      <c r="C6" s="5">
        <v>93179048</v>
      </c>
      <c r="D6" s="12">
        <v>3872</v>
      </c>
      <c r="E6" s="24">
        <f t="shared" si="0"/>
        <v>24064.836776859505</v>
      </c>
    </row>
    <row r="7" spans="1:5" x14ac:dyDescent="0.25">
      <c r="A7" s="4" t="s">
        <v>8</v>
      </c>
      <c r="B7" s="4" t="s">
        <v>9</v>
      </c>
      <c r="C7" s="5">
        <v>132182935</v>
      </c>
      <c r="D7" s="12">
        <v>5504</v>
      </c>
      <c r="E7" s="24">
        <f t="shared" si="0"/>
        <v>24015.794876453489</v>
      </c>
    </row>
    <row r="8" spans="1:5" x14ac:dyDescent="0.25">
      <c r="A8" s="4" t="s">
        <v>10</v>
      </c>
      <c r="B8" s="4" t="s">
        <v>11</v>
      </c>
      <c r="C8" s="5">
        <v>72505031</v>
      </c>
      <c r="D8" s="12">
        <v>2564</v>
      </c>
      <c r="E8" s="24">
        <f t="shared" si="0"/>
        <v>28278.093213728549</v>
      </c>
    </row>
    <row r="9" spans="1:5" x14ac:dyDescent="0.25">
      <c r="A9" s="4" t="s">
        <v>12</v>
      </c>
      <c r="B9" s="4" t="s">
        <v>13</v>
      </c>
      <c r="C9" s="5">
        <v>140106490</v>
      </c>
      <c r="D9" s="12">
        <v>5864</v>
      </c>
      <c r="E9" s="24">
        <f t="shared" si="0"/>
        <v>23892.648362892225</v>
      </c>
    </row>
    <row r="10" spans="1:5" x14ac:dyDescent="0.25">
      <c r="A10" s="4" t="s">
        <v>14</v>
      </c>
      <c r="B10" s="4" t="s">
        <v>15</v>
      </c>
      <c r="C10" s="5">
        <v>179081854</v>
      </c>
      <c r="D10" s="12">
        <v>5217</v>
      </c>
      <c r="E10" s="24">
        <f t="shared" si="0"/>
        <v>34326.59651140502</v>
      </c>
    </row>
    <row r="11" spans="1:5" x14ac:dyDescent="0.25">
      <c r="A11" s="4" t="s">
        <v>16</v>
      </c>
      <c r="B11" s="4" t="s">
        <v>17</v>
      </c>
      <c r="C11" s="5">
        <v>80694341</v>
      </c>
      <c r="D11" s="12">
        <v>2654</v>
      </c>
      <c r="E11" s="24">
        <f t="shared" si="0"/>
        <v>30404.800678221553</v>
      </c>
    </row>
    <row r="12" spans="1:5" x14ac:dyDescent="0.25">
      <c r="A12" s="4" t="s">
        <v>18</v>
      </c>
      <c r="B12" s="4" t="s">
        <v>19</v>
      </c>
      <c r="C12" s="5">
        <v>139966646.97999999</v>
      </c>
      <c r="D12" s="12">
        <v>6343</v>
      </c>
      <c r="E12" s="24">
        <f t="shared" si="0"/>
        <v>22066.316723947657</v>
      </c>
    </row>
    <row r="13" spans="1:5" x14ac:dyDescent="0.25">
      <c r="A13" s="4" t="s">
        <v>20</v>
      </c>
      <c r="B13" s="4" t="s">
        <v>21</v>
      </c>
      <c r="C13" s="5">
        <v>39276456</v>
      </c>
      <c r="D13" s="12">
        <v>1232</v>
      </c>
      <c r="E13" s="24">
        <f t="shared" si="0"/>
        <v>31880.240259740262</v>
      </c>
    </row>
    <row r="14" spans="1:5" x14ac:dyDescent="0.25">
      <c r="A14" s="4" t="s">
        <v>22</v>
      </c>
      <c r="B14" s="4" t="s">
        <v>23</v>
      </c>
      <c r="C14" s="5">
        <v>60516662</v>
      </c>
      <c r="D14" s="12">
        <v>2518</v>
      </c>
      <c r="E14" s="24">
        <f t="shared" si="0"/>
        <v>24033.62271644162</v>
      </c>
    </row>
    <row r="15" spans="1:5" x14ac:dyDescent="0.25">
      <c r="A15" s="4" t="s">
        <v>24</v>
      </c>
      <c r="B15" s="4" t="s">
        <v>25</v>
      </c>
      <c r="C15" s="5">
        <v>107267760</v>
      </c>
      <c r="D15" s="12">
        <v>3055</v>
      </c>
      <c r="E15" s="24">
        <f t="shared" si="0"/>
        <v>35112.196399345332</v>
      </c>
    </row>
    <row r="16" spans="1:5" x14ac:dyDescent="0.25">
      <c r="A16" s="4" t="s">
        <v>26</v>
      </c>
      <c r="B16" s="4" t="s">
        <v>27</v>
      </c>
      <c r="C16" s="5">
        <v>137987109</v>
      </c>
      <c r="D16" s="12">
        <v>6128</v>
      </c>
      <c r="E16" s="24">
        <f t="shared" si="0"/>
        <v>22517.478622715404</v>
      </c>
    </row>
    <row r="17" spans="1:5" x14ac:dyDescent="0.25">
      <c r="A17" s="4" t="s">
        <v>28</v>
      </c>
      <c r="B17" s="4" t="s">
        <v>29</v>
      </c>
      <c r="C17" s="5">
        <v>66784808</v>
      </c>
      <c r="D17" s="12">
        <v>2354</v>
      </c>
      <c r="E17" s="24">
        <f t="shared" si="0"/>
        <v>28370.776550552251</v>
      </c>
    </row>
    <row r="18" spans="1:5" x14ac:dyDescent="0.25">
      <c r="A18" s="4" t="s">
        <v>30</v>
      </c>
      <c r="B18" s="4" t="s">
        <v>31</v>
      </c>
      <c r="C18" s="5">
        <v>47517550</v>
      </c>
      <c r="D18" s="12">
        <v>1959</v>
      </c>
      <c r="E18" s="24">
        <f t="shared" si="0"/>
        <v>24256.023481368044</v>
      </c>
    </row>
    <row r="19" spans="1:5" x14ac:dyDescent="0.25">
      <c r="A19" s="4" t="s">
        <v>32</v>
      </c>
      <c r="B19" s="4" t="s">
        <v>33</v>
      </c>
      <c r="C19" s="5">
        <v>61159448</v>
      </c>
      <c r="D19" s="12">
        <v>2430</v>
      </c>
      <c r="E19" s="24">
        <f t="shared" si="0"/>
        <v>25168.497119341562</v>
      </c>
    </row>
    <row r="20" spans="1:5" x14ac:dyDescent="0.25">
      <c r="A20" s="4" t="s">
        <v>34</v>
      </c>
      <c r="B20" s="4" t="s">
        <v>35</v>
      </c>
      <c r="C20" s="5">
        <v>54845268</v>
      </c>
      <c r="D20" s="12">
        <v>1903</v>
      </c>
      <c r="E20" s="24">
        <f t="shared" si="0"/>
        <v>28820.424592748292</v>
      </c>
    </row>
    <row r="21" spans="1:5" x14ac:dyDescent="0.25">
      <c r="A21" s="4" t="s">
        <v>36</v>
      </c>
      <c r="B21" s="4" t="s">
        <v>37</v>
      </c>
      <c r="C21" s="5">
        <v>88678132</v>
      </c>
      <c r="D21" s="12">
        <v>2734</v>
      </c>
      <c r="E21" s="24">
        <f t="shared" si="0"/>
        <v>32435.30797366496</v>
      </c>
    </row>
    <row r="22" spans="1:5" x14ac:dyDescent="0.25">
      <c r="A22" s="4" t="s">
        <v>38</v>
      </c>
      <c r="B22" s="4" t="s">
        <v>39</v>
      </c>
      <c r="C22" s="5">
        <v>148136416.94</v>
      </c>
      <c r="D22" s="12">
        <v>2406</v>
      </c>
      <c r="E22" s="24">
        <f t="shared" si="0"/>
        <v>61569.583100581876</v>
      </c>
    </row>
    <row r="23" spans="1:5" x14ac:dyDescent="0.25">
      <c r="A23" s="4" t="s">
        <v>40</v>
      </c>
      <c r="B23" s="4" t="s">
        <v>41</v>
      </c>
      <c r="C23" s="5">
        <v>53330414</v>
      </c>
      <c r="D23" s="12">
        <v>1717</v>
      </c>
      <c r="E23" s="24">
        <f t="shared" si="0"/>
        <v>31060.229470005823</v>
      </c>
    </row>
    <row r="24" spans="1:5" x14ac:dyDescent="0.25">
      <c r="A24" s="4" t="s">
        <v>42</v>
      </c>
      <c r="B24" s="4" t="s">
        <v>43</v>
      </c>
      <c r="C24" s="5">
        <v>54047044</v>
      </c>
      <c r="D24" s="12">
        <v>2049</v>
      </c>
      <c r="E24" s="24">
        <f t="shared" si="0"/>
        <v>26377.278672523182</v>
      </c>
    </row>
    <row r="25" spans="1:5" x14ac:dyDescent="0.25">
      <c r="A25" s="4" t="s">
        <v>44</v>
      </c>
      <c r="B25" s="4" t="s">
        <v>45</v>
      </c>
      <c r="C25" s="5">
        <v>86058477</v>
      </c>
      <c r="D25" s="12">
        <v>2810</v>
      </c>
      <c r="E25" s="24">
        <f t="shared" si="0"/>
        <v>30625.792526690391</v>
      </c>
    </row>
    <row r="26" spans="1:5" x14ac:dyDescent="0.25">
      <c r="A26" s="4" t="s">
        <v>46</v>
      </c>
      <c r="B26" s="4" t="s">
        <v>47</v>
      </c>
      <c r="C26" s="5">
        <v>47017858</v>
      </c>
      <c r="D26" s="12">
        <v>1484</v>
      </c>
      <c r="E26" s="24">
        <f t="shared" si="0"/>
        <v>31683.192722371969</v>
      </c>
    </row>
    <row r="27" spans="1:5" x14ac:dyDescent="0.25">
      <c r="A27" s="4" t="s">
        <v>48</v>
      </c>
      <c r="B27" s="4" t="s">
        <v>49</v>
      </c>
      <c r="C27" s="5">
        <v>43947815</v>
      </c>
      <c r="D27" s="12">
        <v>1018</v>
      </c>
      <c r="E27" s="24">
        <f t="shared" si="0"/>
        <v>43170.741650294694</v>
      </c>
    </row>
    <row r="28" spans="1:5" x14ac:dyDescent="0.25">
      <c r="A28" s="4" t="s">
        <v>50</v>
      </c>
      <c r="B28" s="4" t="s">
        <v>51</v>
      </c>
      <c r="C28" s="5">
        <v>57505179</v>
      </c>
      <c r="D28" s="12">
        <v>1949</v>
      </c>
      <c r="E28" s="24">
        <f t="shared" si="0"/>
        <v>29504.966136480245</v>
      </c>
    </row>
    <row r="29" spans="1:5" x14ac:dyDescent="0.25">
      <c r="A29" s="4" t="s">
        <v>52</v>
      </c>
      <c r="B29" s="4" t="s">
        <v>53</v>
      </c>
      <c r="C29" s="5">
        <v>51171586</v>
      </c>
      <c r="D29" s="12">
        <v>1799</v>
      </c>
      <c r="E29" s="24">
        <f t="shared" si="0"/>
        <v>28444.461367426349</v>
      </c>
    </row>
    <row r="30" spans="1:5" x14ac:dyDescent="0.25">
      <c r="A30" s="4" t="s">
        <v>54</v>
      </c>
      <c r="B30" s="4" t="s">
        <v>55</v>
      </c>
      <c r="C30" s="5">
        <v>96690508</v>
      </c>
      <c r="D30" s="12">
        <v>3841</v>
      </c>
      <c r="E30" s="24">
        <f t="shared" si="0"/>
        <v>25173.264254100493</v>
      </c>
    </row>
    <row r="31" spans="1:5" x14ac:dyDescent="0.25">
      <c r="A31" s="4" t="s">
        <v>56</v>
      </c>
      <c r="B31" s="4" t="s">
        <v>57</v>
      </c>
      <c r="C31" s="5">
        <v>73699724</v>
      </c>
      <c r="D31" s="12">
        <v>2720</v>
      </c>
      <c r="E31" s="24">
        <f t="shared" si="0"/>
        <v>27095.486764705882</v>
      </c>
    </row>
    <row r="32" spans="1:5" x14ac:dyDescent="0.25">
      <c r="A32" s="4" t="s">
        <v>58</v>
      </c>
      <c r="B32" s="4" t="s">
        <v>59</v>
      </c>
      <c r="C32" s="5">
        <v>80777435</v>
      </c>
      <c r="D32" s="12">
        <v>3127</v>
      </c>
      <c r="E32" s="24">
        <f t="shared" si="0"/>
        <v>25832.246562200191</v>
      </c>
    </row>
    <row r="33" spans="1:5" x14ac:dyDescent="0.25">
      <c r="A33" s="4" t="s">
        <v>60</v>
      </c>
      <c r="B33" s="4" t="s">
        <v>61</v>
      </c>
      <c r="C33" s="5">
        <v>51159013.609999999</v>
      </c>
      <c r="D33" s="12">
        <v>1433</v>
      </c>
      <c r="E33" s="24">
        <f t="shared" si="0"/>
        <v>35700.637550593157</v>
      </c>
    </row>
    <row r="34" spans="1:5" x14ac:dyDescent="0.25">
      <c r="A34" s="4" t="s">
        <v>62</v>
      </c>
      <c r="B34" s="4" t="s">
        <v>63</v>
      </c>
      <c r="C34" s="5">
        <v>53798796</v>
      </c>
      <c r="D34" s="12">
        <v>1382</v>
      </c>
      <c r="E34" s="24">
        <f t="shared" si="0"/>
        <v>38928.217076700435</v>
      </c>
    </row>
    <row r="35" spans="1:5" x14ac:dyDescent="0.25">
      <c r="A35" s="4" t="s">
        <v>64</v>
      </c>
      <c r="B35" s="4" t="s">
        <v>65</v>
      </c>
      <c r="C35" s="5">
        <v>90650930.620000005</v>
      </c>
      <c r="D35" s="12">
        <v>2556</v>
      </c>
      <c r="E35" s="24">
        <f t="shared" si="0"/>
        <v>35465.935297339594</v>
      </c>
    </row>
    <row r="36" spans="1:5" x14ac:dyDescent="0.25">
      <c r="A36" s="4" t="s">
        <v>66</v>
      </c>
      <c r="B36" s="4" t="s">
        <v>67</v>
      </c>
      <c r="C36" s="5">
        <v>60286722</v>
      </c>
      <c r="D36" s="12">
        <v>2484</v>
      </c>
      <c r="E36" s="24">
        <f t="shared" si="0"/>
        <v>24270.016908212561</v>
      </c>
    </row>
    <row r="37" spans="1:5" x14ac:dyDescent="0.25">
      <c r="A37" s="4" t="s">
        <v>68</v>
      </c>
      <c r="B37" s="4" t="s">
        <v>69</v>
      </c>
      <c r="C37" s="5">
        <v>49293935</v>
      </c>
      <c r="D37" s="12">
        <v>1468</v>
      </c>
      <c r="E37" s="24">
        <f t="shared" si="0"/>
        <v>33578.97479564033</v>
      </c>
    </row>
    <row r="38" spans="1:5" x14ac:dyDescent="0.25">
      <c r="A38" s="4" t="s">
        <v>70</v>
      </c>
      <c r="B38" s="4" t="s">
        <v>71</v>
      </c>
      <c r="C38" s="5">
        <v>91508363</v>
      </c>
      <c r="D38" s="12">
        <v>4028</v>
      </c>
      <c r="E38" s="24">
        <f t="shared" si="0"/>
        <v>22718.064299900696</v>
      </c>
    </row>
    <row r="39" spans="1:5" x14ac:dyDescent="0.25">
      <c r="A39" s="4" t="s">
        <v>72</v>
      </c>
      <c r="B39" s="4" t="s">
        <v>73</v>
      </c>
      <c r="C39" s="5">
        <v>62393773</v>
      </c>
      <c r="D39" s="12">
        <v>3492</v>
      </c>
      <c r="E39" s="24">
        <f t="shared" si="0"/>
        <v>17867.632588774341</v>
      </c>
    </row>
    <row r="40" spans="1:5" x14ac:dyDescent="0.25">
      <c r="A40" s="4" t="s">
        <v>74</v>
      </c>
      <c r="B40" s="4" t="s">
        <v>75</v>
      </c>
      <c r="C40" s="5">
        <v>163451646</v>
      </c>
      <c r="D40" s="12">
        <v>7350</v>
      </c>
      <c r="E40" s="24">
        <f t="shared" si="0"/>
        <v>22238.31918367347</v>
      </c>
    </row>
    <row r="41" spans="1:5" x14ac:dyDescent="0.25">
      <c r="A41" s="4" t="s">
        <v>76</v>
      </c>
      <c r="B41" s="4" t="s">
        <v>77</v>
      </c>
      <c r="C41" s="5">
        <v>78157577</v>
      </c>
      <c r="D41" s="12">
        <v>2942</v>
      </c>
      <c r="E41" s="24">
        <f t="shared" si="0"/>
        <v>26566.137661454792</v>
      </c>
    </row>
    <row r="42" spans="1:5" x14ac:dyDescent="0.25">
      <c r="A42" s="4" t="s">
        <v>78</v>
      </c>
      <c r="B42" s="4" t="s">
        <v>79</v>
      </c>
      <c r="C42" s="5">
        <v>100986878</v>
      </c>
      <c r="D42" s="12">
        <v>4454</v>
      </c>
      <c r="E42" s="24">
        <f t="shared" si="0"/>
        <v>22673.299955096543</v>
      </c>
    </row>
    <row r="43" spans="1:5" x14ac:dyDescent="0.25">
      <c r="A43" s="4" t="s">
        <v>80</v>
      </c>
      <c r="B43" s="4" t="s">
        <v>81</v>
      </c>
      <c r="C43" s="5">
        <v>60202051</v>
      </c>
      <c r="D43" s="12">
        <v>3083</v>
      </c>
      <c r="E43" s="24">
        <f t="shared" si="0"/>
        <v>19527.100551410964</v>
      </c>
    </row>
    <row r="44" spans="1:5" x14ac:dyDescent="0.25">
      <c r="A44" s="4" t="s">
        <v>82</v>
      </c>
      <c r="B44" s="4" t="s">
        <v>83</v>
      </c>
      <c r="C44" s="5">
        <v>50473702.5</v>
      </c>
      <c r="D44" s="12">
        <v>2112</v>
      </c>
      <c r="E44" s="24">
        <f t="shared" si="0"/>
        <v>23898.53338068182</v>
      </c>
    </row>
    <row r="45" spans="1:5" x14ac:dyDescent="0.25">
      <c r="A45" s="4" t="s">
        <v>84</v>
      </c>
      <c r="B45" s="4" t="s">
        <v>85</v>
      </c>
      <c r="C45" s="5">
        <v>39591409</v>
      </c>
      <c r="D45" s="12">
        <v>1852</v>
      </c>
      <c r="E45" s="24">
        <f t="shared" si="0"/>
        <v>21377.650647948165</v>
      </c>
    </row>
    <row r="46" spans="1:5" x14ac:dyDescent="0.25">
      <c r="A46" s="4" t="s">
        <v>86</v>
      </c>
      <c r="B46" s="4" t="s">
        <v>87</v>
      </c>
      <c r="C46" s="5">
        <v>21785554</v>
      </c>
      <c r="D46" s="12">
        <v>767</v>
      </c>
      <c r="E46" s="24">
        <f t="shared" si="0"/>
        <v>28403.590612777054</v>
      </c>
    </row>
    <row r="47" spans="1:5" x14ac:dyDescent="0.25">
      <c r="A47" s="4" t="s">
        <v>88</v>
      </c>
      <c r="B47" s="4" t="s">
        <v>89</v>
      </c>
      <c r="C47" s="5">
        <v>68835555.510000005</v>
      </c>
      <c r="D47" s="12">
        <v>2486</v>
      </c>
      <c r="E47" s="24">
        <f t="shared" si="0"/>
        <v>27689.282184231699</v>
      </c>
    </row>
    <row r="48" spans="1:5" x14ac:dyDescent="0.25">
      <c r="A48" s="4" t="s">
        <v>90</v>
      </c>
      <c r="B48" s="4" t="s">
        <v>91</v>
      </c>
      <c r="C48" s="5">
        <v>36948582.350000001</v>
      </c>
      <c r="D48" s="12">
        <v>2701</v>
      </c>
      <c r="E48" s="24">
        <f t="shared" si="0"/>
        <v>13679.593613476491</v>
      </c>
    </row>
    <row r="49" spans="1:5" x14ac:dyDescent="0.25">
      <c r="A49" s="4" t="s">
        <v>92</v>
      </c>
      <c r="B49" s="4" t="s">
        <v>93</v>
      </c>
      <c r="C49" s="5">
        <v>109807424.34</v>
      </c>
      <c r="D49" s="12">
        <v>3828</v>
      </c>
      <c r="E49" s="24">
        <f t="shared" si="0"/>
        <v>28685.325062695927</v>
      </c>
    </row>
    <row r="50" spans="1:5" x14ac:dyDescent="0.25">
      <c r="A50" s="4" t="s">
        <v>94</v>
      </c>
      <c r="B50" s="4" t="s">
        <v>95</v>
      </c>
      <c r="C50" s="5">
        <v>75225076</v>
      </c>
      <c r="D50" s="12">
        <v>2604</v>
      </c>
      <c r="E50" s="24">
        <f t="shared" si="0"/>
        <v>28888.278033794162</v>
      </c>
    </row>
    <row r="51" spans="1:5" x14ac:dyDescent="0.25">
      <c r="A51" s="4" t="s">
        <v>96</v>
      </c>
      <c r="B51" s="4" t="s">
        <v>97</v>
      </c>
      <c r="C51" s="5">
        <v>85245338</v>
      </c>
      <c r="D51" s="12">
        <v>3804</v>
      </c>
      <c r="E51" s="24">
        <f t="shared" si="0"/>
        <v>22409.394847528918</v>
      </c>
    </row>
    <row r="52" spans="1:5" x14ac:dyDescent="0.25">
      <c r="A52" s="4" t="s">
        <v>98</v>
      </c>
      <c r="B52" s="4" t="s">
        <v>99</v>
      </c>
      <c r="C52" s="5">
        <v>53762974</v>
      </c>
      <c r="D52" s="12">
        <v>2102</v>
      </c>
      <c r="E52" s="24">
        <f t="shared" si="0"/>
        <v>25577.057088487156</v>
      </c>
    </row>
    <row r="53" spans="1:5" x14ac:dyDescent="0.25">
      <c r="A53" s="4" t="s">
        <v>100</v>
      </c>
      <c r="B53" s="4" t="s">
        <v>101</v>
      </c>
      <c r="C53" s="5">
        <v>39176412</v>
      </c>
      <c r="D53" s="12">
        <v>1158</v>
      </c>
      <c r="E53" s="24">
        <f t="shared" si="0"/>
        <v>33831.098445595853</v>
      </c>
    </row>
    <row r="54" spans="1:5" x14ac:dyDescent="0.25">
      <c r="A54" s="4" t="s">
        <v>102</v>
      </c>
      <c r="B54" s="4" t="s">
        <v>103</v>
      </c>
      <c r="C54" s="5">
        <v>74253438</v>
      </c>
      <c r="D54" s="12">
        <v>2090</v>
      </c>
      <c r="E54" s="24">
        <f t="shared" si="0"/>
        <v>35527.96076555024</v>
      </c>
    </row>
    <row r="55" spans="1:5" x14ac:dyDescent="0.25">
      <c r="A55" s="4" t="s">
        <v>104</v>
      </c>
      <c r="B55" s="4" t="s">
        <v>105</v>
      </c>
      <c r="C55" s="5">
        <v>40474318</v>
      </c>
      <c r="D55" s="12">
        <v>1288</v>
      </c>
      <c r="E55" s="24">
        <f t="shared" si="0"/>
        <v>31424.159937888198</v>
      </c>
    </row>
    <row r="56" spans="1:5" x14ac:dyDescent="0.25">
      <c r="A56" s="4" t="s">
        <v>106</v>
      </c>
      <c r="B56" s="4" t="s">
        <v>107</v>
      </c>
      <c r="C56" s="5">
        <v>58781748</v>
      </c>
      <c r="D56" s="12">
        <v>2473</v>
      </c>
      <c r="E56" s="24">
        <f t="shared" si="0"/>
        <v>23769.408815204206</v>
      </c>
    </row>
    <row r="57" spans="1:5" x14ac:dyDescent="0.25">
      <c r="A57" s="4" t="s">
        <v>108</v>
      </c>
      <c r="B57" s="4" t="s">
        <v>109</v>
      </c>
      <c r="C57" s="5">
        <v>37158481</v>
      </c>
      <c r="D57" s="12">
        <v>1074</v>
      </c>
      <c r="E57" s="24">
        <f t="shared" si="0"/>
        <v>34598.213221601487</v>
      </c>
    </row>
    <row r="58" spans="1:5" x14ac:dyDescent="0.25">
      <c r="A58" s="4" t="s">
        <v>110</v>
      </c>
      <c r="B58" s="9" t="s">
        <v>111</v>
      </c>
      <c r="C58" s="5">
        <v>46509121.620999999</v>
      </c>
      <c r="D58" s="12">
        <v>1812</v>
      </c>
      <c r="E58" s="262">
        <f t="shared" si="0"/>
        <v>25667.285662803533</v>
      </c>
    </row>
    <row r="59" spans="1:5" x14ac:dyDescent="0.25">
      <c r="A59" s="4" t="s">
        <v>112</v>
      </c>
      <c r="B59" s="4" t="s">
        <v>113</v>
      </c>
      <c r="C59" s="5">
        <v>55694413</v>
      </c>
      <c r="D59" s="12">
        <v>2011</v>
      </c>
      <c r="E59" s="24">
        <f t="shared" si="0"/>
        <v>27694.884634510196</v>
      </c>
    </row>
    <row r="60" spans="1:5" x14ac:dyDescent="0.25">
      <c r="A60" s="4" t="s">
        <v>114</v>
      </c>
      <c r="B60" s="4" t="s">
        <v>115</v>
      </c>
      <c r="C60" s="5">
        <v>28871424</v>
      </c>
      <c r="D60" s="12">
        <v>577</v>
      </c>
      <c r="E60" s="24">
        <f t="shared" si="0"/>
        <v>50037.129982668979</v>
      </c>
    </row>
    <row r="61" spans="1:5" x14ac:dyDescent="0.25">
      <c r="A61" s="4" t="s">
        <v>116</v>
      </c>
      <c r="B61" s="4" t="s">
        <v>117</v>
      </c>
      <c r="C61" s="5">
        <v>40567106.670000002</v>
      </c>
      <c r="D61" s="12">
        <v>1562</v>
      </c>
      <c r="E61" s="24">
        <f t="shared" si="0"/>
        <v>25971.259071702945</v>
      </c>
    </row>
    <row r="62" spans="1:5" x14ac:dyDescent="0.25">
      <c r="A62" s="4" t="s">
        <v>118</v>
      </c>
      <c r="B62" s="4" t="s">
        <v>119</v>
      </c>
      <c r="C62" s="5">
        <v>68049680</v>
      </c>
      <c r="D62" s="12">
        <v>3456</v>
      </c>
      <c r="E62" s="24">
        <f t="shared" si="0"/>
        <v>19690.300925925927</v>
      </c>
    </row>
    <row r="63" spans="1:5" x14ac:dyDescent="0.25">
      <c r="A63" s="4" t="s">
        <v>120</v>
      </c>
      <c r="B63" s="4" t="s">
        <v>121</v>
      </c>
      <c r="C63" s="5">
        <v>40989967</v>
      </c>
      <c r="D63" s="12">
        <v>928</v>
      </c>
      <c r="E63" s="24">
        <f t="shared" si="0"/>
        <v>44170.223060344826</v>
      </c>
    </row>
    <row r="64" spans="1:5" x14ac:dyDescent="0.25">
      <c r="A64" s="4" t="s">
        <v>122</v>
      </c>
      <c r="B64" s="4" t="s">
        <v>123</v>
      </c>
      <c r="C64" s="5">
        <v>56945420</v>
      </c>
      <c r="D64" s="12">
        <v>2006</v>
      </c>
      <c r="E64" s="24">
        <f t="shared" si="0"/>
        <v>28387.547357926222</v>
      </c>
    </row>
    <row r="65" spans="1:5" x14ac:dyDescent="0.25">
      <c r="A65" s="4" t="s">
        <v>124</v>
      </c>
      <c r="B65" s="4" t="s">
        <v>125</v>
      </c>
      <c r="C65" s="5">
        <v>13445321.99</v>
      </c>
      <c r="D65" s="12">
        <v>433</v>
      </c>
      <c r="E65" s="24">
        <f t="shared" si="0"/>
        <v>31051.55193995381</v>
      </c>
    </row>
    <row r="66" spans="1:5" x14ac:dyDescent="0.25">
      <c r="A66" s="4" t="s">
        <v>126</v>
      </c>
      <c r="B66" s="4" t="s">
        <v>127</v>
      </c>
      <c r="C66" s="5">
        <v>22358576.920000002</v>
      </c>
      <c r="D66" s="12">
        <v>1124</v>
      </c>
      <c r="E66" s="24">
        <f t="shared" si="0"/>
        <v>19891.972348754451</v>
      </c>
    </row>
    <row r="67" spans="1:5" x14ac:dyDescent="0.25">
      <c r="A67" s="4" t="s">
        <v>128</v>
      </c>
      <c r="B67" s="4" t="s">
        <v>129</v>
      </c>
      <c r="C67" s="5">
        <v>29586354</v>
      </c>
      <c r="D67" s="12">
        <v>764</v>
      </c>
      <c r="E67" s="24">
        <f t="shared" si="0"/>
        <v>38725.594240837694</v>
      </c>
    </row>
    <row r="68" spans="1:5" x14ac:dyDescent="0.25">
      <c r="A68" s="4" t="s">
        <v>130</v>
      </c>
      <c r="B68" s="4" t="s">
        <v>131</v>
      </c>
      <c r="C68" s="6"/>
      <c r="D68" s="12"/>
      <c r="E68" s="24"/>
    </row>
    <row r="69" spans="1:5" x14ac:dyDescent="0.25">
      <c r="A69" s="4" t="s">
        <v>132</v>
      </c>
      <c r="B69" s="4" t="s">
        <v>133</v>
      </c>
      <c r="C69" s="5">
        <v>28926565</v>
      </c>
      <c r="D69" s="12">
        <v>836</v>
      </c>
      <c r="E69" s="24">
        <f t="shared" ref="E69:E113" si="1">+C69/D69</f>
        <v>34601.154306220094</v>
      </c>
    </row>
    <row r="70" spans="1:5" x14ac:dyDescent="0.25">
      <c r="A70" s="4" t="s">
        <v>134</v>
      </c>
      <c r="B70" s="4" t="s">
        <v>135</v>
      </c>
      <c r="C70" s="5">
        <v>119745872</v>
      </c>
      <c r="D70" s="12">
        <v>896</v>
      </c>
      <c r="E70" s="24">
        <f t="shared" si="1"/>
        <v>133644.94642857142</v>
      </c>
    </row>
    <row r="71" spans="1:5" x14ac:dyDescent="0.25">
      <c r="A71" s="4" t="s">
        <v>136</v>
      </c>
      <c r="B71" s="4" t="s">
        <v>137</v>
      </c>
      <c r="C71" s="5">
        <v>21756168</v>
      </c>
      <c r="D71" s="12">
        <v>1289</v>
      </c>
      <c r="E71" s="24">
        <f t="shared" si="1"/>
        <v>16878.330488750969</v>
      </c>
    </row>
    <row r="72" spans="1:5" x14ac:dyDescent="0.25">
      <c r="A72" s="4" t="s">
        <v>138</v>
      </c>
      <c r="B72" s="4" t="s">
        <v>139</v>
      </c>
      <c r="C72" s="5">
        <v>23012899</v>
      </c>
      <c r="D72" s="12">
        <v>775</v>
      </c>
      <c r="E72" s="24">
        <f t="shared" si="1"/>
        <v>29694.063225806451</v>
      </c>
    </row>
    <row r="73" spans="1:5" x14ac:dyDescent="0.25">
      <c r="A73" s="4" t="s">
        <v>140</v>
      </c>
      <c r="B73" s="4" t="s">
        <v>141</v>
      </c>
      <c r="C73" s="6" t="s">
        <v>853</v>
      </c>
      <c r="D73" s="12">
        <v>0</v>
      </c>
      <c r="E73" s="24"/>
    </row>
    <row r="74" spans="1:5" x14ac:dyDescent="0.25">
      <c r="A74" s="4" t="s">
        <v>142</v>
      </c>
      <c r="B74" s="4" t="s">
        <v>143</v>
      </c>
      <c r="C74" s="5">
        <v>24673335</v>
      </c>
      <c r="D74" s="12">
        <v>1047</v>
      </c>
      <c r="E74" s="24">
        <f t="shared" si="1"/>
        <v>23565.744985673351</v>
      </c>
    </row>
    <row r="75" spans="1:5" x14ac:dyDescent="0.25">
      <c r="A75" s="4" t="s">
        <v>144</v>
      </c>
      <c r="B75" s="4" t="s">
        <v>145</v>
      </c>
      <c r="C75" s="5">
        <v>17287918</v>
      </c>
      <c r="D75" s="12">
        <v>322</v>
      </c>
      <c r="E75" s="24">
        <f t="shared" si="1"/>
        <v>53689.186335403727</v>
      </c>
    </row>
    <row r="76" spans="1:5" x14ac:dyDescent="0.25">
      <c r="A76" s="4" t="s">
        <v>146</v>
      </c>
      <c r="B76" s="4" t="s">
        <v>147</v>
      </c>
      <c r="C76" s="6">
        <v>0</v>
      </c>
      <c r="D76" s="12"/>
      <c r="E76" s="24"/>
    </row>
    <row r="77" spans="1:5" x14ac:dyDescent="0.25">
      <c r="A77" s="4" t="s">
        <v>148</v>
      </c>
      <c r="B77" s="4" t="s">
        <v>149</v>
      </c>
      <c r="C77" s="5">
        <v>29792018.77</v>
      </c>
      <c r="D77" s="12">
        <v>1015</v>
      </c>
      <c r="E77" s="24">
        <f t="shared" si="1"/>
        <v>29351.74263054187</v>
      </c>
    </row>
    <row r="78" spans="1:5" x14ac:dyDescent="0.25">
      <c r="A78" s="4" t="s">
        <v>150</v>
      </c>
      <c r="B78" s="4" t="s">
        <v>151</v>
      </c>
      <c r="C78" s="5">
        <v>13200643</v>
      </c>
      <c r="D78" s="12">
        <v>422</v>
      </c>
      <c r="E78" s="24">
        <f t="shared" si="1"/>
        <v>31281.144549763034</v>
      </c>
    </row>
    <row r="79" spans="1:5" x14ac:dyDescent="0.25">
      <c r="A79" s="4" t="s">
        <v>152</v>
      </c>
      <c r="B79" s="4" t="s">
        <v>153</v>
      </c>
      <c r="C79" s="6">
        <v>0</v>
      </c>
      <c r="D79" s="12">
        <v>0</v>
      </c>
      <c r="E79" s="24"/>
    </row>
    <row r="80" spans="1:5" x14ac:dyDescent="0.25">
      <c r="A80" s="4" t="s">
        <v>154</v>
      </c>
      <c r="B80" s="4" t="s">
        <v>155</v>
      </c>
      <c r="C80" s="5">
        <v>11715573</v>
      </c>
      <c r="D80" s="12">
        <v>357</v>
      </c>
      <c r="E80" s="24">
        <f t="shared" si="1"/>
        <v>32816.731092436974</v>
      </c>
    </row>
    <row r="81" spans="1:5" x14ac:dyDescent="0.25">
      <c r="A81" s="4" t="s">
        <v>156</v>
      </c>
      <c r="B81" s="4" t="s">
        <v>157</v>
      </c>
      <c r="C81" s="5">
        <v>18618661</v>
      </c>
      <c r="D81" s="12">
        <v>531</v>
      </c>
      <c r="E81" s="24">
        <f t="shared" si="1"/>
        <v>35063.391713747646</v>
      </c>
    </row>
    <row r="82" spans="1:5" x14ac:dyDescent="0.25">
      <c r="A82" s="4" t="s">
        <v>158</v>
      </c>
      <c r="B82" s="4" t="s">
        <v>159</v>
      </c>
      <c r="C82" s="5">
        <v>18667884.670000002</v>
      </c>
      <c r="D82" s="12">
        <v>255</v>
      </c>
      <c r="E82" s="24">
        <f t="shared" si="1"/>
        <v>73207.390862745102</v>
      </c>
    </row>
    <row r="83" spans="1:5" x14ac:dyDescent="0.25">
      <c r="A83" s="4" t="s">
        <v>160</v>
      </c>
      <c r="B83" s="4" t="s">
        <v>161</v>
      </c>
      <c r="C83" s="5">
        <v>7695439</v>
      </c>
      <c r="D83" s="12">
        <v>369</v>
      </c>
      <c r="E83" s="24">
        <f t="shared" si="1"/>
        <v>20854.848238482384</v>
      </c>
    </row>
    <row r="84" spans="1:5" x14ac:dyDescent="0.25">
      <c r="A84" s="4" t="s">
        <v>162</v>
      </c>
      <c r="B84" s="4" t="s">
        <v>163</v>
      </c>
      <c r="C84" s="5">
        <v>12812624</v>
      </c>
      <c r="D84" s="12">
        <v>162</v>
      </c>
      <c r="E84" s="24">
        <f t="shared" si="1"/>
        <v>79090.271604938273</v>
      </c>
    </row>
    <row r="85" spans="1:5" x14ac:dyDescent="0.25">
      <c r="A85" s="4" t="s">
        <v>164</v>
      </c>
      <c r="B85" s="4" t="s">
        <v>165</v>
      </c>
      <c r="C85" s="5">
        <v>17946776</v>
      </c>
      <c r="D85" s="12">
        <v>517</v>
      </c>
      <c r="E85" s="24">
        <f t="shared" si="1"/>
        <v>34713.299806576404</v>
      </c>
    </row>
    <row r="86" spans="1:5" x14ac:dyDescent="0.25">
      <c r="A86" s="4" t="s">
        <v>166</v>
      </c>
      <c r="B86" s="4" t="s">
        <v>167</v>
      </c>
      <c r="C86" s="5">
        <v>12534210</v>
      </c>
      <c r="D86" s="12">
        <v>175</v>
      </c>
      <c r="E86" s="24">
        <f t="shared" si="1"/>
        <v>71624.057142857142</v>
      </c>
    </row>
    <row r="87" spans="1:5" x14ac:dyDescent="0.25">
      <c r="A87" s="4" t="s">
        <v>168</v>
      </c>
      <c r="B87" s="4" t="s">
        <v>169</v>
      </c>
      <c r="C87" s="5">
        <v>11074498.369999999</v>
      </c>
      <c r="D87" s="12">
        <v>414</v>
      </c>
      <c r="E87" s="24">
        <f t="shared" si="1"/>
        <v>26749.996062801929</v>
      </c>
    </row>
    <row r="88" spans="1:5" x14ac:dyDescent="0.25">
      <c r="A88" s="4" t="s">
        <v>170</v>
      </c>
      <c r="B88" s="4" t="s">
        <v>171</v>
      </c>
      <c r="C88" s="5">
        <v>25640150</v>
      </c>
      <c r="D88" s="12">
        <v>559</v>
      </c>
      <c r="E88" s="24">
        <f t="shared" si="1"/>
        <v>45867.889087656527</v>
      </c>
    </row>
    <row r="89" spans="1:5" x14ac:dyDescent="0.25">
      <c r="A89" s="4" t="s">
        <v>172</v>
      </c>
      <c r="B89" s="4" t="s">
        <v>173</v>
      </c>
      <c r="C89" s="5">
        <v>9741142</v>
      </c>
      <c r="D89" s="12">
        <v>99</v>
      </c>
      <c r="E89" s="24">
        <f t="shared" si="1"/>
        <v>98395.373737373739</v>
      </c>
    </row>
    <row r="90" spans="1:5" x14ac:dyDescent="0.25">
      <c r="A90" s="4" t="s">
        <v>174</v>
      </c>
      <c r="B90" s="4" t="s">
        <v>175</v>
      </c>
      <c r="C90" s="5">
        <v>18674999</v>
      </c>
      <c r="D90" s="12">
        <v>492</v>
      </c>
      <c r="E90" s="24">
        <f t="shared" si="1"/>
        <v>37957.315040650406</v>
      </c>
    </row>
    <row r="91" spans="1:5" x14ac:dyDescent="0.25">
      <c r="A91" s="4" t="s">
        <v>176</v>
      </c>
      <c r="B91" s="4" t="s">
        <v>177</v>
      </c>
      <c r="C91" s="5">
        <v>10609790</v>
      </c>
      <c r="D91" s="12">
        <v>298</v>
      </c>
      <c r="E91" s="24">
        <f t="shared" si="1"/>
        <v>35603.322147651008</v>
      </c>
    </row>
    <row r="92" spans="1:5" x14ac:dyDescent="0.25">
      <c r="A92" s="4" t="s">
        <v>178</v>
      </c>
      <c r="B92" s="4" t="s">
        <v>179</v>
      </c>
      <c r="C92" s="5">
        <v>15319674</v>
      </c>
      <c r="D92" s="12">
        <v>442</v>
      </c>
      <c r="E92" s="24">
        <f t="shared" si="1"/>
        <v>34659.895927601807</v>
      </c>
    </row>
    <row r="93" spans="1:5" x14ac:dyDescent="0.25">
      <c r="A93" s="4" t="s">
        <v>180</v>
      </c>
      <c r="B93" s="4" t="s">
        <v>181</v>
      </c>
      <c r="C93" s="5">
        <v>5490313</v>
      </c>
      <c r="D93" s="12">
        <v>236</v>
      </c>
      <c r="E93" s="24">
        <f t="shared" si="1"/>
        <v>23264.038135593219</v>
      </c>
    </row>
    <row r="94" spans="1:5" x14ac:dyDescent="0.25">
      <c r="A94" s="4" t="s">
        <v>182</v>
      </c>
      <c r="B94" s="4" t="s">
        <v>183</v>
      </c>
      <c r="C94" s="5">
        <v>16722710</v>
      </c>
      <c r="D94" s="12">
        <v>432</v>
      </c>
      <c r="E94" s="24">
        <f t="shared" si="1"/>
        <v>38709.976851851854</v>
      </c>
    </row>
    <row r="95" spans="1:5" x14ac:dyDescent="0.25">
      <c r="A95" s="4" t="s">
        <v>184</v>
      </c>
      <c r="B95" s="4" t="s">
        <v>185</v>
      </c>
      <c r="C95" s="5">
        <v>8867704</v>
      </c>
      <c r="D95" s="12">
        <v>190</v>
      </c>
      <c r="E95" s="24">
        <f t="shared" si="1"/>
        <v>46672.126315789472</v>
      </c>
    </row>
    <row r="96" spans="1:5" x14ac:dyDescent="0.25">
      <c r="A96" s="4" t="s">
        <v>186</v>
      </c>
      <c r="B96" s="4" t="s">
        <v>187</v>
      </c>
      <c r="C96" s="5">
        <v>15305574</v>
      </c>
      <c r="D96" s="12">
        <v>546</v>
      </c>
      <c r="E96" s="24">
        <f t="shared" si="1"/>
        <v>28032.186813186814</v>
      </c>
    </row>
    <row r="97" spans="1:5" x14ac:dyDescent="0.25">
      <c r="A97" s="4" t="s">
        <v>188</v>
      </c>
      <c r="B97" s="4" t="s">
        <v>189</v>
      </c>
      <c r="C97" s="5">
        <v>26182750</v>
      </c>
      <c r="D97" s="12">
        <v>542</v>
      </c>
      <c r="E97" s="24">
        <f t="shared" si="1"/>
        <v>48307.656826568265</v>
      </c>
    </row>
    <row r="98" spans="1:5" x14ac:dyDescent="0.25">
      <c r="A98" s="4" t="s">
        <v>190</v>
      </c>
      <c r="B98" s="4" t="s">
        <v>191</v>
      </c>
      <c r="C98" s="5">
        <v>17480182</v>
      </c>
      <c r="D98" s="12">
        <v>501</v>
      </c>
      <c r="E98" s="24">
        <f t="shared" si="1"/>
        <v>34890.582834331341</v>
      </c>
    </row>
    <row r="99" spans="1:5" x14ac:dyDescent="0.25">
      <c r="A99" s="4" t="s">
        <v>192</v>
      </c>
      <c r="B99" s="4" t="s">
        <v>193</v>
      </c>
      <c r="C99" s="5">
        <v>4500000</v>
      </c>
      <c r="D99" s="12">
        <v>403</v>
      </c>
      <c r="E99" s="24">
        <f t="shared" si="1"/>
        <v>11166.253101736973</v>
      </c>
    </row>
    <row r="100" spans="1:5" x14ac:dyDescent="0.25">
      <c r="A100" s="4" t="s">
        <v>194</v>
      </c>
      <c r="B100" s="4" t="s">
        <v>195</v>
      </c>
      <c r="C100" s="5">
        <v>8567058.3900000006</v>
      </c>
      <c r="D100" s="12">
        <v>184</v>
      </c>
      <c r="E100" s="24">
        <f t="shared" si="1"/>
        <v>46560.099945652175</v>
      </c>
    </row>
    <row r="101" spans="1:5" x14ac:dyDescent="0.25">
      <c r="A101" s="4" t="s">
        <v>196</v>
      </c>
      <c r="B101" s="4" t="s">
        <v>197</v>
      </c>
      <c r="C101" s="5">
        <v>7721944</v>
      </c>
      <c r="D101" s="12">
        <v>451</v>
      </c>
      <c r="E101" s="24">
        <f t="shared" si="1"/>
        <v>17121.827050997781</v>
      </c>
    </row>
    <row r="102" spans="1:5" x14ac:dyDescent="0.25">
      <c r="A102" s="4" t="s">
        <v>198</v>
      </c>
      <c r="B102" s="4" t="s">
        <v>199</v>
      </c>
      <c r="C102" s="5">
        <v>12924302</v>
      </c>
      <c r="D102" s="12">
        <v>120</v>
      </c>
      <c r="E102" s="24">
        <f t="shared" si="1"/>
        <v>107702.51666666666</v>
      </c>
    </row>
    <row r="103" spans="1:5" x14ac:dyDescent="0.25">
      <c r="A103" s="4" t="s">
        <v>200</v>
      </c>
      <c r="B103" s="4" t="s">
        <v>201</v>
      </c>
      <c r="C103" s="6"/>
      <c r="D103" s="12"/>
      <c r="E103" s="24"/>
    </row>
    <row r="104" spans="1:5" x14ac:dyDescent="0.25">
      <c r="A104" s="4" t="s">
        <v>202</v>
      </c>
      <c r="B104" s="4" t="s">
        <v>203</v>
      </c>
      <c r="C104" s="6">
        <v>0</v>
      </c>
      <c r="D104" s="12">
        <v>0</v>
      </c>
      <c r="E104" s="24">
        <v>0</v>
      </c>
    </row>
    <row r="105" spans="1:5" x14ac:dyDescent="0.25">
      <c r="A105" s="4" t="s">
        <v>204</v>
      </c>
      <c r="B105" s="4" t="s">
        <v>205</v>
      </c>
      <c r="C105" s="5">
        <v>7936900.8399999999</v>
      </c>
      <c r="D105" s="12">
        <v>269</v>
      </c>
      <c r="E105" s="24">
        <f t="shared" si="1"/>
        <v>29505.207583643121</v>
      </c>
    </row>
    <row r="106" spans="1:5" x14ac:dyDescent="0.25">
      <c r="A106" s="4" t="s">
        <v>206</v>
      </c>
      <c r="B106" s="4" t="s">
        <v>207</v>
      </c>
      <c r="C106" s="5">
        <v>13494124</v>
      </c>
      <c r="D106" s="12">
        <v>314</v>
      </c>
      <c r="E106" s="24">
        <f t="shared" si="1"/>
        <v>42974.917197452232</v>
      </c>
    </row>
    <row r="107" spans="1:5" x14ac:dyDescent="0.25">
      <c r="A107" s="4" t="s">
        <v>208</v>
      </c>
      <c r="B107" s="4" t="s">
        <v>209</v>
      </c>
      <c r="C107" s="5">
        <v>11224975</v>
      </c>
      <c r="D107" s="12">
        <v>472</v>
      </c>
      <c r="E107" s="24">
        <f t="shared" si="1"/>
        <v>23781.726694915254</v>
      </c>
    </row>
    <row r="108" spans="1:5" x14ac:dyDescent="0.25">
      <c r="A108" s="4" t="s">
        <v>210</v>
      </c>
      <c r="B108" s="4" t="s">
        <v>211</v>
      </c>
      <c r="C108" s="5">
        <v>12041989.52</v>
      </c>
      <c r="D108" s="12">
        <v>245</v>
      </c>
      <c r="E108" s="24">
        <f t="shared" si="1"/>
        <v>49150.977632653063</v>
      </c>
    </row>
    <row r="109" spans="1:5" x14ac:dyDescent="0.25">
      <c r="A109" s="4" t="s">
        <v>212</v>
      </c>
      <c r="B109" s="4" t="s">
        <v>213</v>
      </c>
      <c r="C109" s="6">
        <v>0</v>
      </c>
      <c r="D109" s="12">
        <v>129</v>
      </c>
      <c r="E109" s="24">
        <f t="shared" si="1"/>
        <v>0</v>
      </c>
    </row>
    <row r="110" spans="1:5" x14ac:dyDescent="0.25">
      <c r="A110" s="4" t="s">
        <v>214</v>
      </c>
      <c r="B110" s="4" t="s">
        <v>215</v>
      </c>
      <c r="C110" s="6">
        <v>0</v>
      </c>
      <c r="D110" s="12">
        <v>80</v>
      </c>
      <c r="E110" s="24">
        <f t="shared" si="1"/>
        <v>0</v>
      </c>
    </row>
    <row r="111" spans="1:5" x14ac:dyDescent="0.25">
      <c r="A111" s="4" t="s">
        <v>216</v>
      </c>
      <c r="B111" s="4" t="s">
        <v>217</v>
      </c>
      <c r="C111" s="6">
        <v>0</v>
      </c>
      <c r="D111" s="12">
        <v>80</v>
      </c>
      <c r="E111" s="24">
        <f t="shared" si="1"/>
        <v>0</v>
      </c>
    </row>
    <row r="112" spans="1:5" ht="15.75" thickBot="1" x14ac:dyDescent="0.3">
      <c r="A112" s="36" t="s">
        <v>218</v>
      </c>
      <c r="B112" s="36" t="s">
        <v>219</v>
      </c>
      <c r="C112" s="48">
        <v>0</v>
      </c>
      <c r="D112" s="42">
        <v>52</v>
      </c>
      <c r="E112" s="263">
        <f t="shared" si="1"/>
        <v>0</v>
      </c>
    </row>
    <row r="113" spans="1:5" ht="16.5" thickTop="1" thickBot="1" x14ac:dyDescent="0.3">
      <c r="A113" s="51"/>
      <c r="B113" s="52" t="s">
        <v>473</v>
      </c>
      <c r="C113" s="53">
        <f>SUM(C4:C112)</f>
        <v>5200521425.611001</v>
      </c>
      <c r="D113" s="53">
        <f>SUM(D4:D112)</f>
        <v>185940</v>
      </c>
      <c r="E113" s="106">
        <f t="shared" si="1"/>
        <v>27968.814809137362</v>
      </c>
    </row>
    <row r="114" spans="1:5" ht="15.75" thickTop="1" x14ac:dyDescent="0.25">
      <c r="A114" s="358" t="s">
        <v>854</v>
      </c>
      <c r="B114" s="358"/>
      <c r="C114" s="358"/>
      <c r="D114" s="358"/>
      <c r="E114" s="358"/>
    </row>
  </sheetData>
  <mergeCells count="5">
    <mergeCell ref="A2:A3"/>
    <mergeCell ref="B2:B3"/>
    <mergeCell ref="C2:D2"/>
    <mergeCell ref="E2:E3"/>
    <mergeCell ref="A114:E114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"/>
  <sheetViews>
    <sheetView workbookViewId="0">
      <selection activeCell="C9" sqref="C9"/>
    </sheetView>
  </sheetViews>
  <sheetFormatPr baseColWidth="10" defaultColWidth="9.140625" defaultRowHeight="15" x14ac:dyDescent="0.25"/>
  <cols>
    <col min="2" max="2" width="68.42578125" customWidth="1"/>
  </cols>
  <sheetData>
    <row r="1" spans="1:7" ht="18.75" x14ac:dyDescent="0.3">
      <c r="A1" s="268" t="s">
        <v>856</v>
      </c>
    </row>
    <row r="2" spans="1:7" ht="15.75" thickBot="1" x14ac:dyDescent="0.3"/>
    <row r="3" spans="1:7" ht="30" customHeight="1" thickTop="1" thickBot="1" x14ac:dyDescent="0.3">
      <c r="A3" s="318" t="s">
        <v>0</v>
      </c>
      <c r="B3" s="318" t="s">
        <v>1</v>
      </c>
      <c r="C3" s="318" t="s">
        <v>395</v>
      </c>
      <c r="D3" s="318" t="s">
        <v>395</v>
      </c>
      <c r="E3" s="318" t="s">
        <v>395</v>
      </c>
      <c r="F3" s="325" t="s">
        <v>395</v>
      </c>
      <c r="G3" s="326" t="s">
        <v>473</v>
      </c>
    </row>
    <row r="4" spans="1:7" ht="39.950000000000003" customHeight="1" thickTop="1" thickBot="1" x14ac:dyDescent="0.3">
      <c r="A4" s="318" t="s">
        <v>0</v>
      </c>
      <c r="B4" s="318" t="s">
        <v>1</v>
      </c>
      <c r="C4" s="26" t="s">
        <v>396</v>
      </c>
      <c r="D4" s="26" t="s">
        <v>397</v>
      </c>
      <c r="E4" s="26" t="s">
        <v>398</v>
      </c>
      <c r="F4" s="107" t="s">
        <v>399</v>
      </c>
      <c r="G4" s="327"/>
    </row>
    <row r="5" spans="1:7" ht="15.75" thickTop="1" x14ac:dyDescent="0.25">
      <c r="A5" s="4" t="s">
        <v>2</v>
      </c>
      <c r="B5" s="4" t="s">
        <v>3</v>
      </c>
      <c r="C5" s="3">
        <v>13</v>
      </c>
      <c r="D5" s="3">
        <v>1</v>
      </c>
      <c r="E5" s="3">
        <v>8</v>
      </c>
      <c r="F5" s="12">
        <v>0</v>
      </c>
      <c r="G5" s="62">
        <f>SUM(C5:F5)</f>
        <v>22</v>
      </c>
    </row>
    <row r="6" spans="1:7" x14ac:dyDescent="0.25">
      <c r="A6" s="4" t="s">
        <v>4</v>
      </c>
      <c r="B6" s="4" t="s">
        <v>5</v>
      </c>
      <c r="C6" s="3">
        <v>8</v>
      </c>
      <c r="D6" s="3">
        <v>0</v>
      </c>
      <c r="E6" s="3">
        <v>5</v>
      </c>
      <c r="F6" s="12">
        <v>0</v>
      </c>
      <c r="G6" s="25">
        <f t="shared" ref="G6:G69" si="0">SUM(C6:F6)</f>
        <v>13</v>
      </c>
    </row>
    <row r="7" spans="1:7" x14ac:dyDescent="0.25">
      <c r="A7" s="4" t="s">
        <v>6</v>
      </c>
      <c r="B7" s="4" t="s">
        <v>7</v>
      </c>
      <c r="C7" s="3">
        <v>13</v>
      </c>
      <c r="D7" s="3">
        <v>4</v>
      </c>
      <c r="E7" s="3">
        <v>8</v>
      </c>
      <c r="F7" s="12">
        <v>0</v>
      </c>
      <c r="G7" s="25">
        <f t="shared" si="0"/>
        <v>25</v>
      </c>
    </row>
    <row r="8" spans="1:7" x14ac:dyDescent="0.25">
      <c r="A8" s="4" t="s">
        <v>8</v>
      </c>
      <c r="B8" s="4" t="s">
        <v>9</v>
      </c>
      <c r="C8" s="3">
        <v>12</v>
      </c>
      <c r="D8" s="3">
        <v>0</v>
      </c>
      <c r="E8" s="3">
        <v>8</v>
      </c>
      <c r="F8" s="12">
        <v>0</v>
      </c>
      <c r="G8" s="25">
        <f t="shared" si="0"/>
        <v>20</v>
      </c>
    </row>
    <row r="9" spans="1:7" x14ac:dyDescent="0.25">
      <c r="A9" s="4" t="s">
        <v>10</v>
      </c>
      <c r="B9" s="4" t="s">
        <v>11</v>
      </c>
      <c r="C9" s="3">
        <v>9</v>
      </c>
      <c r="D9" s="3">
        <v>0</v>
      </c>
      <c r="E9" s="3">
        <v>5</v>
      </c>
      <c r="F9" s="12">
        <v>0</v>
      </c>
      <c r="G9" s="25">
        <f t="shared" si="0"/>
        <v>14</v>
      </c>
    </row>
    <row r="10" spans="1:7" x14ac:dyDescent="0.25">
      <c r="A10" s="4" t="s">
        <v>12</v>
      </c>
      <c r="B10" s="4" t="s">
        <v>13</v>
      </c>
      <c r="C10" s="3">
        <v>14</v>
      </c>
      <c r="D10" s="3">
        <v>0</v>
      </c>
      <c r="E10" s="3">
        <v>10</v>
      </c>
      <c r="F10" s="12">
        <v>0</v>
      </c>
      <c r="G10" s="25">
        <f t="shared" si="0"/>
        <v>24</v>
      </c>
    </row>
    <row r="11" spans="1:7" x14ac:dyDescent="0.25">
      <c r="A11" s="4" t="s">
        <v>14</v>
      </c>
      <c r="B11" s="4" t="s">
        <v>15</v>
      </c>
      <c r="C11" s="3">
        <v>13</v>
      </c>
      <c r="D11" s="3">
        <v>1</v>
      </c>
      <c r="E11" s="3">
        <v>6</v>
      </c>
      <c r="F11" s="12">
        <v>0</v>
      </c>
      <c r="G11" s="25">
        <f t="shared" si="0"/>
        <v>20</v>
      </c>
    </row>
    <row r="12" spans="1:7" x14ac:dyDescent="0.25">
      <c r="A12" s="4" t="s">
        <v>16</v>
      </c>
      <c r="B12" s="4" t="s">
        <v>17</v>
      </c>
      <c r="C12" s="3">
        <v>11</v>
      </c>
      <c r="D12" s="3">
        <v>0</v>
      </c>
      <c r="E12" s="3">
        <v>6</v>
      </c>
      <c r="F12" s="12">
        <v>0</v>
      </c>
      <c r="G12" s="25">
        <f t="shared" si="0"/>
        <v>17</v>
      </c>
    </row>
    <row r="13" spans="1:7" x14ac:dyDescent="0.25">
      <c r="A13" s="4" t="s">
        <v>18</v>
      </c>
      <c r="B13" s="4" t="s">
        <v>19</v>
      </c>
      <c r="C13" s="3">
        <v>13</v>
      </c>
      <c r="D13" s="3">
        <v>0</v>
      </c>
      <c r="E13" s="3">
        <v>7</v>
      </c>
      <c r="F13" s="12">
        <v>0</v>
      </c>
      <c r="G13" s="25">
        <f t="shared" si="0"/>
        <v>20</v>
      </c>
    </row>
    <row r="14" spans="1:7" x14ac:dyDescent="0.25">
      <c r="A14" s="4" t="s">
        <v>20</v>
      </c>
      <c r="B14" s="4" t="s">
        <v>21</v>
      </c>
      <c r="C14" s="3">
        <v>10</v>
      </c>
      <c r="D14" s="3">
        <v>0</v>
      </c>
      <c r="E14" s="3">
        <v>6</v>
      </c>
      <c r="F14" s="12">
        <v>0</v>
      </c>
      <c r="G14" s="25">
        <f t="shared" si="0"/>
        <v>16</v>
      </c>
    </row>
    <row r="15" spans="1:7" x14ac:dyDescent="0.25">
      <c r="A15" s="4" t="s">
        <v>22</v>
      </c>
      <c r="B15" s="4" t="s">
        <v>23</v>
      </c>
      <c r="C15" s="3">
        <v>13</v>
      </c>
      <c r="D15" s="3">
        <v>0</v>
      </c>
      <c r="E15" s="3">
        <v>6</v>
      </c>
      <c r="F15" s="12">
        <v>0</v>
      </c>
      <c r="G15" s="25">
        <f t="shared" si="0"/>
        <v>19</v>
      </c>
    </row>
    <row r="16" spans="1:7" x14ac:dyDescent="0.25">
      <c r="A16" s="4" t="s">
        <v>24</v>
      </c>
      <c r="B16" s="4" t="s">
        <v>25</v>
      </c>
      <c r="C16" s="3">
        <v>13</v>
      </c>
      <c r="D16" s="3">
        <v>0</v>
      </c>
      <c r="E16" s="3">
        <v>9</v>
      </c>
      <c r="F16" s="12">
        <v>0</v>
      </c>
      <c r="G16" s="25">
        <f t="shared" si="0"/>
        <v>22</v>
      </c>
    </row>
    <row r="17" spans="1:7" x14ac:dyDescent="0.25">
      <c r="A17" s="4" t="s">
        <v>26</v>
      </c>
      <c r="B17" s="4" t="s">
        <v>27</v>
      </c>
      <c r="C17" s="3">
        <v>9</v>
      </c>
      <c r="D17" s="3">
        <v>0</v>
      </c>
      <c r="E17" s="3">
        <v>8</v>
      </c>
      <c r="F17" s="12">
        <v>0</v>
      </c>
      <c r="G17" s="25">
        <f t="shared" si="0"/>
        <v>17</v>
      </c>
    </row>
    <row r="18" spans="1:7" x14ac:dyDescent="0.25">
      <c r="A18" s="4" t="s">
        <v>28</v>
      </c>
      <c r="B18" s="4" t="s">
        <v>29</v>
      </c>
      <c r="C18" s="3">
        <v>11</v>
      </c>
      <c r="D18" s="3">
        <v>2</v>
      </c>
      <c r="E18" s="3">
        <v>8</v>
      </c>
      <c r="F18" s="12">
        <v>0</v>
      </c>
      <c r="G18" s="25">
        <f t="shared" si="0"/>
        <v>21</v>
      </c>
    </row>
    <row r="19" spans="1:7" x14ac:dyDescent="0.25">
      <c r="A19" s="4" t="s">
        <v>30</v>
      </c>
      <c r="B19" s="4" t="s">
        <v>31</v>
      </c>
      <c r="C19" s="3">
        <v>7</v>
      </c>
      <c r="D19" s="3">
        <v>0</v>
      </c>
      <c r="E19" s="3">
        <v>6</v>
      </c>
      <c r="F19" s="12">
        <v>0</v>
      </c>
      <c r="G19" s="25">
        <f t="shared" si="0"/>
        <v>13</v>
      </c>
    </row>
    <row r="20" spans="1:7" x14ac:dyDescent="0.25">
      <c r="A20" s="4" t="s">
        <v>32</v>
      </c>
      <c r="B20" s="4" t="s">
        <v>33</v>
      </c>
      <c r="C20" s="3">
        <v>9</v>
      </c>
      <c r="D20" s="3">
        <v>1</v>
      </c>
      <c r="E20" s="3">
        <v>7</v>
      </c>
      <c r="F20" s="12">
        <v>0</v>
      </c>
      <c r="G20" s="25">
        <f t="shared" si="0"/>
        <v>17</v>
      </c>
    </row>
    <row r="21" spans="1:7" x14ac:dyDescent="0.25">
      <c r="A21" s="4" t="s">
        <v>34</v>
      </c>
      <c r="B21" s="4" t="s">
        <v>35</v>
      </c>
      <c r="C21" s="3">
        <v>7</v>
      </c>
      <c r="D21" s="3">
        <v>0</v>
      </c>
      <c r="E21" s="3">
        <v>7</v>
      </c>
      <c r="F21" s="12">
        <v>0</v>
      </c>
      <c r="G21" s="25">
        <f t="shared" si="0"/>
        <v>14</v>
      </c>
    </row>
    <row r="22" spans="1:7" x14ac:dyDescent="0.25">
      <c r="A22" s="4" t="s">
        <v>36</v>
      </c>
      <c r="B22" s="4" t="s">
        <v>37</v>
      </c>
      <c r="C22" s="3">
        <v>10</v>
      </c>
      <c r="D22" s="3">
        <v>1</v>
      </c>
      <c r="E22" s="3">
        <v>6</v>
      </c>
      <c r="F22" s="12">
        <v>0</v>
      </c>
      <c r="G22" s="25">
        <f t="shared" si="0"/>
        <v>17</v>
      </c>
    </row>
    <row r="23" spans="1:7" x14ac:dyDescent="0.25">
      <c r="A23" s="4" t="s">
        <v>38</v>
      </c>
      <c r="B23" s="4" t="s">
        <v>39</v>
      </c>
      <c r="C23" s="3">
        <v>8</v>
      </c>
      <c r="D23" s="3">
        <v>0</v>
      </c>
      <c r="E23" s="3">
        <v>6</v>
      </c>
      <c r="F23" s="12">
        <v>0</v>
      </c>
      <c r="G23" s="25">
        <f t="shared" si="0"/>
        <v>14</v>
      </c>
    </row>
    <row r="24" spans="1:7" x14ac:dyDescent="0.25">
      <c r="A24" s="4" t="s">
        <v>40</v>
      </c>
      <c r="B24" s="4" t="s">
        <v>41</v>
      </c>
      <c r="C24" s="3">
        <v>6</v>
      </c>
      <c r="D24" s="3">
        <v>0</v>
      </c>
      <c r="E24" s="3">
        <v>5</v>
      </c>
      <c r="F24" s="12">
        <v>0</v>
      </c>
      <c r="G24" s="25">
        <f t="shared" si="0"/>
        <v>11</v>
      </c>
    </row>
    <row r="25" spans="1:7" x14ac:dyDescent="0.25">
      <c r="A25" s="4" t="s">
        <v>42</v>
      </c>
      <c r="B25" s="4" t="s">
        <v>43</v>
      </c>
      <c r="C25" s="3">
        <v>10</v>
      </c>
      <c r="D25" s="3">
        <v>0</v>
      </c>
      <c r="E25" s="3">
        <v>5</v>
      </c>
      <c r="F25" s="12">
        <v>0</v>
      </c>
      <c r="G25" s="25">
        <f t="shared" si="0"/>
        <v>15</v>
      </c>
    </row>
    <row r="26" spans="1:7" x14ac:dyDescent="0.25">
      <c r="A26" s="4" t="s">
        <v>44</v>
      </c>
      <c r="B26" s="4" t="s">
        <v>45</v>
      </c>
      <c r="C26" s="3">
        <v>13</v>
      </c>
      <c r="D26" s="3">
        <v>4</v>
      </c>
      <c r="E26" s="3">
        <v>7</v>
      </c>
      <c r="F26" s="12">
        <v>0</v>
      </c>
      <c r="G26" s="25">
        <f t="shared" si="0"/>
        <v>24</v>
      </c>
    </row>
    <row r="27" spans="1:7" x14ac:dyDescent="0.25">
      <c r="A27" s="4" t="s">
        <v>46</v>
      </c>
      <c r="B27" s="4" t="s">
        <v>47</v>
      </c>
      <c r="C27" s="3">
        <v>11</v>
      </c>
      <c r="D27" s="3">
        <v>0</v>
      </c>
      <c r="E27" s="3">
        <v>8</v>
      </c>
      <c r="F27" s="12">
        <v>0</v>
      </c>
      <c r="G27" s="25">
        <f t="shared" si="0"/>
        <v>19</v>
      </c>
    </row>
    <row r="28" spans="1:7" x14ac:dyDescent="0.25">
      <c r="A28" s="4" t="s">
        <v>48</v>
      </c>
      <c r="B28" s="4" t="s">
        <v>49</v>
      </c>
      <c r="C28" s="3">
        <v>6</v>
      </c>
      <c r="D28" s="3">
        <v>0</v>
      </c>
      <c r="E28" s="3">
        <v>5</v>
      </c>
      <c r="F28" s="12">
        <v>0</v>
      </c>
      <c r="G28" s="25">
        <f t="shared" si="0"/>
        <v>11</v>
      </c>
    </row>
    <row r="29" spans="1:7" x14ac:dyDescent="0.25">
      <c r="A29" s="4" t="s">
        <v>50</v>
      </c>
      <c r="B29" s="4" t="s">
        <v>51</v>
      </c>
      <c r="C29" s="3">
        <v>11</v>
      </c>
      <c r="D29" s="3">
        <v>0</v>
      </c>
      <c r="E29" s="3">
        <v>5</v>
      </c>
      <c r="F29" s="12">
        <v>0</v>
      </c>
      <c r="G29" s="25">
        <f t="shared" si="0"/>
        <v>16</v>
      </c>
    </row>
    <row r="30" spans="1:7" x14ac:dyDescent="0.25">
      <c r="A30" s="4" t="s">
        <v>52</v>
      </c>
      <c r="B30" s="4" t="s">
        <v>53</v>
      </c>
      <c r="C30" s="3">
        <v>7</v>
      </c>
      <c r="D30" s="3">
        <v>0</v>
      </c>
      <c r="E30" s="3">
        <v>5</v>
      </c>
      <c r="F30" s="12">
        <v>0</v>
      </c>
      <c r="G30" s="25">
        <f t="shared" si="0"/>
        <v>12</v>
      </c>
    </row>
    <row r="31" spans="1:7" x14ac:dyDescent="0.25">
      <c r="A31" s="4" t="s">
        <v>54</v>
      </c>
      <c r="B31" s="4" t="s">
        <v>55</v>
      </c>
      <c r="C31" s="3">
        <v>14</v>
      </c>
      <c r="D31" s="3">
        <v>0</v>
      </c>
      <c r="E31" s="3">
        <v>9</v>
      </c>
      <c r="F31" s="12">
        <v>0</v>
      </c>
      <c r="G31" s="25">
        <f t="shared" si="0"/>
        <v>23</v>
      </c>
    </row>
    <row r="32" spans="1:7" x14ac:dyDescent="0.25">
      <c r="A32" s="4" t="s">
        <v>56</v>
      </c>
      <c r="B32" s="4" t="s">
        <v>57</v>
      </c>
      <c r="C32" s="3">
        <v>8</v>
      </c>
      <c r="D32" s="3">
        <v>0</v>
      </c>
      <c r="E32" s="3">
        <v>8</v>
      </c>
      <c r="F32" s="12">
        <v>0</v>
      </c>
      <c r="G32" s="25">
        <f t="shared" si="0"/>
        <v>16</v>
      </c>
    </row>
    <row r="33" spans="1:7" x14ac:dyDescent="0.25">
      <c r="A33" s="4" t="s">
        <v>58</v>
      </c>
      <c r="B33" s="4" t="s">
        <v>59</v>
      </c>
      <c r="C33" s="3">
        <v>9</v>
      </c>
      <c r="D33" s="3">
        <v>0</v>
      </c>
      <c r="E33" s="3">
        <v>6</v>
      </c>
      <c r="F33" s="12">
        <v>0</v>
      </c>
      <c r="G33" s="25">
        <f t="shared" si="0"/>
        <v>15</v>
      </c>
    </row>
    <row r="34" spans="1:7" x14ac:dyDescent="0.25">
      <c r="A34" s="4" t="s">
        <v>60</v>
      </c>
      <c r="B34" s="4" t="s">
        <v>61</v>
      </c>
      <c r="C34" s="3">
        <v>6</v>
      </c>
      <c r="D34" s="3">
        <v>0</v>
      </c>
      <c r="E34" s="3">
        <v>5</v>
      </c>
      <c r="F34" s="12">
        <v>0</v>
      </c>
      <c r="G34" s="25">
        <f t="shared" si="0"/>
        <v>11</v>
      </c>
    </row>
    <row r="35" spans="1:7" x14ac:dyDescent="0.25">
      <c r="A35" s="4" t="s">
        <v>62</v>
      </c>
      <c r="B35" s="4" t="s">
        <v>63</v>
      </c>
      <c r="C35" s="3">
        <v>7</v>
      </c>
      <c r="D35" s="3">
        <v>0</v>
      </c>
      <c r="E35" s="3">
        <v>5</v>
      </c>
      <c r="F35" s="12">
        <v>0</v>
      </c>
      <c r="G35" s="25">
        <f t="shared" si="0"/>
        <v>12</v>
      </c>
    </row>
    <row r="36" spans="1:7" x14ac:dyDescent="0.25">
      <c r="A36" s="4" t="s">
        <v>64</v>
      </c>
      <c r="B36" s="4" t="s">
        <v>65</v>
      </c>
      <c r="C36" s="3">
        <v>10</v>
      </c>
      <c r="D36" s="3">
        <v>0</v>
      </c>
      <c r="E36" s="3">
        <v>6</v>
      </c>
      <c r="F36" s="12">
        <v>0</v>
      </c>
      <c r="G36" s="25">
        <f t="shared" si="0"/>
        <v>16</v>
      </c>
    </row>
    <row r="37" spans="1:7" x14ac:dyDescent="0.25">
      <c r="A37" s="4" t="s">
        <v>66</v>
      </c>
      <c r="B37" s="4" t="s">
        <v>67</v>
      </c>
      <c r="C37" s="3">
        <v>7</v>
      </c>
      <c r="D37" s="3">
        <v>0</v>
      </c>
      <c r="E37" s="3">
        <v>6</v>
      </c>
      <c r="F37" s="12">
        <v>0</v>
      </c>
      <c r="G37" s="25">
        <f t="shared" si="0"/>
        <v>13</v>
      </c>
    </row>
    <row r="38" spans="1:7" x14ac:dyDescent="0.25">
      <c r="A38" s="4" t="s">
        <v>68</v>
      </c>
      <c r="B38" s="4" t="s">
        <v>69</v>
      </c>
      <c r="C38" s="3">
        <v>8</v>
      </c>
      <c r="D38" s="3">
        <v>0</v>
      </c>
      <c r="E38" s="3">
        <v>7</v>
      </c>
      <c r="F38" s="12">
        <v>0</v>
      </c>
      <c r="G38" s="25">
        <f t="shared" si="0"/>
        <v>15</v>
      </c>
    </row>
    <row r="39" spans="1:7" x14ac:dyDescent="0.25">
      <c r="A39" s="4" t="s">
        <v>70</v>
      </c>
      <c r="B39" s="4" t="s">
        <v>71</v>
      </c>
      <c r="C39" s="3">
        <v>16</v>
      </c>
      <c r="D39" s="3">
        <v>0</v>
      </c>
      <c r="E39" s="3">
        <v>8</v>
      </c>
      <c r="F39" s="12">
        <v>0</v>
      </c>
      <c r="G39" s="25">
        <f t="shared" si="0"/>
        <v>24</v>
      </c>
    </row>
    <row r="40" spans="1:7" x14ac:dyDescent="0.25">
      <c r="A40" s="4" t="s">
        <v>72</v>
      </c>
      <c r="B40" s="4" t="s">
        <v>73</v>
      </c>
      <c r="C40" s="3">
        <v>8</v>
      </c>
      <c r="D40" s="3">
        <v>0</v>
      </c>
      <c r="E40" s="3">
        <v>6</v>
      </c>
      <c r="F40" s="12">
        <v>0</v>
      </c>
      <c r="G40" s="25">
        <f t="shared" si="0"/>
        <v>14</v>
      </c>
    </row>
    <row r="41" spans="1:7" x14ac:dyDescent="0.25">
      <c r="A41" s="4" t="s">
        <v>74</v>
      </c>
      <c r="B41" s="4" t="s">
        <v>75</v>
      </c>
      <c r="C41" s="3">
        <v>13</v>
      </c>
      <c r="D41" s="3">
        <v>0</v>
      </c>
      <c r="E41" s="3">
        <v>9</v>
      </c>
      <c r="F41" s="12">
        <v>0</v>
      </c>
      <c r="G41" s="25">
        <f t="shared" si="0"/>
        <v>22</v>
      </c>
    </row>
    <row r="42" spans="1:7" x14ac:dyDescent="0.25">
      <c r="A42" s="4" t="s">
        <v>76</v>
      </c>
      <c r="B42" s="4" t="s">
        <v>77</v>
      </c>
      <c r="C42" s="3">
        <v>19</v>
      </c>
      <c r="D42" s="3">
        <v>0</v>
      </c>
      <c r="E42" s="3">
        <v>15</v>
      </c>
      <c r="F42" s="12">
        <v>0</v>
      </c>
      <c r="G42" s="25">
        <f t="shared" si="0"/>
        <v>34</v>
      </c>
    </row>
    <row r="43" spans="1:7" x14ac:dyDescent="0.25">
      <c r="A43" s="4" t="s">
        <v>78</v>
      </c>
      <c r="B43" s="4" t="s">
        <v>79</v>
      </c>
      <c r="C43" s="3">
        <v>12</v>
      </c>
      <c r="D43" s="3">
        <v>1</v>
      </c>
      <c r="E43" s="3">
        <v>6</v>
      </c>
      <c r="F43" s="12">
        <v>0</v>
      </c>
      <c r="G43" s="25">
        <f t="shared" si="0"/>
        <v>19</v>
      </c>
    </row>
    <row r="44" spans="1:7" x14ac:dyDescent="0.25">
      <c r="A44" s="4" t="s">
        <v>80</v>
      </c>
      <c r="B44" s="4" t="s">
        <v>81</v>
      </c>
      <c r="C44" s="3">
        <v>12</v>
      </c>
      <c r="D44" s="3">
        <v>1</v>
      </c>
      <c r="E44" s="3">
        <v>7</v>
      </c>
      <c r="F44" s="12">
        <v>0</v>
      </c>
      <c r="G44" s="25">
        <f t="shared" si="0"/>
        <v>20</v>
      </c>
    </row>
    <row r="45" spans="1:7" x14ac:dyDescent="0.25">
      <c r="A45" s="4" t="s">
        <v>82</v>
      </c>
      <c r="B45" s="4" t="s">
        <v>83</v>
      </c>
      <c r="C45" s="3">
        <v>9</v>
      </c>
      <c r="D45" s="3">
        <v>0</v>
      </c>
      <c r="E45" s="3">
        <v>6</v>
      </c>
      <c r="F45" s="12">
        <v>0</v>
      </c>
      <c r="G45" s="25">
        <f t="shared" si="0"/>
        <v>15</v>
      </c>
    </row>
    <row r="46" spans="1:7" x14ac:dyDescent="0.25">
      <c r="A46" s="4" t="s">
        <v>84</v>
      </c>
      <c r="B46" s="4" t="s">
        <v>85</v>
      </c>
      <c r="C46" s="3">
        <v>11</v>
      </c>
      <c r="D46" s="3">
        <v>0</v>
      </c>
      <c r="E46" s="3">
        <v>6</v>
      </c>
      <c r="F46" s="12">
        <v>0</v>
      </c>
      <c r="G46" s="25">
        <f t="shared" si="0"/>
        <v>17</v>
      </c>
    </row>
    <row r="47" spans="1:7" x14ac:dyDescent="0.25">
      <c r="A47" s="4" t="s">
        <v>86</v>
      </c>
      <c r="B47" s="4" t="s">
        <v>87</v>
      </c>
      <c r="C47" s="3">
        <v>6</v>
      </c>
      <c r="D47" s="3">
        <v>4</v>
      </c>
      <c r="E47" s="3">
        <v>0</v>
      </c>
      <c r="F47" s="12">
        <v>0</v>
      </c>
      <c r="G47" s="25">
        <f t="shared" si="0"/>
        <v>10</v>
      </c>
    </row>
    <row r="48" spans="1:7" x14ac:dyDescent="0.25">
      <c r="A48" s="4" t="s">
        <v>88</v>
      </c>
      <c r="B48" s="4" t="s">
        <v>89</v>
      </c>
      <c r="C48" s="3">
        <v>14</v>
      </c>
      <c r="D48" s="3">
        <v>0</v>
      </c>
      <c r="E48" s="3">
        <v>5</v>
      </c>
      <c r="F48" s="12">
        <v>0</v>
      </c>
      <c r="G48" s="25">
        <f t="shared" si="0"/>
        <v>19</v>
      </c>
    </row>
    <row r="49" spans="1:7" x14ac:dyDescent="0.25">
      <c r="A49" s="4" t="s">
        <v>90</v>
      </c>
      <c r="B49" s="4" t="s">
        <v>91</v>
      </c>
      <c r="C49" s="3">
        <v>7</v>
      </c>
      <c r="D49" s="3">
        <v>0</v>
      </c>
      <c r="E49" s="3">
        <v>4</v>
      </c>
      <c r="F49" s="12">
        <v>0</v>
      </c>
      <c r="G49" s="25">
        <f t="shared" si="0"/>
        <v>11</v>
      </c>
    </row>
    <row r="50" spans="1:7" x14ac:dyDescent="0.25">
      <c r="A50" s="4" t="s">
        <v>92</v>
      </c>
      <c r="B50" s="4" t="s">
        <v>93</v>
      </c>
      <c r="C50" s="3">
        <v>11</v>
      </c>
      <c r="D50" s="3">
        <v>0</v>
      </c>
      <c r="E50" s="3">
        <v>10</v>
      </c>
      <c r="F50" s="12">
        <v>0</v>
      </c>
      <c r="G50" s="25">
        <f t="shared" si="0"/>
        <v>21</v>
      </c>
    </row>
    <row r="51" spans="1:7" x14ac:dyDescent="0.25">
      <c r="A51" s="4" t="s">
        <v>94</v>
      </c>
      <c r="B51" s="4" t="s">
        <v>95</v>
      </c>
      <c r="C51" s="3">
        <v>7</v>
      </c>
      <c r="D51" s="3">
        <v>0</v>
      </c>
      <c r="E51" s="3">
        <v>4</v>
      </c>
      <c r="F51" s="12">
        <v>0</v>
      </c>
      <c r="G51" s="25">
        <f t="shared" si="0"/>
        <v>11</v>
      </c>
    </row>
    <row r="52" spans="1:7" x14ac:dyDescent="0.25">
      <c r="A52" s="4" t="s">
        <v>96</v>
      </c>
      <c r="B52" s="4" t="s">
        <v>97</v>
      </c>
      <c r="C52" s="3">
        <v>8</v>
      </c>
      <c r="D52" s="3">
        <v>0</v>
      </c>
      <c r="E52" s="3">
        <v>8</v>
      </c>
      <c r="F52" s="12">
        <v>0</v>
      </c>
      <c r="G52" s="25">
        <f t="shared" si="0"/>
        <v>16</v>
      </c>
    </row>
    <row r="53" spans="1:7" x14ac:dyDescent="0.25">
      <c r="A53" s="4" t="s">
        <v>98</v>
      </c>
      <c r="B53" s="4" t="s">
        <v>99</v>
      </c>
      <c r="C53" s="3">
        <v>6</v>
      </c>
      <c r="D53" s="3">
        <v>0</v>
      </c>
      <c r="E53" s="3">
        <v>4</v>
      </c>
      <c r="F53" s="12">
        <v>0</v>
      </c>
      <c r="G53" s="25">
        <f t="shared" si="0"/>
        <v>10</v>
      </c>
    </row>
    <row r="54" spans="1:7" x14ac:dyDescent="0.25">
      <c r="A54" s="4" t="s">
        <v>100</v>
      </c>
      <c r="B54" s="4" t="s">
        <v>101</v>
      </c>
      <c r="C54" s="3">
        <v>8</v>
      </c>
      <c r="D54" s="3">
        <v>0</v>
      </c>
      <c r="E54" s="3">
        <v>4</v>
      </c>
      <c r="F54" s="12">
        <v>0</v>
      </c>
      <c r="G54" s="25">
        <f t="shared" si="0"/>
        <v>12</v>
      </c>
    </row>
    <row r="55" spans="1:7" x14ac:dyDescent="0.25">
      <c r="A55" s="4" t="s">
        <v>102</v>
      </c>
      <c r="B55" s="4" t="s">
        <v>103</v>
      </c>
      <c r="C55" s="3">
        <v>6</v>
      </c>
      <c r="D55" s="3">
        <v>0</v>
      </c>
      <c r="E55" s="3">
        <v>5</v>
      </c>
      <c r="F55" s="12">
        <v>0</v>
      </c>
      <c r="G55" s="25">
        <f t="shared" si="0"/>
        <v>11</v>
      </c>
    </row>
    <row r="56" spans="1:7" x14ac:dyDescent="0.25">
      <c r="A56" s="4" t="s">
        <v>104</v>
      </c>
      <c r="B56" s="4" t="s">
        <v>105</v>
      </c>
      <c r="C56" s="3">
        <v>7</v>
      </c>
      <c r="D56" s="3">
        <v>1</v>
      </c>
      <c r="E56" s="3">
        <v>4</v>
      </c>
      <c r="F56" s="12">
        <v>0</v>
      </c>
      <c r="G56" s="25">
        <f t="shared" si="0"/>
        <v>12</v>
      </c>
    </row>
    <row r="57" spans="1:7" x14ac:dyDescent="0.25">
      <c r="A57" s="4" t="s">
        <v>106</v>
      </c>
      <c r="B57" s="4" t="s">
        <v>107</v>
      </c>
      <c r="C57" s="3">
        <v>11</v>
      </c>
      <c r="D57" s="3">
        <v>1</v>
      </c>
      <c r="E57" s="3">
        <v>5</v>
      </c>
      <c r="F57" s="12">
        <v>0</v>
      </c>
      <c r="G57" s="25">
        <f t="shared" si="0"/>
        <v>17</v>
      </c>
    </row>
    <row r="58" spans="1:7" x14ac:dyDescent="0.25">
      <c r="A58" s="4" t="s">
        <v>108</v>
      </c>
      <c r="B58" s="4" t="s">
        <v>109</v>
      </c>
      <c r="C58" s="3">
        <v>8</v>
      </c>
      <c r="D58" s="3">
        <v>0</v>
      </c>
      <c r="E58" s="3">
        <v>4</v>
      </c>
      <c r="F58" s="12">
        <v>0</v>
      </c>
      <c r="G58" s="25">
        <f t="shared" si="0"/>
        <v>12</v>
      </c>
    </row>
    <row r="59" spans="1:7" x14ac:dyDescent="0.25">
      <c r="A59" s="4" t="s">
        <v>110</v>
      </c>
      <c r="B59" s="4" t="s">
        <v>111</v>
      </c>
      <c r="C59" s="3">
        <v>7</v>
      </c>
      <c r="D59" s="3">
        <v>0</v>
      </c>
      <c r="E59" s="3">
        <v>7</v>
      </c>
      <c r="F59" s="12">
        <v>0</v>
      </c>
      <c r="G59" s="25">
        <f t="shared" si="0"/>
        <v>14</v>
      </c>
    </row>
    <row r="60" spans="1:7" x14ac:dyDescent="0.25">
      <c r="A60" s="4" t="s">
        <v>112</v>
      </c>
      <c r="B60" s="4" t="s">
        <v>113</v>
      </c>
      <c r="C60" s="3">
        <v>6</v>
      </c>
      <c r="D60" s="3">
        <v>0</v>
      </c>
      <c r="E60" s="3">
        <v>4</v>
      </c>
      <c r="F60" s="12">
        <v>0</v>
      </c>
      <c r="G60" s="25">
        <f t="shared" si="0"/>
        <v>10</v>
      </c>
    </row>
    <row r="61" spans="1:7" x14ac:dyDescent="0.25">
      <c r="A61" s="4" t="s">
        <v>114</v>
      </c>
      <c r="B61" s="4" t="s">
        <v>115</v>
      </c>
      <c r="C61" s="3">
        <v>6</v>
      </c>
      <c r="D61" s="3">
        <v>0</v>
      </c>
      <c r="E61" s="3">
        <v>5</v>
      </c>
      <c r="F61" s="12">
        <v>0</v>
      </c>
      <c r="G61" s="25">
        <f t="shared" si="0"/>
        <v>11</v>
      </c>
    </row>
    <row r="62" spans="1:7" x14ac:dyDescent="0.25">
      <c r="A62" s="4" t="s">
        <v>116</v>
      </c>
      <c r="B62" s="4" t="s">
        <v>117</v>
      </c>
      <c r="C62" s="3">
        <v>7</v>
      </c>
      <c r="D62" s="3">
        <v>0</v>
      </c>
      <c r="E62" s="3">
        <v>5</v>
      </c>
      <c r="F62" s="12">
        <v>0</v>
      </c>
      <c r="G62" s="25">
        <f t="shared" si="0"/>
        <v>12</v>
      </c>
    </row>
    <row r="63" spans="1:7" x14ac:dyDescent="0.25">
      <c r="A63" s="4" t="s">
        <v>118</v>
      </c>
      <c r="B63" s="4" t="s">
        <v>119</v>
      </c>
      <c r="C63" s="3">
        <v>11</v>
      </c>
      <c r="D63" s="3">
        <v>0</v>
      </c>
      <c r="E63" s="3">
        <v>6</v>
      </c>
      <c r="F63" s="12">
        <v>0</v>
      </c>
      <c r="G63" s="25">
        <f t="shared" si="0"/>
        <v>17</v>
      </c>
    </row>
    <row r="64" spans="1:7" x14ac:dyDescent="0.25">
      <c r="A64" s="4" t="s">
        <v>120</v>
      </c>
      <c r="B64" s="4" t="s">
        <v>121</v>
      </c>
      <c r="C64" s="3">
        <v>6</v>
      </c>
      <c r="D64" s="3">
        <v>0</v>
      </c>
      <c r="E64" s="3">
        <v>4</v>
      </c>
      <c r="F64" s="12">
        <v>0</v>
      </c>
      <c r="G64" s="25">
        <f t="shared" si="0"/>
        <v>10</v>
      </c>
    </row>
    <row r="65" spans="1:7" x14ac:dyDescent="0.25">
      <c r="A65" s="4" t="s">
        <v>122</v>
      </c>
      <c r="B65" s="4" t="s">
        <v>123</v>
      </c>
      <c r="C65" s="3">
        <v>8</v>
      </c>
      <c r="D65" s="3">
        <v>0</v>
      </c>
      <c r="E65" s="3">
        <v>2</v>
      </c>
      <c r="F65" s="12">
        <v>0</v>
      </c>
      <c r="G65" s="25">
        <f t="shared" si="0"/>
        <v>10</v>
      </c>
    </row>
    <row r="66" spans="1:7" x14ac:dyDescent="0.25">
      <c r="A66" s="4" t="s">
        <v>124</v>
      </c>
      <c r="B66" s="4" t="s">
        <v>125</v>
      </c>
      <c r="C66" s="3">
        <v>5</v>
      </c>
      <c r="D66" s="3">
        <v>0</v>
      </c>
      <c r="E66" s="3">
        <v>2</v>
      </c>
      <c r="F66" s="12">
        <v>0</v>
      </c>
      <c r="G66" s="25">
        <f t="shared" si="0"/>
        <v>7</v>
      </c>
    </row>
    <row r="67" spans="1:7" x14ac:dyDescent="0.25">
      <c r="A67" s="4" t="s">
        <v>126</v>
      </c>
      <c r="B67" s="4" t="s">
        <v>127</v>
      </c>
      <c r="C67" s="3">
        <v>7</v>
      </c>
      <c r="D67" s="3">
        <v>0</v>
      </c>
      <c r="E67" s="3">
        <v>4</v>
      </c>
      <c r="F67" s="12">
        <v>0</v>
      </c>
      <c r="G67" s="25">
        <f t="shared" si="0"/>
        <v>11</v>
      </c>
    </row>
    <row r="68" spans="1:7" x14ac:dyDescent="0.25">
      <c r="A68" s="4" t="s">
        <v>128</v>
      </c>
      <c r="B68" s="4" t="s">
        <v>129</v>
      </c>
      <c r="C68" s="3">
        <v>6</v>
      </c>
      <c r="D68" s="3">
        <v>0</v>
      </c>
      <c r="E68" s="3">
        <v>0</v>
      </c>
      <c r="F68" s="12">
        <v>0</v>
      </c>
      <c r="G68" s="25">
        <f t="shared" si="0"/>
        <v>6</v>
      </c>
    </row>
    <row r="69" spans="1:7" x14ac:dyDescent="0.25">
      <c r="A69" s="4" t="s">
        <v>130</v>
      </c>
      <c r="B69" s="4" t="s">
        <v>131</v>
      </c>
      <c r="C69" s="3">
        <v>6</v>
      </c>
      <c r="D69" s="3">
        <v>0</v>
      </c>
      <c r="E69" s="3">
        <v>3</v>
      </c>
      <c r="F69" s="12">
        <v>0</v>
      </c>
      <c r="G69" s="25">
        <f t="shared" si="0"/>
        <v>9</v>
      </c>
    </row>
    <row r="70" spans="1:7" x14ac:dyDescent="0.25">
      <c r="A70" s="4" t="s">
        <v>132</v>
      </c>
      <c r="B70" s="4" t="s">
        <v>133</v>
      </c>
      <c r="C70" s="3">
        <v>5</v>
      </c>
      <c r="D70" s="3">
        <v>0</v>
      </c>
      <c r="E70" s="3">
        <v>2</v>
      </c>
      <c r="F70" s="12">
        <v>0</v>
      </c>
      <c r="G70" s="25">
        <f t="shared" ref="G70:G113" si="1">SUM(C70:F70)</f>
        <v>7</v>
      </c>
    </row>
    <row r="71" spans="1:7" x14ac:dyDescent="0.25">
      <c r="A71" s="4" t="s">
        <v>134</v>
      </c>
      <c r="B71" s="4" t="s">
        <v>135</v>
      </c>
      <c r="C71" s="3">
        <v>3</v>
      </c>
      <c r="D71" s="3">
        <v>0</v>
      </c>
      <c r="E71" s="3">
        <v>2</v>
      </c>
      <c r="F71" s="12">
        <v>0</v>
      </c>
      <c r="G71" s="25">
        <f t="shared" si="1"/>
        <v>5</v>
      </c>
    </row>
    <row r="72" spans="1:7" x14ac:dyDescent="0.25">
      <c r="A72" s="4" t="s">
        <v>136</v>
      </c>
      <c r="B72" s="4" t="s">
        <v>137</v>
      </c>
      <c r="C72" s="3">
        <v>5</v>
      </c>
      <c r="D72" s="3">
        <v>0</v>
      </c>
      <c r="E72" s="3">
        <v>4</v>
      </c>
      <c r="F72" s="12">
        <v>0</v>
      </c>
      <c r="G72" s="25">
        <f t="shared" si="1"/>
        <v>9</v>
      </c>
    </row>
    <row r="73" spans="1:7" x14ac:dyDescent="0.25">
      <c r="A73" s="4" t="s">
        <v>138</v>
      </c>
      <c r="B73" s="4" t="s">
        <v>139</v>
      </c>
      <c r="C73" s="3">
        <v>5</v>
      </c>
      <c r="D73" s="3">
        <v>0</v>
      </c>
      <c r="E73" s="3">
        <v>3</v>
      </c>
      <c r="F73" s="12">
        <v>0</v>
      </c>
      <c r="G73" s="25">
        <f t="shared" si="1"/>
        <v>8</v>
      </c>
    </row>
    <row r="74" spans="1:7" x14ac:dyDescent="0.25">
      <c r="A74" s="4" t="s">
        <v>140</v>
      </c>
      <c r="B74" s="4" t="s">
        <v>141</v>
      </c>
      <c r="C74" s="3">
        <v>2</v>
      </c>
      <c r="D74" s="3">
        <v>0</v>
      </c>
      <c r="E74" s="3">
        <v>0</v>
      </c>
      <c r="F74" s="12">
        <v>0</v>
      </c>
      <c r="G74" s="25">
        <f t="shared" si="1"/>
        <v>2</v>
      </c>
    </row>
    <row r="75" spans="1:7" x14ac:dyDescent="0.25">
      <c r="A75" s="4" t="s">
        <v>142</v>
      </c>
      <c r="B75" s="4" t="s">
        <v>143</v>
      </c>
      <c r="C75" s="3">
        <v>5</v>
      </c>
      <c r="D75" s="3">
        <v>0</v>
      </c>
      <c r="E75" s="3">
        <v>4</v>
      </c>
      <c r="F75" s="12">
        <v>0</v>
      </c>
      <c r="G75" s="25">
        <f t="shared" si="1"/>
        <v>9</v>
      </c>
    </row>
    <row r="76" spans="1:7" x14ac:dyDescent="0.25">
      <c r="A76" s="4" t="s">
        <v>144</v>
      </c>
      <c r="B76" s="4" t="s">
        <v>145</v>
      </c>
      <c r="C76" s="3">
        <v>4</v>
      </c>
      <c r="D76" s="3">
        <v>0</v>
      </c>
      <c r="E76" s="3">
        <v>5</v>
      </c>
      <c r="F76" s="12">
        <v>0</v>
      </c>
      <c r="G76" s="25">
        <f t="shared" si="1"/>
        <v>9</v>
      </c>
    </row>
    <row r="77" spans="1:7" x14ac:dyDescent="0.25">
      <c r="A77" s="4" t="s">
        <v>146</v>
      </c>
      <c r="B77" s="4" t="s">
        <v>147</v>
      </c>
      <c r="C77" s="3">
        <v>7</v>
      </c>
      <c r="D77" s="3">
        <v>0</v>
      </c>
      <c r="E77" s="3">
        <v>6</v>
      </c>
      <c r="F77" s="12">
        <v>0</v>
      </c>
      <c r="G77" s="25">
        <f t="shared" si="1"/>
        <v>13</v>
      </c>
    </row>
    <row r="78" spans="1:7" x14ac:dyDescent="0.25">
      <c r="A78" s="4" t="s">
        <v>148</v>
      </c>
      <c r="B78" s="4" t="s">
        <v>149</v>
      </c>
      <c r="C78" s="3">
        <v>6</v>
      </c>
      <c r="D78" s="3">
        <v>0</v>
      </c>
      <c r="E78" s="3">
        <v>4</v>
      </c>
      <c r="F78" s="12">
        <v>0</v>
      </c>
      <c r="G78" s="25">
        <f t="shared" si="1"/>
        <v>10</v>
      </c>
    </row>
    <row r="79" spans="1:7" x14ac:dyDescent="0.25">
      <c r="A79" s="4" t="s">
        <v>150</v>
      </c>
      <c r="B79" s="4" t="s">
        <v>151</v>
      </c>
      <c r="C79" s="3">
        <v>4</v>
      </c>
      <c r="D79" s="3">
        <v>0</v>
      </c>
      <c r="E79" s="3">
        <v>0</v>
      </c>
      <c r="F79" s="12">
        <v>0</v>
      </c>
      <c r="G79" s="25">
        <f t="shared" si="1"/>
        <v>4</v>
      </c>
    </row>
    <row r="80" spans="1:7" x14ac:dyDescent="0.25">
      <c r="A80" s="4" t="s">
        <v>152</v>
      </c>
      <c r="B80" s="4" t="s">
        <v>153</v>
      </c>
      <c r="C80" s="3">
        <v>3</v>
      </c>
      <c r="D80" s="3">
        <v>0</v>
      </c>
      <c r="E80" s="3">
        <v>2</v>
      </c>
      <c r="F80" s="12">
        <v>0</v>
      </c>
      <c r="G80" s="25">
        <f t="shared" si="1"/>
        <v>5</v>
      </c>
    </row>
    <row r="81" spans="1:7" x14ac:dyDescent="0.25">
      <c r="A81" s="4" t="s">
        <v>154</v>
      </c>
      <c r="B81" s="4" t="s">
        <v>155</v>
      </c>
      <c r="C81" s="3">
        <v>5</v>
      </c>
      <c r="D81" s="3">
        <v>0</v>
      </c>
      <c r="E81" s="3">
        <v>0</v>
      </c>
      <c r="F81" s="12">
        <v>0</v>
      </c>
      <c r="G81" s="25">
        <f t="shared" si="1"/>
        <v>5</v>
      </c>
    </row>
    <row r="82" spans="1:7" x14ac:dyDescent="0.25">
      <c r="A82" s="4" t="s">
        <v>156</v>
      </c>
      <c r="B82" s="4" t="s">
        <v>157</v>
      </c>
      <c r="C82" s="3">
        <v>6</v>
      </c>
      <c r="D82" s="3">
        <v>0</v>
      </c>
      <c r="E82" s="3">
        <v>2</v>
      </c>
      <c r="F82" s="12">
        <v>0</v>
      </c>
      <c r="G82" s="25">
        <f t="shared" si="1"/>
        <v>8</v>
      </c>
    </row>
    <row r="83" spans="1:7" x14ac:dyDescent="0.25">
      <c r="A83" s="4" t="s">
        <v>158</v>
      </c>
      <c r="B83" s="4" t="s">
        <v>159</v>
      </c>
      <c r="C83" s="3">
        <v>4</v>
      </c>
      <c r="D83" s="3">
        <v>0</v>
      </c>
      <c r="E83" s="3">
        <v>0</v>
      </c>
      <c r="F83" s="12">
        <v>0</v>
      </c>
      <c r="G83" s="25">
        <f t="shared" si="1"/>
        <v>4</v>
      </c>
    </row>
    <row r="84" spans="1:7" x14ac:dyDescent="0.25">
      <c r="A84" s="4" t="s">
        <v>160</v>
      </c>
      <c r="B84" s="4" t="s">
        <v>161</v>
      </c>
      <c r="C84" s="3">
        <v>6</v>
      </c>
      <c r="D84" s="3">
        <v>0</v>
      </c>
      <c r="E84" s="3">
        <v>0</v>
      </c>
      <c r="F84" s="12">
        <v>0</v>
      </c>
      <c r="G84" s="25">
        <f t="shared" si="1"/>
        <v>6</v>
      </c>
    </row>
    <row r="85" spans="1:7" x14ac:dyDescent="0.25">
      <c r="A85" s="4" t="s">
        <v>162</v>
      </c>
      <c r="B85" s="4" t="s">
        <v>163</v>
      </c>
      <c r="C85" s="3">
        <v>3</v>
      </c>
      <c r="D85" s="3">
        <v>0</v>
      </c>
      <c r="E85" s="3">
        <v>0</v>
      </c>
      <c r="F85" s="12">
        <v>0</v>
      </c>
      <c r="G85" s="25">
        <f t="shared" si="1"/>
        <v>3</v>
      </c>
    </row>
    <row r="86" spans="1:7" x14ac:dyDescent="0.25">
      <c r="A86" s="4" t="s">
        <v>164</v>
      </c>
      <c r="B86" s="4" t="s">
        <v>165</v>
      </c>
      <c r="C86" s="3">
        <v>5</v>
      </c>
      <c r="D86" s="3">
        <v>0</v>
      </c>
      <c r="E86" s="3">
        <v>3</v>
      </c>
      <c r="F86" s="12">
        <v>0</v>
      </c>
      <c r="G86" s="25">
        <f t="shared" si="1"/>
        <v>8</v>
      </c>
    </row>
    <row r="87" spans="1:7" x14ac:dyDescent="0.25">
      <c r="A87" s="4" t="s">
        <v>166</v>
      </c>
      <c r="B87" s="4" t="s">
        <v>167</v>
      </c>
      <c r="C87" s="3">
        <v>3</v>
      </c>
      <c r="D87" s="3">
        <v>0</v>
      </c>
      <c r="E87" s="3">
        <v>0</v>
      </c>
      <c r="F87" s="12">
        <v>0</v>
      </c>
      <c r="G87" s="25">
        <f t="shared" si="1"/>
        <v>3</v>
      </c>
    </row>
    <row r="88" spans="1:7" x14ac:dyDescent="0.25">
      <c r="A88" s="4" t="s">
        <v>168</v>
      </c>
      <c r="B88" s="4" t="s">
        <v>169</v>
      </c>
      <c r="C88" s="3">
        <v>4</v>
      </c>
      <c r="D88" s="3">
        <v>0</v>
      </c>
      <c r="E88" s="3">
        <v>4</v>
      </c>
      <c r="F88" s="12">
        <v>0</v>
      </c>
      <c r="G88" s="25">
        <f t="shared" si="1"/>
        <v>8</v>
      </c>
    </row>
    <row r="89" spans="1:7" x14ac:dyDescent="0.25">
      <c r="A89" s="4" t="s">
        <v>170</v>
      </c>
      <c r="B89" s="4" t="s">
        <v>171</v>
      </c>
      <c r="C89" s="3">
        <v>4</v>
      </c>
      <c r="D89" s="3">
        <v>0</v>
      </c>
      <c r="E89" s="3">
        <v>4</v>
      </c>
      <c r="F89" s="12">
        <v>0</v>
      </c>
      <c r="G89" s="25">
        <f t="shared" si="1"/>
        <v>8</v>
      </c>
    </row>
    <row r="90" spans="1:7" x14ac:dyDescent="0.25">
      <c r="A90" s="4" t="s">
        <v>172</v>
      </c>
      <c r="B90" s="4" t="s">
        <v>173</v>
      </c>
      <c r="C90" s="3">
        <v>3</v>
      </c>
      <c r="D90" s="3">
        <v>0</v>
      </c>
      <c r="E90" s="3">
        <v>0</v>
      </c>
      <c r="F90" s="12">
        <v>0</v>
      </c>
      <c r="G90" s="25">
        <f t="shared" si="1"/>
        <v>3</v>
      </c>
    </row>
    <row r="91" spans="1:7" x14ac:dyDescent="0.25">
      <c r="A91" s="4" t="s">
        <v>174</v>
      </c>
      <c r="B91" s="4" t="s">
        <v>175</v>
      </c>
      <c r="C91" s="3">
        <v>4</v>
      </c>
      <c r="D91" s="3">
        <v>0</v>
      </c>
      <c r="E91" s="3">
        <v>0</v>
      </c>
      <c r="F91" s="12">
        <v>0</v>
      </c>
      <c r="G91" s="25">
        <f t="shared" si="1"/>
        <v>4</v>
      </c>
    </row>
    <row r="92" spans="1:7" x14ac:dyDescent="0.25">
      <c r="A92" s="4" t="s">
        <v>176</v>
      </c>
      <c r="B92" s="4" t="s">
        <v>177</v>
      </c>
      <c r="C92" s="3">
        <v>4</v>
      </c>
      <c r="D92" s="3">
        <v>0</v>
      </c>
      <c r="E92" s="3">
        <v>0</v>
      </c>
      <c r="F92" s="12">
        <v>0</v>
      </c>
      <c r="G92" s="25">
        <f t="shared" si="1"/>
        <v>4</v>
      </c>
    </row>
    <row r="93" spans="1:7" x14ac:dyDescent="0.25">
      <c r="A93" s="4" t="s">
        <v>178</v>
      </c>
      <c r="B93" s="4" t="s">
        <v>179</v>
      </c>
      <c r="C93" s="3">
        <v>4</v>
      </c>
      <c r="D93" s="3">
        <v>0</v>
      </c>
      <c r="E93" s="3">
        <v>0</v>
      </c>
      <c r="F93" s="12">
        <v>0</v>
      </c>
      <c r="G93" s="25">
        <f t="shared" si="1"/>
        <v>4</v>
      </c>
    </row>
    <row r="94" spans="1:7" x14ac:dyDescent="0.25">
      <c r="A94" s="4" t="s">
        <v>180</v>
      </c>
      <c r="B94" s="4" t="s">
        <v>181</v>
      </c>
      <c r="C94" s="3">
        <v>6</v>
      </c>
      <c r="D94" s="3">
        <v>0</v>
      </c>
      <c r="E94" s="3">
        <v>1</v>
      </c>
      <c r="F94" s="12">
        <v>0</v>
      </c>
      <c r="G94" s="25">
        <f t="shared" si="1"/>
        <v>7</v>
      </c>
    </row>
    <row r="95" spans="1:7" x14ac:dyDescent="0.25">
      <c r="A95" s="4" t="s">
        <v>182</v>
      </c>
      <c r="B95" s="4" t="s">
        <v>183</v>
      </c>
      <c r="C95" s="3">
        <v>5</v>
      </c>
      <c r="D95" s="3">
        <v>0</v>
      </c>
      <c r="E95" s="3">
        <v>0</v>
      </c>
      <c r="F95" s="12">
        <v>0</v>
      </c>
      <c r="G95" s="25">
        <f t="shared" si="1"/>
        <v>5</v>
      </c>
    </row>
    <row r="96" spans="1:7" x14ac:dyDescent="0.25">
      <c r="A96" s="4" t="s">
        <v>184</v>
      </c>
      <c r="B96" s="4" t="s">
        <v>185</v>
      </c>
      <c r="C96" s="3">
        <v>5</v>
      </c>
      <c r="D96" s="3">
        <v>0</v>
      </c>
      <c r="E96" s="3">
        <v>0</v>
      </c>
      <c r="F96" s="12">
        <v>0</v>
      </c>
      <c r="G96" s="25">
        <f t="shared" si="1"/>
        <v>5</v>
      </c>
    </row>
    <row r="97" spans="1:7" x14ac:dyDescent="0.25">
      <c r="A97" s="4" t="s">
        <v>186</v>
      </c>
      <c r="B97" s="4" t="s">
        <v>187</v>
      </c>
      <c r="C97" s="3">
        <v>5</v>
      </c>
      <c r="D97" s="3">
        <v>0</v>
      </c>
      <c r="E97" s="3">
        <v>0</v>
      </c>
      <c r="F97" s="12">
        <v>0</v>
      </c>
      <c r="G97" s="25">
        <f t="shared" si="1"/>
        <v>5</v>
      </c>
    </row>
    <row r="98" spans="1:7" x14ac:dyDescent="0.25">
      <c r="A98" s="4" t="s">
        <v>188</v>
      </c>
      <c r="B98" s="4" t="s">
        <v>189</v>
      </c>
      <c r="C98" s="3">
        <v>3</v>
      </c>
      <c r="D98" s="3">
        <v>0</v>
      </c>
      <c r="E98" s="3">
        <v>0</v>
      </c>
      <c r="F98" s="12">
        <v>0</v>
      </c>
      <c r="G98" s="25">
        <f t="shared" si="1"/>
        <v>3</v>
      </c>
    </row>
    <row r="99" spans="1:7" x14ac:dyDescent="0.25">
      <c r="A99" s="4" t="s">
        <v>190</v>
      </c>
      <c r="B99" s="4" t="s">
        <v>191</v>
      </c>
      <c r="C99" s="3">
        <v>3</v>
      </c>
      <c r="D99" s="3">
        <v>0</v>
      </c>
      <c r="E99" s="3">
        <v>0</v>
      </c>
      <c r="F99" s="12">
        <v>0</v>
      </c>
      <c r="G99" s="25">
        <f t="shared" si="1"/>
        <v>3</v>
      </c>
    </row>
    <row r="100" spans="1:7" x14ac:dyDescent="0.25">
      <c r="A100" s="4" t="s">
        <v>192</v>
      </c>
      <c r="B100" s="4" t="s">
        <v>193</v>
      </c>
      <c r="C100" s="3">
        <v>3</v>
      </c>
      <c r="D100" s="3">
        <v>0</v>
      </c>
      <c r="E100" s="3">
        <v>3</v>
      </c>
      <c r="F100" s="12">
        <v>0</v>
      </c>
      <c r="G100" s="25">
        <f t="shared" si="1"/>
        <v>6</v>
      </c>
    </row>
    <row r="101" spans="1:7" x14ac:dyDescent="0.25">
      <c r="A101" s="4" t="s">
        <v>194</v>
      </c>
      <c r="B101" s="4" t="s">
        <v>195</v>
      </c>
      <c r="C101" s="3">
        <v>3</v>
      </c>
      <c r="D101" s="3">
        <v>0</v>
      </c>
      <c r="E101" s="3">
        <v>0</v>
      </c>
      <c r="F101" s="12">
        <v>0</v>
      </c>
      <c r="G101" s="25">
        <f t="shared" si="1"/>
        <v>3</v>
      </c>
    </row>
    <row r="102" spans="1:7" x14ac:dyDescent="0.25">
      <c r="A102" s="4" t="s">
        <v>196</v>
      </c>
      <c r="B102" s="4" t="s">
        <v>197</v>
      </c>
      <c r="C102" s="3">
        <v>3</v>
      </c>
      <c r="D102" s="3">
        <v>0</v>
      </c>
      <c r="E102" s="3">
        <v>0</v>
      </c>
      <c r="F102" s="12">
        <v>0</v>
      </c>
      <c r="G102" s="25">
        <f t="shared" si="1"/>
        <v>3</v>
      </c>
    </row>
    <row r="103" spans="1:7" x14ac:dyDescent="0.25">
      <c r="A103" s="4" t="s">
        <v>198</v>
      </c>
      <c r="B103" s="4" t="s">
        <v>199</v>
      </c>
      <c r="C103" s="3">
        <v>4</v>
      </c>
      <c r="D103" s="3">
        <v>0</v>
      </c>
      <c r="E103" s="3">
        <v>0</v>
      </c>
      <c r="F103" s="12">
        <v>0</v>
      </c>
      <c r="G103" s="25">
        <f t="shared" si="1"/>
        <v>4</v>
      </c>
    </row>
    <row r="104" spans="1:7" x14ac:dyDescent="0.25">
      <c r="A104" s="4" t="s">
        <v>200</v>
      </c>
      <c r="B104" s="4" t="s">
        <v>201</v>
      </c>
      <c r="C104" s="3">
        <v>4</v>
      </c>
      <c r="D104" s="3">
        <v>0</v>
      </c>
      <c r="E104" s="3">
        <v>0</v>
      </c>
      <c r="F104" s="12">
        <v>0</v>
      </c>
      <c r="G104" s="25">
        <f t="shared" si="1"/>
        <v>4</v>
      </c>
    </row>
    <row r="105" spans="1:7" x14ac:dyDescent="0.25">
      <c r="A105" s="4" t="s">
        <v>202</v>
      </c>
      <c r="B105" s="4" t="s">
        <v>203</v>
      </c>
      <c r="C105" s="3">
        <v>4</v>
      </c>
      <c r="D105" s="3">
        <v>0</v>
      </c>
      <c r="E105" s="3">
        <v>0</v>
      </c>
      <c r="F105" s="12">
        <v>0</v>
      </c>
      <c r="G105" s="25">
        <f t="shared" si="1"/>
        <v>4</v>
      </c>
    </row>
    <row r="106" spans="1:7" x14ac:dyDescent="0.25">
      <c r="A106" s="4" t="s">
        <v>204</v>
      </c>
      <c r="B106" s="4" t="s">
        <v>205</v>
      </c>
      <c r="C106" s="3">
        <v>5</v>
      </c>
      <c r="D106" s="3">
        <v>0</v>
      </c>
      <c r="E106" s="3">
        <v>3</v>
      </c>
      <c r="F106" s="12">
        <v>0</v>
      </c>
      <c r="G106" s="25">
        <f t="shared" si="1"/>
        <v>8</v>
      </c>
    </row>
    <row r="107" spans="1:7" x14ac:dyDescent="0.25">
      <c r="A107" s="4" t="s">
        <v>206</v>
      </c>
      <c r="B107" s="4" t="s">
        <v>207</v>
      </c>
      <c r="C107" s="3">
        <v>2</v>
      </c>
      <c r="D107" s="3">
        <v>0</v>
      </c>
      <c r="E107" s="3">
        <v>0</v>
      </c>
      <c r="F107" s="12">
        <v>0</v>
      </c>
      <c r="G107" s="25">
        <f t="shared" si="1"/>
        <v>2</v>
      </c>
    </row>
    <row r="108" spans="1:7" x14ac:dyDescent="0.25">
      <c r="A108" s="4" t="s">
        <v>208</v>
      </c>
      <c r="B108" s="4" t="s">
        <v>209</v>
      </c>
      <c r="C108" s="3">
        <v>4</v>
      </c>
      <c r="D108" s="3">
        <v>0</v>
      </c>
      <c r="E108" s="3">
        <v>0</v>
      </c>
      <c r="F108" s="12">
        <v>0</v>
      </c>
      <c r="G108" s="25">
        <f t="shared" si="1"/>
        <v>4</v>
      </c>
    </row>
    <row r="109" spans="1:7" x14ac:dyDescent="0.25">
      <c r="A109" s="4" t="s">
        <v>210</v>
      </c>
      <c r="B109" s="4" t="s">
        <v>211</v>
      </c>
      <c r="C109" s="3">
        <v>3</v>
      </c>
      <c r="D109" s="3">
        <v>0</v>
      </c>
      <c r="E109" s="3">
        <v>0</v>
      </c>
      <c r="F109" s="12">
        <v>0</v>
      </c>
      <c r="G109" s="25">
        <f t="shared" si="1"/>
        <v>3</v>
      </c>
    </row>
    <row r="110" spans="1:7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12">
        <v>0</v>
      </c>
      <c r="G110" s="25">
        <f t="shared" si="1"/>
        <v>0</v>
      </c>
    </row>
    <row r="111" spans="1:7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12">
        <v>0</v>
      </c>
      <c r="G111" s="25">
        <f t="shared" si="1"/>
        <v>0</v>
      </c>
    </row>
    <row r="112" spans="1:7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12">
        <v>0</v>
      </c>
      <c r="G112" s="25">
        <f t="shared" si="1"/>
        <v>0</v>
      </c>
    </row>
    <row r="113" spans="1:7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12">
        <v>0</v>
      </c>
      <c r="G113" s="25">
        <f t="shared" si="1"/>
        <v>0</v>
      </c>
    </row>
    <row r="114" spans="1:7" x14ac:dyDescent="0.25">
      <c r="A114" s="14"/>
      <c r="B114" s="9" t="s">
        <v>473</v>
      </c>
      <c r="C114" s="24">
        <f>SUM(C5:C113)</f>
        <v>776</v>
      </c>
      <c r="D114" s="24">
        <f>SUM(D5:D113)</f>
        <v>22</v>
      </c>
      <c r="E114" s="24">
        <f>SUM(E5:E113)</f>
        <v>438</v>
      </c>
      <c r="F114" s="24">
        <f>SUM(F5:F113)</f>
        <v>0</v>
      </c>
      <c r="G114" s="25">
        <f>SUM(G5:G113)</f>
        <v>1236</v>
      </c>
    </row>
  </sheetData>
  <mergeCells count="4">
    <mergeCell ref="A3:A4"/>
    <mergeCell ref="B3:B4"/>
    <mergeCell ref="C3:F3"/>
    <mergeCell ref="G3:G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"/>
  <sheetViews>
    <sheetView workbookViewId="0">
      <selection activeCell="I31" sqref="I31"/>
    </sheetView>
  </sheetViews>
  <sheetFormatPr baseColWidth="10" defaultColWidth="9.140625" defaultRowHeight="15" x14ac:dyDescent="0.25"/>
  <cols>
    <col min="2" max="2" width="68.42578125" customWidth="1"/>
    <col min="3" max="8" width="16.5703125" customWidth="1"/>
  </cols>
  <sheetData>
    <row r="1" spans="1:7" ht="15.75" thickBot="1" x14ac:dyDescent="0.3"/>
    <row r="2" spans="1:7" ht="30" customHeight="1" thickTop="1" thickBot="1" x14ac:dyDescent="0.3">
      <c r="A2" s="318" t="s">
        <v>0</v>
      </c>
      <c r="B2" s="318" t="s">
        <v>1</v>
      </c>
      <c r="C2" s="318" t="s">
        <v>550</v>
      </c>
      <c r="D2" s="318"/>
      <c r="E2" s="318"/>
      <c r="F2" s="318"/>
      <c r="G2" s="318"/>
    </row>
    <row r="3" spans="1:7" ht="39.950000000000003" customHeight="1" thickTop="1" thickBot="1" x14ac:dyDescent="0.3">
      <c r="A3" s="318" t="s">
        <v>0</v>
      </c>
      <c r="B3" s="318" t="s">
        <v>1</v>
      </c>
      <c r="C3" s="240" t="s">
        <v>551</v>
      </c>
      <c r="D3" s="240" t="s">
        <v>552</v>
      </c>
      <c r="E3" s="240" t="s">
        <v>553</v>
      </c>
      <c r="F3" s="240" t="s">
        <v>549</v>
      </c>
      <c r="G3" s="240" t="s">
        <v>821</v>
      </c>
    </row>
    <row r="4" spans="1:7" ht="15.75" thickTop="1" x14ac:dyDescent="0.25">
      <c r="A4" s="4" t="s">
        <v>2</v>
      </c>
      <c r="B4" s="4" t="s">
        <v>3</v>
      </c>
      <c r="C4" s="61">
        <v>13</v>
      </c>
      <c r="D4" s="61">
        <v>2025</v>
      </c>
      <c r="E4" s="61">
        <v>0</v>
      </c>
      <c r="F4" s="103">
        <v>3280</v>
      </c>
      <c r="G4" s="243">
        <f>+F4/D4*100</f>
        <v>161.97530864197532</v>
      </c>
    </row>
    <row r="5" spans="1:7" x14ac:dyDescent="0.25">
      <c r="A5" s="4" t="s">
        <v>4</v>
      </c>
      <c r="B5" s="4" t="s">
        <v>5</v>
      </c>
      <c r="C5" s="3">
        <v>17</v>
      </c>
      <c r="D5" s="3">
        <v>4300</v>
      </c>
      <c r="E5" s="3">
        <v>0</v>
      </c>
      <c r="F5" s="12">
        <v>5207</v>
      </c>
      <c r="G5" s="244">
        <f t="shared" ref="G5:G68" si="0">+F5/D5*100</f>
        <v>121.09302325581395</v>
      </c>
    </row>
    <row r="6" spans="1:7" x14ac:dyDescent="0.25">
      <c r="A6" s="4" t="s">
        <v>6</v>
      </c>
      <c r="B6" s="4" t="s">
        <v>7</v>
      </c>
      <c r="C6" s="3">
        <v>15</v>
      </c>
      <c r="D6" s="3">
        <v>2600</v>
      </c>
      <c r="E6" s="3">
        <v>0</v>
      </c>
      <c r="F6" s="12">
        <v>3872</v>
      </c>
      <c r="G6" s="244">
        <f t="shared" si="0"/>
        <v>148.92307692307691</v>
      </c>
    </row>
    <row r="7" spans="1:7" x14ac:dyDescent="0.25">
      <c r="A7" s="4" t="s">
        <v>8</v>
      </c>
      <c r="B7" s="4" t="s">
        <v>9</v>
      </c>
      <c r="C7" s="3">
        <v>7</v>
      </c>
      <c r="D7" s="3">
        <v>2100</v>
      </c>
      <c r="E7" s="3">
        <v>0</v>
      </c>
      <c r="F7" s="12">
        <v>5504</v>
      </c>
      <c r="G7" s="244">
        <f t="shared" si="0"/>
        <v>262.09523809523813</v>
      </c>
    </row>
    <row r="8" spans="1:7" x14ac:dyDescent="0.25">
      <c r="A8" s="4" t="s">
        <v>10</v>
      </c>
      <c r="B8" s="4" t="s">
        <v>11</v>
      </c>
      <c r="C8" s="3">
        <v>10</v>
      </c>
      <c r="D8" s="3">
        <v>2750</v>
      </c>
      <c r="E8" s="3">
        <v>2</v>
      </c>
      <c r="F8" s="12">
        <v>2564</v>
      </c>
      <c r="G8" s="244">
        <f t="shared" si="0"/>
        <v>93.236363636363635</v>
      </c>
    </row>
    <row r="9" spans="1:7" x14ac:dyDescent="0.25">
      <c r="A9" s="4" t="s">
        <v>12</v>
      </c>
      <c r="B9" s="4" t="s">
        <v>13</v>
      </c>
      <c r="C9" s="3">
        <v>12</v>
      </c>
      <c r="D9" s="3">
        <v>3250</v>
      </c>
      <c r="E9" s="3">
        <v>0</v>
      </c>
      <c r="F9" s="12">
        <v>5864</v>
      </c>
      <c r="G9" s="244">
        <f t="shared" si="0"/>
        <v>180.43076923076924</v>
      </c>
    </row>
    <row r="10" spans="1:7" x14ac:dyDescent="0.25">
      <c r="A10" s="4" t="s">
        <v>14</v>
      </c>
      <c r="B10" s="4" t="s">
        <v>15</v>
      </c>
      <c r="C10" s="3">
        <v>13</v>
      </c>
      <c r="D10" s="3">
        <v>3650</v>
      </c>
      <c r="E10" s="3">
        <v>0</v>
      </c>
      <c r="F10" s="12">
        <v>5217</v>
      </c>
      <c r="G10" s="244">
        <f t="shared" si="0"/>
        <v>142.93150684931507</v>
      </c>
    </row>
    <row r="11" spans="1:7" x14ac:dyDescent="0.25">
      <c r="A11" s="4" t="s">
        <v>16</v>
      </c>
      <c r="B11" s="4" t="s">
        <v>17</v>
      </c>
      <c r="C11" s="3">
        <v>8</v>
      </c>
      <c r="D11" s="3">
        <v>2150</v>
      </c>
      <c r="E11" s="3">
        <v>0</v>
      </c>
      <c r="F11" s="12">
        <v>2654</v>
      </c>
      <c r="G11" s="244">
        <f t="shared" si="0"/>
        <v>123.44186046511626</v>
      </c>
    </row>
    <row r="12" spans="1:7" x14ac:dyDescent="0.25">
      <c r="A12" s="4" t="s">
        <v>18</v>
      </c>
      <c r="B12" s="4" t="s">
        <v>19</v>
      </c>
      <c r="C12" s="3">
        <v>11</v>
      </c>
      <c r="D12" s="3">
        <v>3700</v>
      </c>
      <c r="E12" s="3">
        <v>3700</v>
      </c>
      <c r="F12" s="12">
        <v>6343</v>
      </c>
      <c r="G12" s="244">
        <f t="shared" si="0"/>
        <v>171.43243243243242</v>
      </c>
    </row>
    <row r="13" spans="1:7" x14ac:dyDescent="0.25">
      <c r="A13" s="4" t="s">
        <v>20</v>
      </c>
      <c r="B13" s="4" t="s">
        <v>21</v>
      </c>
      <c r="C13" s="3">
        <v>5</v>
      </c>
      <c r="D13" s="3">
        <v>800</v>
      </c>
      <c r="E13" s="3">
        <v>60</v>
      </c>
      <c r="F13" s="12">
        <v>1232</v>
      </c>
      <c r="G13" s="244">
        <f t="shared" si="0"/>
        <v>154</v>
      </c>
    </row>
    <row r="14" spans="1:7" x14ac:dyDescent="0.25">
      <c r="A14" s="4" t="s">
        <v>22</v>
      </c>
      <c r="B14" s="4" t="s">
        <v>23</v>
      </c>
      <c r="C14" s="3">
        <v>9</v>
      </c>
      <c r="D14" s="3">
        <v>1250</v>
      </c>
      <c r="E14" s="3">
        <v>0</v>
      </c>
      <c r="F14" s="12">
        <v>2518</v>
      </c>
      <c r="G14" s="244">
        <f t="shared" si="0"/>
        <v>201.44000000000003</v>
      </c>
    </row>
    <row r="15" spans="1:7" x14ac:dyDescent="0.25">
      <c r="A15" s="4" t="s">
        <v>24</v>
      </c>
      <c r="B15" s="4" t="s">
        <v>25</v>
      </c>
      <c r="C15" s="3">
        <v>8</v>
      </c>
      <c r="D15" s="3">
        <v>2550</v>
      </c>
      <c r="E15" s="3">
        <v>129</v>
      </c>
      <c r="F15" s="12">
        <v>3055</v>
      </c>
      <c r="G15" s="244">
        <f t="shared" si="0"/>
        <v>119.80392156862744</v>
      </c>
    </row>
    <row r="16" spans="1:7" x14ac:dyDescent="0.25">
      <c r="A16" s="4" t="s">
        <v>26</v>
      </c>
      <c r="B16" s="4" t="s">
        <v>27</v>
      </c>
      <c r="C16" s="3">
        <v>9</v>
      </c>
      <c r="D16" s="3">
        <v>3000</v>
      </c>
      <c r="E16" s="3">
        <v>270</v>
      </c>
      <c r="F16" s="12">
        <v>6128</v>
      </c>
      <c r="G16" s="244">
        <f t="shared" si="0"/>
        <v>204.26666666666668</v>
      </c>
    </row>
    <row r="17" spans="1:7" x14ac:dyDescent="0.25">
      <c r="A17" s="4" t="s">
        <v>28</v>
      </c>
      <c r="B17" s="4" t="s">
        <v>29</v>
      </c>
      <c r="C17" s="3">
        <v>8</v>
      </c>
      <c r="D17" s="3">
        <v>1875</v>
      </c>
      <c r="E17" s="3">
        <v>247</v>
      </c>
      <c r="F17" s="12">
        <v>2354</v>
      </c>
      <c r="G17" s="244">
        <f t="shared" si="0"/>
        <v>125.54666666666667</v>
      </c>
    </row>
    <row r="18" spans="1:7" x14ac:dyDescent="0.25">
      <c r="A18" s="4" t="s">
        <v>30</v>
      </c>
      <c r="B18" s="4" t="s">
        <v>31</v>
      </c>
      <c r="C18" s="3">
        <v>7</v>
      </c>
      <c r="D18" s="3">
        <v>1425</v>
      </c>
      <c r="E18" s="3">
        <v>275</v>
      </c>
      <c r="F18" s="12">
        <v>1959</v>
      </c>
      <c r="G18" s="244">
        <f t="shared" si="0"/>
        <v>137.47368421052633</v>
      </c>
    </row>
    <row r="19" spans="1:7" x14ac:dyDescent="0.25">
      <c r="A19" s="4" t="s">
        <v>32</v>
      </c>
      <c r="B19" s="4" t="s">
        <v>33</v>
      </c>
      <c r="C19" s="3">
        <v>7</v>
      </c>
      <c r="D19" s="3">
        <v>1775</v>
      </c>
      <c r="E19" s="3">
        <v>0</v>
      </c>
      <c r="F19" s="12">
        <v>2430</v>
      </c>
      <c r="G19" s="244">
        <f t="shared" si="0"/>
        <v>136.90140845070422</v>
      </c>
    </row>
    <row r="20" spans="1:7" x14ac:dyDescent="0.25">
      <c r="A20" s="4" t="s">
        <v>34</v>
      </c>
      <c r="B20" s="4" t="s">
        <v>35</v>
      </c>
      <c r="C20" s="3">
        <v>5</v>
      </c>
      <c r="D20" s="3">
        <v>1025</v>
      </c>
      <c r="E20" s="3">
        <v>1903</v>
      </c>
      <c r="F20" s="12">
        <v>1903</v>
      </c>
      <c r="G20" s="244">
        <f t="shared" si="0"/>
        <v>185.65853658536585</v>
      </c>
    </row>
    <row r="21" spans="1:7" x14ac:dyDescent="0.25">
      <c r="A21" s="4" t="s">
        <v>36</v>
      </c>
      <c r="B21" s="4" t="s">
        <v>37</v>
      </c>
      <c r="C21" s="3">
        <v>8</v>
      </c>
      <c r="D21" s="3">
        <v>1900</v>
      </c>
      <c r="E21" s="3">
        <v>0</v>
      </c>
      <c r="F21" s="12">
        <v>2734</v>
      </c>
      <c r="G21" s="244">
        <f t="shared" si="0"/>
        <v>143.89473684210526</v>
      </c>
    </row>
    <row r="22" spans="1:7" x14ac:dyDescent="0.25">
      <c r="A22" s="4" t="s">
        <v>38</v>
      </c>
      <c r="B22" s="4" t="s">
        <v>39</v>
      </c>
      <c r="C22" s="3">
        <v>6</v>
      </c>
      <c r="D22" s="3">
        <v>1000</v>
      </c>
      <c r="E22" s="3">
        <v>2</v>
      </c>
      <c r="F22" s="12">
        <v>2406</v>
      </c>
      <c r="G22" s="244">
        <f t="shared" si="0"/>
        <v>240.60000000000002</v>
      </c>
    </row>
    <row r="23" spans="1:7" x14ac:dyDescent="0.25">
      <c r="A23" s="4" t="s">
        <v>40</v>
      </c>
      <c r="B23" s="4" t="s">
        <v>41</v>
      </c>
      <c r="C23" s="3">
        <v>5</v>
      </c>
      <c r="D23" s="3">
        <v>1200</v>
      </c>
      <c r="E23" s="3">
        <v>0</v>
      </c>
      <c r="F23" s="12">
        <v>1717</v>
      </c>
      <c r="G23" s="244">
        <f t="shared" si="0"/>
        <v>143.08333333333334</v>
      </c>
    </row>
    <row r="24" spans="1:7" x14ac:dyDescent="0.25">
      <c r="A24" s="4" t="s">
        <v>42</v>
      </c>
      <c r="B24" s="4" t="s">
        <v>43</v>
      </c>
      <c r="C24" s="3">
        <v>7</v>
      </c>
      <c r="D24" s="3">
        <v>1775</v>
      </c>
      <c r="E24" s="3">
        <v>100</v>
      </c>
      <c r="F24" s="12">
        <v>2049</v>
      </c>
      <c r="G24" s="244">
        <f t="shared" si="0"/>
        <v>115.43661971830986</v>
      </c>
    </row>
    <row r="25" spans="1:7" x14ac:dyDescent="0.25">
      <c r="A25" s="4" t="s">
        <v>44</v>
      </c>
      <c r="B25" s="4" t="s">
        <v>45</v>
      </c>
      <c r="C25" s="3">
        <v>6</v>
      </c>
      <c r="D25" s="3">
        <v>1375</v>
      </c>
      <c r="E25" s="3">
        <v>0</v>
      </c>
      <c r="F25" s="12">
        <v>2810</v>
      </c>
      <c r="G25" s="244">
        <f t="shared" si="0"/>
        <v>204.36363636363635</v>
      </c>
    </row>
    <row r="26" spans="1:7" x14ac:dyDescent="0.25">
      <c r="A26" s="4" t="s">
        <v>46</v>
      </c>
      <c r="B26" s="4" t="s">
        <v>47</v>
      </c>
      <c r="C26" s="3">
        <v>4</v>
      </c>
      <c r="D26" s="3">
        <v>1200</v>
      </c>
      <c r="E26" s="3">
        <v>0</v>
      </c>
      <c r="F26" s="12">
        <v>1484</v>
      </c>
      <c r="G26" s="244">
        <f t="shared" si="0"/>
        <v>123.66666666666666</v>
      </c>
    </row>
    <row r="27" spans="1:7" x14ac:dyDescent="0.25">
      <c r="A27" s="4" t="s">
        <v>48</v>
      </c>
      <c r="B27" s="4" t="s">
        <v>49</v>
      </c>
      <c r="C27" s="3">
        <v>4</v>
      </c>
      <c r="D27" s="3">
        <v>1100</v>
      </c>
      <c r="E27" s="3">
        <v>0</v>
      </c>
      <c r="F27" s="12">
        <v>1018</v>
      </c>
      <c r="G27" s="244">
        <f t="shared" si="0"/>
        <v>92.545454545454547</v>
      </c>
    </row>
    <row r="28" spans="1:7" x14ac:dyDescent="0.25">
      <c r="A28" s="4" t="s">
        <v>50</v>
      </c>
      <c r="B28" s="4" t="s">
        <v>51</v>
      </c>
      <c r="C28" s="3">
        <v>6</v>
      </c>
      <c r="D28" s="3">
        <v>1675</v>
      </c>
      <c r="E28" s="3">
        <v>0</v>
      </c>
      <c r="F28" s="12">
        <v>1949</v>
      </c>
      <c r="G28" s="244">
        <f t="shared" si="0"/>
        <v>116.35820895522389</v>
      </c>
    </row>
    <row r="29" spans="1:7" x14ac:dyDescent="0.25">
      <c r="A29" s="4" t="s">
        <v>52</v>
      </c>
      <c r="B29" s="4" t="s">
        <v>53</v>
      </c>
      <c r="C29" s="3">
        <v>8</v>
      </c>
      <c r="D29" s="3">
        <v>1900</v>
      </c>
      <c r="E29" s="3">
        <v>0</v>
      </c>
      <c r="F29" s="12">
        <v>1799</v>
      </c>
      <c r="G29" s="244">
        <f t="shared" si="0"/>
        <v>94.684210526315795</v>
      </c>
    </row>
    <row r="30" spans="1:7" x14ac:dyDescent="0.25">
      <c r="A30" s="4" t="s">
        <v>54</v>
      </c>
      <c r="B30" s="4" t="s">
        <v>55</v>
      </c>
      <c r="C30" s="3">
        <v>9</v>
      </c>
      <c r="D30" s="3">
        <v>2650</v>
      </c>
      <c r="E30" s="3">
        <v>0</v>
      </c>
      <c r="F30" s="12">
        <v>3841</v>
      </c>
      <c r="G30" s="244">
        <f t="shared" si="0"/>
        <v>144.9433962264151</v>
      </c>
    </row>
    <row r="31" spans="1:7" x14ac:dyDescent="0.25">
      <c r="A31" s="4" t="s">
        <v>56</v>
      </c>
      <c r="B31" s="4" t="s">
        <v>57</v>
      </c>
      <c r="C31" s="3">
        <v>7</v>
      </c>
      <c r="D31" s="3">
        <v>2100</v>
      </c>
      <c r="E31" s="3">
        <v>0</v>
      </c>
      <c r="F31" s="12">
        <v>2720</v>
      </c>
      <c r="G31" s="244">
        <f t="shared" si="0"/>
        <v>129.52380952380952</v>
      </c>
    </row>
    <row r="32" spans="1:7" x14ac:dyDescent="0.25">
      <c r="A32" s="4" t="s">
        <v>58</v>
      </c>
      <c r="B32" s="4" t="s">
        <v>59</v>
      </c>
      <c r="C32" s="3">
        <v>8</v>
      </c>
      <c r="D32" s="3">
        <v>2200</v>
      </c>
      <c r="E32" s="3">
        <v>0</v>
      </c>
      <c r="F32" s="12">
        <v>3127</v>
      </c>
      <c r="G32" s="244">
        <f t="shared" si="0"/>
        <v>142.13636363636363</v>
      </c>
    </row>
    <row r="33" spans="1:7" x14ac:dyDescent="0.25">
      <c r="A33" s="4" t="s">
        <v>60</v>
      </c>
      <c r="B33" s="4" t="s">
        <v>61</v>
      </c>
      <c r="C33" s="3">
        <v>5</v>
      </c>
      <c r="D33" s="3">
        <v>1200</v>
      </c>
      <c r="E33" s="3">
        <v>0</v>
      </c>
      <c r="F33" s="12">
        <v>1433</v>
      </c>
      <c r="G33" s="244">
        <f t="shared" si="0"/>
        <v>119.41666666666666</v>
      </c>
    </row>
    <row r="34" spans="1:7" x14ac:dyDescent="0.25">
      <c r="A34" s="4" t="s">
        <v>62</v>
      </c>
      <c r="B34" s="4" t="s">
        <v>63</v>
      </c>
      <c r="C34" s="3">
        <v>5</v>
      </c>
      <c r="D34" s="3">
        <v>1200</v>
      </c>
      <c r="E34" s="3">
        <v>0</v>
      </c>
      <c r="F34" s="12">
        <v>1382</v>
      </c>
      <c r="G34" s="244">
        <f t="shared" si="0"/>
        <v>115.16666666666666</v>
      </c>
    </row>
    <row r="35" spans="1:7" x14ac:dyDescent="0.25">
      <c r="A35" s="4" t="s">
        <v>64</v>
      </c>
      <c r="B35" s="4" t="s">
        <v>65</v>
      </c>
      <c r="C35" s="3">
        <v>8</v>
      </c>
      <c r="D35" s="3">
        <v>1900</v>
      </c>
      <c r="E35" s="3">
        <v>0</v>
      </c>
      <c r="F35" s="12">
        <v>2556</v>
      </c>
      <c r="G35" s="244">
        <f t="shared" si="0"/>
        <v>134.5263157894737</v>
      </c>
    </row>
    <row r="36" spans="1:7" x14ac:dyDescent="0.25">
      <c r="A36" s="4" t="s">
        <v>66</v>
      </c>
      <c r="B36" s="4" t="s">
        <v>67</v>
      </c>
      <c r="C36" s="3">
        <v>6</v>
      </c>
      <c r="D36" s="3">
        <v>1325</v>
      </c>
      <c r="E36" s="3">
        <v>0</v>
      </c>
      <c r="F36" s="12">
        <v>2484</v>
      </c>
      <c r="G36" s="244">
        <f t="shared" si="0"/>
        <v>187.47169811320754</v>
      </c>
    </row>
    <row r="37" spans="1:7" x14ac:dyDescent="0.25">
      <c r="A37" s="4" t="s">
        <v>68</v>
      </c>
      <c r="B37" s="4" t="s">
        <v>69</v>
      </c>
      <c r="C37" s="3">
        <v>7</v>
      </c>
      <c r="D37" s="3">
        <v>1400</v>
      </c>
      <c r="E37" s="3">
        <v>0</v>
      </c>
      <c r="F37" s="12">
        <v>1468</v>
      </c>
      <c r="G37" s="244">
        <f t="shared" si="0"/>
        <v>104.85714285714285</v>
      </c>
    </row>
    <row r="38" spans="1:7" x14ac:dyDescent="0.25">
      <c r="A38" s="4" t="s">
        <v>70</v>
      </c>
      <c r="B38" s="4" t="s">
        <v>71</v>
      </c>
      <c r="C38" s="3">
        <v>6</v>
      </c>
      <c r="D38" s="3">
        <v>1650</v>
      </c>
      <c r="E38" s="3">
        <v>55</v>
      </c>
      <c r="F38" s="12">
        <v>4028</v>
      </c>
      <c r="G38" s="244">
        <f t="shared" si="0"/>
        <v>244.12121212121212</v>
      </c>
    </row>
    <row r="39" spans="1:7" x14ac:dyDescent="0.25">
      <c r="A39" s="4" t="s">
        <v>72</v>
      </c>
      <c r="B39" s="4" t="s">
        <v>73</v>
      </c>
      <c r="C39" s="3">
        <v>7</v>
      </c>
      <c r="D39" s="3">
        <v>1775</v>
      </c>
      <c r="E39" s="3">
        <v>0</v>
      </c>
      <c r="F39" s="12">
        <v>3492</v>
      </c>
      <c r="G39" s="244">
        <f t="shared" si="0"/>
        <v>196.73239436619718</v>
      </c>
    </row>
    <row r="40" spans="1:7" x14ac:dyDescent="0.25">
      <c r="A40" s="4" t="s">
        <v>74</v>
      </c>
      <c r="B40" s="4" t="s">
        <v>75</v>
      </c>
      <c r="C40" s="3">
        <v>13</v>
      </c>
      <c r="D40" s="3">
        <v>3850</v>
      </c>
      <c r="E40" s="3">
        <v>4</v>
      </c>
      <c r="F40" s="12">
        <v>7350</v>
      </c>
      <c r="G40" s="244">
        <f t="shared" si="0"/>
        <v>190.90909090909091</v>
      </c>
    </row>
    <row r="41" spans="1:7" x14ac:dyDescent="0.25">
      <c r="A41" s="4" t="s">
        <v>76</v>
      </c>
      <c r="B41" s="4" t="s">
        <v>77</v>
      </c>
      <c r="C41" s="3">
        <v>11</v>
      </c>
      <c r="D41" s="3">
        <v>2925</v>
      </c>
      <c r="E41" s="3">
        <v>0</v>
      </c>
      <c r="F41" s="12">
        <v>2942</v>
      </c>
      <c r="G41" s="244">
        <f t="shared" si="0"/>
        <v>100.58119658119658</v>
      </c>
    </row>
    <row r="42" spans="1:7" x14ac:dyDescent="0.25">
      <c r="A42" s="4" t="s">
        <v>78</v>
      </c>
      <c r="B42" s="4" t="s">
        <v>79</v>
      </c>
      <c r="C42" s="3">
        <v>8</v>
      </c>
      <c r="D42" s="3">
        <v>1925</v>
      </c>
      <c r="E42" s="3">
        <v>1</v>
      </c>
      <c r="F42" s="12">
        <v>4454</v>
      </c>
      <c r="G42" s="244">
        <f t="shared" si="0"/>
        <v>231.37662337662337</v>
      </c>
    </row>
    <row r="43" spans="1:7" x14ac:dyDescent="0.25">
      <c r="A43" s="4" t="s">
        <v>80</v>
      </c>
      <c r="B43" s="4" t="s">
        <v>81</v>
      </c>
      <c r="C43" s="3">
        <v>6</v>
      </c>
      <c r="D43" s="3">
        <v>2000</v>
      </c>
      <c r="E43" s="3">
        <v>0</v>
      </c>
      <c r="F43" s="12">
        <v>3083</v>
      </c>
      <c r="G43" s="244">
        <f t="shared" si="0"/>
        <v>154.15</v>
      </c>
    </row>
    <row r="44" spans="1:7" x14ac:dyDescent="0.25">
      <c r="A44" s="4" t="s">
        <v>82</v>
      </c>
      <c r="B44" s="4" t="s">
        <v>83</v>
      </c>
      <c r="C44" s="3">
        <v>6</v>
      </c>
      <c r="D44" s="3">
        <v>1250</v>
      </c>
      <c r="E44" s="3">
        <v>100</v>
      </c>
      <c r="F44" s="12">
        <v>2112</v>
      </c>
      <c r="G44" s="244">
        <f t="shared" si="0"/>
        <v>168.96</v>
      </c>
    </row>
    <row r="45" spans="1:7" x14ac:dyDescent="0.25">
      <c r="A45" s="4" t="s">
        <v>84</v>
      </c>
      <c r="B45" s="4" t="s">
        <v>85</v>
      </c>
      <c r="C45" s="3">
        <v>7</v>
      </c>
      <c r="D45" s="3">
        <v>1150</v>
      </c>
      <c r="E45" s="3">
        <v>0</v>
      </c>
      <c r="F45" s="12">
        <v>1852</v>
      </c>
      <c r="G45" s="244">
        <f t="shared" si="0"/>
        <v>161.04347826086956</v>
      </c>
    </row>
    <row r="46" spans="1:7" x14ac:dyDescent="0.25">
      <c r="A46" s="4" t="s">
        <v>86</v>
      </c>
      <c r="B46" s="4" t="s">
        <v>87</v>
      </c>
      <c r="C46" s="3">
        <v>4</v>
      </c>
      <c r="D46" s="3">
        <v>1125</v>
      </c>
      <c r="E46" s="3">
        <v>100</v>
      </c>
      <c r="F46" s="12">
        <v>767</v>
      </c>
      <c r="G46" s="244">
        <f t="shared" si="0"/>
        <v>68.177777777777777</v>
      </c>
    </row>
    <row r="47" spans="1:7" x14ac:dyDescent="0.25">
      <c r="A47" s="4" t="s">
        <v>88</v>
      </c>
      <c r="B47" s="4" t="s">
        <v>89</v>
      </c>
      <c r="C47" s="3">
        <v>5</v>
      </c>
      <c r="D47" s="3">
        <v>1550</v>
      </c>
      <c r="E47" s="3">
        <v>0</v>
      </c>
      <c r="F47" s="12">
        <v>2486</v>
      </c>
      <c r="G47" s="244">
        <f t="shared" si="0"/>
        <v>160.38709677419354</v>
      </c>
    </row>
    <row r="48" spans="1:7" x14ac:dyDescent="0.25">
      <c r="A48" s="4" t="s">
        <v>90</v>
      </c>
      <c r="B48" s="4" t="s">
        <v>91</v>
      </c>
      <c r="C48" s="3">
        <v>4</v>
      </c>
      <c r="D48" s="3">
        <v>1100</v>
      </c>
      <c r="E48" s="3">
        <v>0</v>
      </c>
      <c r="F48" s="12">
        <v>2701</v>
      </c>
      <c r="G48" s="244">
        <f t="shared" si="0"/>
        <v>245.54545454545456</v>
      </c>
    </row>
    <row r="49" spans="1:7" x14ac:dyDescent="0.25">
      <c r="A49" s="4" t="s">
        <v>92</v>
      </c>
      <c r="B49" s="4" t="s">
        <v>93</v>
      </c>
      <c r="C49" s="3">
        <v>8</v>
      </c>
      <c r="D49" s="3">
        <v>2200</v>
      </c>
      <c r="E49" s="3">
        <v>0</v>
      </c>
      <c r="F49" s="12">
        <v>3828</v>
      </c>
      <c r="G49" s="244">
        <f t="shared" si="0"/>
        <v>174</v>
      </c>
    </row>
    <row r="50" spans="1:7" x14ac:dyDescent="0.25">
      <c r="A50" s="4" t="s">
        <v>94</v>
      </c>
      <c r="B50" s="4" t="s">
        <v>95</v>
      </c>
      <c r="C50" s="3">
        <v>6</v>
      </c>
      <c r="D50" s="3">
        <v>1675</v>
      </c>
      <c r="E50" s="3">
        <v>0</v>
      </c>
      <c r="F50" s="12">
        <v>2604</v>
      </c>
      <c r="G50" s="244">
        <f t="shared" si="0"/>
        <v>155.46268656716418</v>
      </c>
    </row>
    <row r="51" spans="1:7" x14ac:dyDescent="0.25">
      <c r="A51" s="4" t="s">
        <v>96</v>
      </c>
      <c r="B51" s="4" t="s">
        <v>97</v>
      </c>
      <c r="C51" s="3">
        <v>8</v>
      </c>
      <c r="D51" s="3">
        <v>1900</v>
      </c>
      <c r="E51" s="3">
        <v>0</v>
      </c>
      <c r="F51" s="12">
        <v>3804</v>
      </c>
      <c r="G51" s="244">
        <f t="shared" si="0"/>
        <v>200.21052631578948</v>
      </c>
    </row>
    <row r="52" spans="1:7" x14ac:dyDescent="0.25">
      <c r="A52" s="4" t="s">
        <v>98</v>
      </c>
      <c r="B52" s="4" t="s">
        <v>99</v>
      </c>
      <c r="C52" s="3">
        <v>9</v>
      </c>
      <c r="D52" s="3">
        <v>1775</v>
      </c>
      <c r="E52" s="3">
        <v>0</v>
      </c>
      <c r="F52" s="12">
        <v>2102</v>
      </c>
      <c r="G52" s="244">
        <f t="shared" si="0"/>
        <v>118.4225352112676</v>
      </c>
    </row>
    <row r="53" spans="1:7" x14ac:dyDescent="0.25">
      <c r="A53" s="4" t="s">
        <v>100</v>
      </c>
      <c r="B53" s="4" t="s">
        <v>101</v>
      </c>
      <c r="C53" s="3">
        <v>5</v>
      </c>
      <c r="D53" s="3">
        <v>1225</v>
      </c>
      <c r="E53" s="3">
        <v>0</v>
      </c>
      <c r="F53" s="12">
        <v>1158</v>
      </c>
      <c r="G53" s="244">
        <f t="shared" si="0"/>
        <v>94.530612244897966</v>
      </c>
    </row>
    <row r="54" spans="1:7" x14ac:dyDescent="0.25">
      <c r="A54" s="4" t="s">
        <v>102</v>
      </c>
      <c r="B54" s="4" t="s">
        <v>103</v>
      </c>
      <c r="C54" s="3">
        <v>4</v>
      </c>
      <c r="D54" s="3">
        <v>1050</v>
      </c>
      <c r="E54" s="3">
        <v>350</v>
      </c>
      <c r="F54" s="12">
        <v>2090</v>
      </c>
      <c r="G54" s="244">
        <f t="shared" si="0"/>
        <v>199.04761904761904</v>
      </c>
    </row>
    <row r="55" spans="1:7" x14ac:dyDescent="0.25">
      <c r="A55" s="4" t="s">
        <v>104</v>
      </c>
      <c r="B55" s="4" t="s">
        <v>105</v>
      </c>
      <c r="C55" s="3">
        <v>6</v>
      </c>
      <c r="D55" s="3">
        <v>1025</v>
      </c>
      <c r="E55" s="3">
        <v>0</v>
      </c>
      <c r="F55" s="12">
        <v>1288</v>
      </c>
      <c r="G55" s="244">
        <f t="shared" si="0"/>
        <v>125.65853658536585</v>
      </c>
    </row>
    <row r="56" spans="1:7" x14ac:dyDescent="0.25">
      <c r="A56" s="4" t="s">
        <v>106</v>
      </c>
      <c r="B56" s="4" t="s">
        <v>107</v>
      </c>
      <c r="C56" s="3">
        <v>5</v>
      </c>
      <c r="D56" s="3">
        <v>1300</v>
      </c>
      <c r="E56" s="3">
        <v>2</v>
      </c>
      <c r="F56" s="12">
        <v>2473</v>
      </c>
      <c r="G56" s="244">
        <f t="shared" si="0"/>
        <v>190.23076923076923</v>
      </c>
    </row>
    <row r="57" spans="1:7" x14ac:dyDescent="0.25">
      <c r="A57" s="4" t="s">
        <v>108</v>
      </c>
      <c r="B57" s="4" t="s">
        <v>109</v>
      </c>
      <c r="C57" s="3">
        <v>0</v>
      </c>
      <c r="D57" s="3">
        <v>0</v>
      </c>
      <c r="E57" s="3">
        <v>0</v>
      </c>
      <c r="F57" s="12">
        <v>1074</v>
      </c>
      <c r="G57" s="244" t="e">
        <f t="shared" si="0"/>
        <v>#DIV/0!</v>
      </c>
    </row>
    <row r="58" spans="1:7" x14ac:dyDescent="0.25">
      <c r="A58" s="4" t="s">
        <v>110</v>
      </c>
      <c r="B58" s="4" t="s">
        <v>111</v>
      </c>
      <c r="C58" s="3">
        <v>6</v>
      </c>
      <c r="D58" s="3">
        <v>1675</v>
      </c>
      <c r="E58" s="3">
        <v>0</v>
      </c>
      <c r="F58" s="12">
        <v>1812</v>
      </c>
      <c r="G58" s="244">
        <f t="shared" si="0"/>
        <v>108.17910447761194</v>
      </c>
    </row>
    <row r="59" spans="1:7" x14ac:dyDescent="0.25">
      <c r="A59" s="4" t="s">
        <v>112</v>
      </c>
      <c r="B59" s="4" t="s">
        <v>113</v>
      </c>
      <c r="C59" s="3">
        <v>3</v>
      </c>
      <c r="D59" s="3">
        <v>1000</v>
      </c>
      <c r="E59" s="3">
        <v>1</v>
      </c>
      <c r="F59" s="12">
        <v>2011</v>
      </c>
      <c r="G59" s="244">
        <f t="shared" si="0"/>
        <v>201.10000000000002</v>
      </c>
    </row>
    <row r="60" spans="1:7" x14ac:dyDescent="0.25">
      <c r="A60" s="4" t="s">
        <v>114</v>
      </c>
      <c r="B60" s="4" t="s">
        <v>115</v>
      </c>
      <c r="C60" s="3">
        <v>3</v>
      </c>
      <c r="D60" s="3">
        <v>650</v>
      </c>
      <c r="E60" s="3">
        <v>57</v>
      </c>
      <c r="F60" s="12">
        <v>577</v>
      </c>
      <c r="G60" s="244">
        <f t="shared" si="0"/>
        <v>88.769230769230774</v>
      </c>
    </row>
    <row r="61" spans="1:7" x14ac:dyDescent="0.25">
      <c r="A61" s="4" t="s">
        <v>116</v>
      </c>
      <c r="B61" s="4" t="s">
        <v>117</v>
      </c>
      <c r="C61" s="3">
        <v>4</v>
      </c>
      <c r="D61" s="3">
        <v>1100</v>
      </c>
      <c r="E61" s="3">
        <v>0</v>
      </c>
      <c r="F61" s="12">
        <v>1562</v>
      </c>
      <c r="G61" s="244">
        <f t="shared" si="0"/>
        <v>142</v>
      </c>
    </row>
    <row r="62" spans="1:7" x14ac:dyDescent="0.25">
      <c r="A62" s="4" t="s">
        <v>118</v>
      </c>
      <c r="B62" s="4" t="s">
        <v>119</v>
      </c>
      <c r="C62" s="3">
        <v>4</v>
      </c>
      <c r="D62" s="3">
        <v>1100</v>
      </c>
      <c r="E62" s="3">
        <v>0</v>
      </c>
      <c r="F62" s="12">
        <v>3456</v>
      </c>
      <c r="G62" s="244">
        <f t="shared" si="0"/>
        <v>314.18181818181819</v>
      </c>
    </row>
    <row r="63" spans="1:7" x14ac:dyDescent="0.25">
      <c r="A63" s="4" t="s">
        <v>120</v>
      </c>
      <c r="B63" s="4" t="s">
        <v>121</v>
      </c>
      <c r="C63" s="3">
        <v>5</v>
      </c>
      <c r="D63" s="3">
        <v>825</v>
      </c>
      <c r="E63" s="3">
        <v>0</v>
      </c>
      <c r="F63" s="12">
        <v>928</v>
      </c>
      <c r="G63" s="244">
        <f t="shared" si="0"/>
        <v>112.48484848484847</v>
      </c>
    </row>
    <row r="64" spans="1:7" x14ac:dyDescent="0.25">
      <c r="A64" s="4" t="s">
        <v>122</v>
      </c>
      <c r="B64" s="4" t="s">
        <v>123</v>
      </c>
      <c r="C64" s="3">
        <v>2</v>
      </c>
      <c r="D64" s="3">
        <v>500</v>
      </c>
      <c r="E64" s="3">
        <v>35</v>
      </c>
      <c r="F64" s="12">
        <v>2006</v>
      </c>
      <c r="G64" s="244">
        <f t="shared" si="0"/>
        <v>401.19999999999993</v>
      </c>
    </row>
    <row r="65" spans="1:7" x14ac:dyDescent="0.25">
      <c r="A65" s="4" t="s">
        <v>124</v>
      </c>
      <c r="B65" s="4" t="s">
        <v>125</v>
      </c>
      <c r="C65" s="3">
        <v>2</v>
      </c>
      <c r="D65" s="3">
        <v>550</v>
      </c>
      <c r="E65" s="3">
        <v>0</v>
      </c>
      <c r="F65" s="12">
        <v>433</v>
      </c>
      <c r="G65" s="244">
        <f t="shared" si="0"/>
        <v>78.72727272727272</v>
      </c>
    </row>
    <row r="66" spans="1:7" x14ac:dyDescent="0.25">
      <c r="A66" s="4" t="s">
        <v>126</v>
      </c>
      <c r="B66" s="4" t="s">
        <v>127</v>
      </c>
      <c r="C66" s="3">
        <v>4</v>
      </c>
      <c r="D66" s="3">
        <v>800</v>
      </c>
      <c r="E66" s="3">
        <v>0</v>
      </c>
      <c r="F66" s="12">
        <v>1124</v>
      </c>
      <c r="G66" s="244">
        <f t="shared" si="0"/>
        <v>140.5</v>
      </c>
    </row>
    <row r="67" spans="1:7" x14ac:dyDescent="0.25">
      <c r="A67" s="4" t="s">
        <v>128</v>
      </c>
      <c r="B67" s="4" t="s">
        <v>129</v>
      </c>
      <c r="C67" s="3">
        <v>2</v>
      </c>
      <c r="D67" s="3">
        <v>550</v>
      </c>
      <c r="E67" s="3">
        <v>0</v>
      </c>
      <c r="F67" s="12">
        <v>764</v>
      </c>
      <c r="G67" s="244">
        <f t="shared" si="0"/>
        <v>138.90909090909091</v>
      </c>
    </row>
    <row r="68" spans="1:7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12">
        <v>1167</v>
      </c>
      <c r="G68" s="244" t="e">
        <f t="shared" si="0"/>
        <v>#DIV/0!</v>
      </c>
    </row>
    <row r="69" spans="1:7" x14ac:dyDescent="0.25">
      <c r="A69" s="4" t="s">
        <v>132</v>
      </c>
      <c r="B69" s="4" t="s">
        <v>133</v>
      </c>
      <c r="C69" s="3">
        <v>3</v>
      </c>
      <c r="D69" s="3">
        <v>650</v>
      </c>
      <c r="E69" s="3">
        <v>0</v>
      </c>
      <c r="F69" s="12">
        <v>836</v>
      </c>
      <c r="G69" s="244">
        <f t="shared" ref="G69:G113" si="1">+F69/D69*100</f>
        <v>128.61538461538461</v>
      </c>
    </row>
    <row r="70" spans="1:7" x14ac:dyDescent="0.25">
      <c r="A70" s="4" t="s">
        <v>134</v>
      </c>
      <c r="B70" s="4" t="s">
        <v>135</v>
      </c>
      <c r="C70" s="3">
        <v>4</v>
      </c>
      <c r="D70" s="3">
        <v>1525</v>
      </c>
      <c r="E70" s="3">
        <v>530</v>
      </c>
      <c r="F70" s="12">
        <v>896</v>
      </c>
      <c r="G70" s="244">
        <f t="shared" si="1"/>
        <v>58.754098360655739</v>
      </c>
    </row>
    <row r="71" spans="1:7" x14ac:dyDescent="0.25">
      <c r="A71" s="4" t="s">
        <v>136</v>
      </c>
      <c r="B71" s="4" t="s">
        <v>137</v>
      </c>
      <c r="C71" s="3">
        <v>3</v>
      </c>
      <c r="D71" s="3">
        <v>950</v>
      </c>
      <c r="E71" s="3">
        <v>0</v>
      </c>
      <c r="F71" s="12">
        <v>1289</v>
      </c>
      <c r="G71" s="244">
        <f t="shared" si="1"/>
        <v>135.68421052631578</v>
      </c>
    </row>
    <row r="72" spans="1:7" x14ac:dyDescent="0.25">
      <c r="A72" s="4" t="s">
        <v>138</v>
      </c>
      <c r="B72" s="4" t="s">
        <v>139</v>
      </c>
      <c r="C72" s="3">
        <v>2</v>
      </c>
      <c r="D72" s="3">
        <v>550</v>
      </c>
      <c r="E72" s="3">
        <v>0</v>
      </c>
      <c r="F72" s="12">
        <v>775</v>
      </c>
      <c r="G72" s="244">
        <f t="shared" si="1"/>
        <v>140.90909090909091</v>
      </c>
    </row>
    <row r="73" spans="1:7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12">
        <v>77</v>
      </c>
      <c r="G73" s="244" t="e">
        <f t="shared" si="1"/>
        <v>#DIV/0!</v>
      </c>
    </row>
    <row r="74" spans="1:7" x14ac:dyDescent="0.25">
      <c r="A74" s="4" t="s">
        <v>142</v>
      </c>
      <c r="B74" s="4" t="s">
        <v>143</v>
      </c>
      <c r="C74" s="3">
        <v>3</v>
      </c>
      <c r="D74" s="3">
        <v>650</v>
      </c>
      <c r="E74" s="3">
        <v>120</v>
      </c>
      <c r="F74" s="12">
        <v>1047</v>
      </c>
      <c r="G74" s="244">
        <f t="shared" si="1"/>
        <v>161.07692307692307</v>
      </c>
    </row>
    <row r="75" spans="1:7" x14ac:dyDescent="0.25">
      <c r="A75" s="4" t="s">
        <v>144</v>
      </c>
      <c r="B75" s="4" t="s">
        <v>145</v>
      </c>
      <c r="C75" s="3">
        <v>3</v>
      </c>
      <c r="D75" s="3">
        <v>700</v>
      </c>
      <c r="E75" s="3">
        <v>0</v>
      </c>
      <c r="F75" s="12">
        <v>322</v>
      </c>
      <c r="G75" s="244">
        <f t="shared" si="1"/>
        <v>46</v>
      </c>
    </row>
    <row r="76" spans="1:7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12">
        <v>2160</v>
      </c>
      <c r="G76" s="244" t="e">
        <f t="shared" si="1"/>
        <v>#DIV/0!</v>
      </c>
    </row>
    <row r="77" spans="1:7" x14ac:dyDescent="0.25">
      <c r="A77" s="4" t="s">
        <v>148</v>
      </c>
      <c r="B77" s="4" t="s">
        <v>149</v>
      </c>
      <c r="C77" s="3">
        <v>5</v>
      </c>
      <c r="D77" s="3">
        <v>525</v>
      </c>
      <c r="E77" s="3">
        <v>275</v>
      </c>
      <c r="F77" s="12">
        <v>1015</v>
      </c>
      <c r="G77" s="244">
        <f t="shared" si="1"/>
        <v>193.33333333333334</v>
      </c>
    </row>
    <row r="78" spans="1:7" x14ac:dyDescent="0.25">
      <c r="A78" s="4" t="s">
        <v>150</v>
      </c>
      <c r="B78" s="4" t="s">
        <v>151</v>
      </c>
      <c r="C78" s="3">
        <v>1</v>
      </c>
      <c r="D78" s="3">
        <v>450</v>
      </c>
      <c r="E78" s="3">
        <v>0</v>
      </c>
      <c r="F78" s="12">
        <v>422</v>
      </c>
      <c r="G78" s="244">
        <f t="shared" si="1"/>
        <v>93.777777777777786</v>
      </c>
    </row>
    <row r="79" spans="1:7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12">
        <v>198</v>
      </c>
      <c r="G79" s="244" t="e">
        <f t="shared" si="1"/>
        <v>#DIV/0!</v>
      </c>
    </row>
    <row r="80" spans="1:7" x14ac:dyDescent="0.25">
      <c r="A80" s="4" t="s">
        <v>154</v>
      </c>
      <c r="B80" s="4" t="s">
        <v>155</v>
      </c>
      <c r="C80" s="3">
        <v>2</v>
      </c>
      <c r="D80" s="3">
        <v>175</v>
      </c>
      <c r="E80" s="3">
        <v>175</v>
      </c>
      <c r="F80" s="12">
        <v>357</v>
      </c>
      <c r="G80" s="244">
        <f t="shared" si="1"/>
        <v>204</v>
      </c>
    </row>
    <row r="81" spans="1:7" x14ac:dyDescent="0.25">
      <c r="A81" s="4" t="s">
        <v>156</v>
      </c>
      <c r="B81" s="4" t="s">
        <v>157</v>
      </c>
      <c r="C81" s="3">
        <v>1</v>
      </c>
      <c r="D81" s="3">
        <v>450</v>
      </c>
      <c r="E81" s="3">
        <v>0</v>
      </c>
      <c r="F81" s="12">
        <v>531</v>
      </c>
      <c r="G81" s="244">
        <f t="shared" si="1"/>
        <v>118</v>
      </c>
    </row>
    <row r="82" spans="1:7" x14ac:dyDescent="0.25">
      <c r="A82" s="4" t="s">
        <v>158</v>
      </c>
      <c r="B82" s="4" t="s">
        <v>159</v>
      </c>
      <c r="C82" s="3">
        <v>1</v>
      </c>
      <c r="D82" s="3">
        <v>125</v>
      </c>
      <c r="E82" s="3">
        <v>0</v>
      </c>
      <c r="F82" s="12">
        <v>255</v>
      </c>
      <c r="G82" s="244">
        <f t="shared" si="1"/>
        <v>204</v>
      </c>
    </row>
    <row r="83" spans="1:7" x14ac:dyDescent="0.25">
      <c r="A83" s="4" t="s">
        <v>160</v>
      </c>
      <c r="B83" s="4" t="s">
        <v>161</v>
      </c>
      <c r="C83" s="3">
        <v>0</v>
      </c>
      <c r="D83" s="3">
        <v>0</v>
      </c>
      <c r="E83" s="3">
        <v>0</v>
      </c>
      <c r="F83" s="12">
        <v>369</v>
      </c>
      <c r="G83" s="244" t="e">
        <f t="shared" si="1"/>
        <v>#DIV/0!</v>
      </c>
    </row>
    <row r="84" spans="1:7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1</v>
      </c>
      <c r="F84" s="12">
        <v>162</v>
      </c>
      <c r="G84" s="244" t="e">
        <f t="shared" si="1"/>
        <v>#DIV/0!</v>
      </c>
    </row>
    <row r="85" spans="1:7" x14ac:dyDescent="0.25">
      <c r="A85" s="4" t="s">
        <v>164</v>
      </c>
      <c r="B85" s="4" t="s">
        <v>165</v>
      </c>
      <c r="C85" s="3">
        <v>2</v>
      </c>
      <c r="D85" s="3">
        <v>225</v>
      </c>
      <c r="E85" s="3">
        <v>29</v>
      </c>
      <c r="F85" s="12">
        <v>517</v>
      </c>
      <c r="G85" s="244">
        <f t="shared" si="1"/>
        <v>229.77777777777777</v>
      </c>
    </row>
    <row r="86" spans="1:7" x14ac:dyDescent="0.25">
      <c r="A86" s="4" t="s">
        <v>166</v>
      </c>
      <c r="B86" s="4" t="s">
        <v>167</v>
      </c>
      <c r="C86" s="3">
        <v>3</v>
      </c>
      <c r="D86" s="3">
        <v>425</v>
      </c>
      <c r="E86" s="3">
        <v>35</v>
      </c>
      <c r="F86" s="12">
        <v>175</v>
      </c>
      <c r="G86" s="244">
        <f t="shared" si="1"/>
        <v>41.17647058823529</v>
      </c>
    </row>
    <row r="87" spans="1:7" x14ac:dyDescent="0.25">
      <c r="A87" s="4" t="s">
        <v>168</v>
      </c>
      <c r="B87" s="4" t="s">
        <v>169</v>
      </c>
      <c r="C87" s="3">
        <v>2</v>
      </c>
      <c r="D87" s="3">
        <v>550</v>
      </c>
      <c r="E87" s="3">
        <v>68</v>
      </c>
      <c r="F87" s="12">
        <v>414</v>
      </c>
      <c r="G87" s="244">
        <f t="shared" si="1"/>
        <v>75.272727272727266</v>
      </c>
    </row>
    <row r="88" spans="1:7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12">
        <v>559</v>
      </c>
      <c r="G88" s="244" t="e">
        <f t="shared" si="1"/>
        <v>#DIV/0!</v>
      </c>
    </row>
    <row r="89" spans="1:7" x14ac:dyDescent="0.25">
      <c r="A89" s="4" t="s">
        <v>172</v>
      </c>
      <c r="B89" s="4" t="s">
        <v>173</v>
      </c>
      <c r="C89" s="3">
        <v>1</v>
      </c>
      <c r="D89" s="3">
        <v>250</v>
      </c>
      <c r="E89" s="3">
        <v>17</v>
      </c>
      <c r="F89" s="12">
        <v>99</v>
      </c>
      <c r="G89" s="244">
        <f t="shared" si="1"/>
        <v>39.6</v>
      </c>
    </row>
    <row r="90" spans="1:7" x14ac:dyDescent="0.25">
      <c r="A90" s="4" t="s">
        <v>174</v>
      </c>
      <c r="B90" s="4" t="s">
        <v>175</v>
      </c>
      <c r="C90" s="3">
        <v>2</v>
      </c>
      <c r="D90" s="3">
        <v>550</v>
      </c>
      <c r="E90" s="3">
        <v>50</v>
      </c>
      <c r="F90" s="12">
        <v>492</v>
      </c>
      <c r="G90" s="244">
        <f t="shared" si="1"/>
        <v>89.454545454545453</v>
      </c>
    </row>
    <row r="91" spans="1:7" x14ac:dyDescent="0.25">
      <c r="A91" s="4" t="s">
        <v>176</v>
      </c>
      <c r="B91" s="4" t="s">
        <v>177</v>
      </c>
      <c r="C91" s="3">
        <v>3</v>
      </c>
      <c r="D91" s="3">
        <v>275</v>
      </c>
      <c r="E91" s="3">
        <v>0</v>
      </c>
      <c r="F91" s="12">
        <v>298</v>
      </c>
      <c r="G91" s="244">
        <f t="shared" si="1"/>
        <v>108.36363636363637</v>
      </c>
    </row>
    <row r="92" spans="1:7" x14ac:dyDescent="0.25">
      <c r="A92" s="4" t="s">
        <v>178</v>
      </c>
      <c r="B92" s="4" t="s">
        <v>179</v>
      </c>
      <c r="C92" s="3">
        <v>1</v>
      </c>
      <c r="D92" s="3">
        <v>450</v>
      </c>
      <c r="E92" s="3">
        <v>0</v>
      </c>
      <c r="F92" s="12">
        <v>442</v>
      </c>
      <c r="G92" s="244">
        <f t="shared" si="1"/>
        <v>98.222222222222229</v>
      </c>
    </row>
    <row r="93" spans="1:7" x14ac:dyDescent="0.25">
      <c r="A93" s="4" t="s">
        <v>180</v>
      </c>
      <c r="B93" s="4" t="s">
        <v>181</v>
      </c>
      <c r="C93" s="3">
        <v>2</v>
      </c>
      <c r="D93" s="3">
        <v>250</v>
      </c>
      <c r="E93" s="3">
        <v>2</v>
      </c>
      <c r="F93" s="12">
        <v>236</v>
      </c>
      <c r="G93" s="244">
        <f t="shared" si="1"/>
        <v>94.399999999999991</v>
      </c>
    </row>
    <row r="94" spans="1:7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12">
        <v>432</v>
      </c>
      <c r="G94" s="244" t="e">
        <f t="shared" si="1"/>
        <v>#DIV/0!</v>
      </c>
    </row>
    <row r="95" spans="1:7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12">
        <v>190</v>
      </c>
      <c r="G95" s="244" t="e">
        <f t="shared" si="1"/>
        <v>#DIV/0!</v>
      </c>
    </row>
    <row r="96" spans="1:7" x14ac:dyDescent="0.25">
      <c r="A96" s="4" t="s">
        <v>186</v>
      </c>
      <c r="B96" s="4" t="s">
        <v>187</v>
      </c>
      <c r="C96" s="3">
        <v>2</v>
      </c>
      <c r="D96" s="3">
        <v>550</v>
      </c>
      <c r="E96" s="3">
        <v>250</v>
      </c>
      <c r="F96" s="12">
        <v>546</v>
      </c>
      <c r="G96" s="244">
        <f t="shared" si="1"/>
        <v>99.272727272727266</v>
      </c>
    </row>
    <row r="97" spans="1:7" x14ac:dyDescent="0.25">
      <c r="A97" s="4" t="s">
        <v>188</v>
      </c>
      <c r="B97" s="4" t="s">
        <v>189</v>
      </c>
      <c r="C97" s="3">
        <v>2</v>
      </c>
      <c r="D97" s="3">
        <v>550</v>
      </c>
      <c r="E97" s="3">
        <v>0</v>
      </c>
      <c r="F97" s="12">
        <v>542</v>
      </c>
      <c r="G97" s="244">
        <f t="shared" si="1"/>
        <v>98.545454545454547</v>
      </c>
    </row>
    <row r="98" spans="1:7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12">
        <v>501</v>
      </c>
      <c r="G98" s="244" t="e">
        <f t="shared" si="1"/>
        <v>#DIV/0!</v>
      </c>
    </row>
    <row r="99" spans="1:7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12">
        <v>403</v>
      </c>
      <c r="G99" s="244" t="e">
        <f t="shared" si="1"/>
        <v>#DIV/0!</v>
      </c>
    </row>
    <row r="100" spans="1:7" x14ac:dyDescent="0.25">
      <c r="A100" s="4" t="s">
        <v>194</v>
      </c>
      <c r="B100" s="4" t="s">
        <v>195</v>
      </c>
      <c r="C100" s="3">
        <v>1</v>
      </c>
      <c r="D100" s="3">
        <v>450</v>
      </c>
      <c r="E100" s="3">
        <v>30</v>
      </c>
      <c r="F100" s="12">
        <v>184</v>
      </c>
      <c r="G100" s="244">
        <f t="shared" si="1"/>
        <v>40.888888888888893</v>
      </c>
    </row>
    <row r="101" spans="1:7" x14ac:dyDescent="0.25">
      <c r="A101" s="4" t="s">
        <v>196</v>
      </c>
      <c r="B101" s="4" t="s">
        <v>197</v>
      </c>
      <c r="C101" s="3">
        <v>2</v>
      </c>
      <c r="D101" s="3">
        <v>500</v>
      </c>
      <c r="E101" s="3">
        <v>0</v>
      </c>
      <c r="F101" s="12">
        <v>451</v>
      </c>
      <c r="G101" s="244">
        <f t="shared" si="1"/>
        <v>90.2</v>
      </c>
    </row>
    <row r="102" spans="1:7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12">
        <v>120</v>
      </c>
      <c r="G102" s="244" t="e">
        <f t="shared" si="1"/>
        <v>#DIV/0!</v>
      </c>
    </row>
    <row r="103" spans="1:7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12">
        <v>377</v>
      </c>
      <c r="G103" s="244" t="e">
        <f t="shared" si="1"/>
        <v>#DIV/0!</v>
      </c>
    </row>
    <row r="104" spans="1:7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12">
        <v>269</v>
      </c>
      <c r="G104" s="244" t="e">
        <f t="shared" si="1"/>
        <v>#DIV/0!</v>
      </c>
    </row>
    <row r="105" spans="1:7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12">
        <v>269</v>
      </c>
      <c r="G105" s="244" t="e">
        <f t="shared" si="1"/>
        <v>#DIV/0!</v>
      </c>
    </row>
    <row r="106" spans="1:7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0</v>
      </c>
      <c r="F106" s="12">
        <v>314</v>
      </c>
      <c r="G106" s="244" t="e">
        <f t="shared" si="1"/>
        <v>#DIV/0!</v>
      </c>
    </row>
    <row r="107" spans="1:7" x14ac:dyDescent="0.25">
      <c r="A107" s="4" t="s">
        <v>208</v>
      </c>
      <c r="B107" s="4" t="s">
        <v>209</v>
      </c>
      <c r="C107" s="3">
        <v>2</v>
      </c>
      <c r="D107" s="3">
        <v>250</v>
      </c>
      <c r="E107" s="3">
        <v>0</v>
      </c>
      <c r="F107" s="12">
        <v>472</v>
      </c>
      <c r="G107" s="244">
        <f t="shared" si="1"/>
        <v>188.79999999999998</v>
      </c>
    </row>
    <row r="108" spans="1:7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0</v>
      </c>
      <c r="F108" s="12">
        <v>245</v>
      </c>
      <c r="G108" s="244" t="e">
        <f t="shared" si="1"/>
        <v>#DIV/0!</v>
      </c>
    </row>
    <row r="109" spans="1:7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12">
        <v>129</v>
      </c>
      <c r="G109" s="244" t="e">
        <f t="shared" si="1"/>
        <v>#DIV/0!</v>
      </c>
    </row>
    <row r="110" spans="1:7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12">
        <v>80</v>
      </c>
      <c r="G110" s="244" t="e">
        <f t="shared" si="1"/>
        <v>#DIV/0!</v>
      </c>
    </row>
    <row r="111" spans="1:7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12">
        <v>80</v>
      </c>
      <c r="G111" s="244" t="e">
        <f t="shared" si="1"/>
        <v>#DIV/0!</v>
      </c>
    </row>
    <row r="112" spans="1:7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12">
        <v>52</v>
      </c>
      <c r="G112" s="244" t="e">
        <f t="shared" si="1"/>
        <v>#DIV/0!</v>
      </c>
    </row>
    <row r="113" spans="2:7" ht="15.75" thickBot="1" x14ac:dyDescent="0.3">
      <c r="B113" s="9" t="s">
        <v>473</v>
      </c>
      <c r="C113" s="24">
        <f>SUM(C4:C112)</f>
        <v>489</v>
      </c>
      <c r="D113" s="24">
        <f>SUM(D4:D112)</f>
        <v>120550</v>
      </c>
      <c r="E113" s="24">
        <f>SUM(E4:E112)</f>
        <v>8975</v>
      </c>
      <c r="F113" s="60">
        <f>SUM(F4:F112)</f>
        <v>190188</v>
      </c>
      <c r="G113" s="245">
        <f t="shared" si="1"/>
        <v>157.76690170053919</v>
      </c>
    </row>
    <row r="114" spans="2:7" ht="15.75" thickTop="1" x14ac:dyDescent="0.25"/>
  </sheetData>
  <mergeCells count="3">
    <mergeCell ref="A2:A3"/>
    <mergeCell ref="B2:B3"/>
    <mergeCell ref="C2:G2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8"/>
  <sheetViews>
    <sheetView workbookViewId="0"/>
  </sheetViews>
  <sheetFormatPr baseColWidth="10" defaultColWidth="9.140625" defaultRowHeight="15" x14ac:dyDescent="0.25"/>
  <cols>
    <col min="2" max="2" width="68.42578125" customWidth="1"/>
    <col min="3" max="38" width="11.7109375" customWidth="1"/>
    <col min="39" max="44" width="17.5703125" customWidth="1"/>
    <col min="45" max="45" width="11.7109375" customWidth="1"/>
  </cols>
  <sheetData>
    <row r="1" spans="1:49" ht="26.25" x14ac:dyDescent="0.4">
      <c r="A1" s="274" t="s">
        <v>860</v>
      </c>
    </row>
    <row r="3" spans="1:49" ht="30" customHeight="1" x14ac:dyDescent="0.25">
      <c r="A3" s="318" t="s">
        <v>0</v>
      </c>
      <c r="B3" s="318" t="s">
        <v>1</v>
      </c>
      <c r="C3" s="318" t="s">
        <v>554</v>
      </c>
      <c r="D3" s="318" t="s">
        <v>554</v>
      </c>
      <c r="E3" s="318" t="s">
        <v>554</v>
      </c>
      <c r="F3" s="318" t="s">
        <v>554</v>
      </c>
      <c r="G3" s="318" t="s">
        <v>554</v>
      </c>
      <c r="H3" s="318" t="s">
        <v>554</v>
      </c>
      <c r="I3" s="318" t="s">
        <v>554</v>
      </c>
      <c r="J3" s="318" t="s">
        <v>554</v>
      </c>
      <c r="K3" s="318" t="s">
        <v>554</v>
      </c>
      <c r="L3" s="318" t="s">
        <v>554</v>
      </c>
      <c r="M3" s="318" t="s">
        <v>554</v>
      </c>
      <c r="N3" s="318" t="s">
        <v>554</v>
      </c>
      <c r="O3" s="318" t="s">
        <v>554</v>
      </c>
      <c r="P3" s="318" t="s">
        <v>554</v>
      </c>
      <c r="Q3" s="318" t="s">
        <v>554</v>
      </c>
      <c r="R3" s="318" t="s">
        <v>554</v>
      </c>
      <c r="S3" s="318" t="s">
        <v>554</v>
      </c>
      <c r="T3" s="318" t="s">
        <v>554</v>
      </c>
      <c r="U3" s="318" t="s">
        <v>554</v>
      </c>
      <c r="V3" s="318" t="s">
        <v>554</v>
      </c>
      <c r="W3" s="318" t="s">
        <v>554</v>
      </c>
      <c r="X3" s="318" t="s">
        <v>554</v>
      </c>
      <c r="Y3" s="318" t="s">
        <v>554</v>
      </c>
      <c r="Z3" s="318" t="s">
        <v>554</v>
      </c>
      <c r="AA3" s="318" t="s">
        <v>554</v>
      </c>
      <c r="AB3" s="318" t="s">
        <v>554</v>
      </c>
      <c r="AC3" s="318" t="s">
        <v>554</v>
      </c>
      <c r="AD3" s="318" t="s">
        <v>554</v>
      </c>
      <c r="AE3" s="318" t="s">
        <v>554</v>
      </c>
      <c r="AF3" s="318" t="s">
        <v>554</v>
      </c>
      <c r="AG3" s="318" t="s">
        <v>554</v>
      </c>
      <c r="AH3" s="318" t="s">
        <v>554</v>
      </c>
      <c r="AI3" s="318" t="s">
        <v>554</v>
      </c>
      <c r="AJ3" s="318" t="s">
        <v>554</v>
      </c>
      <c r="AK3" s="318" t="s">
        <v>554</v>
      </c>
      <c r="AL3" s="318" t="s">
        <v>554</v>
      </c>
      <c r="AM3" s="318" t="s">
        <v>554</v>
      </c>
      <c r="AN3" s="318" t="s">
        <v>554</v>
      </c>
      <c r="AO3" s="318" t="s">
        <v>554</v>
      </c>
      <c r="AP3" s="318" t="s">
        <v>554</v>
      </c>
      <c r="AQ3" s="318" t="s">
        <v>554</v>
      </c>
      <c r="AR3" s="318" t="s">
        <v>554</v>
      </c>
    </row>
    <row r="4" spans="1:49" ht="39.950000000000003" customHeight="1" x14ac:dyDescent="0.25">
      <c r="A4" s="318" t="s">
        <v>0</v>
      </c>
      <c r="B4" s="318" t="s">
        <v>1</v>
      </c>
      <c r="C4" s="318" t="s">
        <v>555</v>
      </c>
      <c r="D4" s="318" t="s">
        <v>555</v>
      </c>
      <c r="E4" s="318" t="s">
        <v>555</v>
      </c>
      <c r="F4" s="318" t="s">
        <v>559</v>
      </c>
      <c r="G4" s="318" t="s">
        <v>559</v>
      </c>
      <c r="H4" s="318" t="s">
        <v>559</v>
      </c>
      <c r="I4" s="318" t="s">
        <v>560</v>
      </c>
      <c r="J4" s="318" t="s">
        <v>560</v>
      </c>
      <c r="K4" s="318" t="s">
        <v>560</v>
      </c>
      <c r="L4" s="318" t="s">
        <v>561</v>
      </c>
      <c r="M4" s="318" t="s">
        <v>561</v>
      </c>
      <c r="N4" s="318" t="s">
        <v>561</v>
      </c>
      <c r="O4" s="318" t="s">
        <v>562</v>
      </c>
      <c r="P4" s="318" t="s">
        <v>562</v>
      </c>
      <c r="Q4" s="318" t="s">
        <v>562</v>
      </c>
      <c r="R4" s="318" t="s">
        <v>563</v>
      </c>
      <c r="S4" s="318" t="s">
        <v>563</v>
      </c>
      <c r="T4" s="318" t="s">
        <v>563</v>
      </c>
      <c r="U4" s="318" t="s">
        <v>564</v>
      </c>
      <c r="V4" s="318" t="s">
        <v>564</v>
      </c>
      <c r="W4" s="318" t="s">
        <v>564</v>
      </c>
      <c r="X4" s="318" t="s">
        <v>565</v>
      </c>
      <c r="Y4" s="318" t="s">
        <v>565</v>
      </c>
      <c r="Z4" s="318" t="s">
        <v>565</v>
      </c>
      <c r="AA4" s="318" t="s">
        <v>566</v>
      </c>
      <c r="AB4" s="318" t="s">
        <v>566</v>
      </c>
      <c r="AC4" s="318" t="s">
        <v>566</v>
      </c>
      <c r="AD4" s="318" t="s">
        <v>567</v>
      </c>
      <c r="AE4" s="318" t="s">
        <v>567</v>
      </c>
      <c r="AF4" s="318" t="s">
        <v>567</v>
      </c>
      <c r="AG4" s="318" t="s">
        <v>568</v>
      </c>
      <c r="AH4" s="318" t="s">
        <v>568</v>
      </c>
      <c r="AI4" s="318" t="s">
        <v>568</v>
      </c>
      <c r="AJ4" s="318" t="s">
        <v>569</v>
      </c>
      <c r="AK4" s="318" t="s">
        <v>569</v>
      </c>
      <c r="AL4" s="318" t="s">
        <v>569</v>
      </c>
      <c r="AM4" s="318" t="s">
        <v>570</v>
      </c>
      <c r="AN4" s="318" t="s">
        <v>571</v>
      </c>
      <c r="AO4" s="318" t="s">
        <v>572</v>
      </c>
      <c r="AP4" s="318" t="s">
        <v>573</v>
      </c>
      <c r="AQ4" s="318" t="s">
        <v>574</v>
      </c>
      <c r="AR4" s="318" t="s">
        <v>574</v>
      </c>
    </row>
    <row r="5" spans="1:49" x14ac:dyDescent="0.25">
      <c r="A5" s="318" t="s">
        <v>0</v>
      </c>
      <c r="B5" s="318" t="s">
        <v>1</v>
      </c>
      <c r="C5" s="2" t="s">
        <v>556</v>
      </c>
      <c r="D5" s="2" t="s">
        <v>557</v>
      </c>
      <c r="E5" s="2" t="s">
        <v>558</v>
      </c>
      <c r="F5" s="2" t="s">
        <v>556</v>
      </c>
      <c r="G5" s="2" t="s">
        <v>557</v>
      </c>
      <c r="H5" s="2" t="s">
        <v>558</v>
      </c>
      <c r="I5" s="2" t="s">
        <v>556</v>
      </c>
      <c r="J5" s="2" t="s">
        <v>557</v>
      </c>
      <c r="K5" s="2" t="s">
        <v>558</v>
      </c>
      <c r="L5" s="2" t="s">
        <v>556</v>
      </c>
      <c r="M5" s="2" t="s">
        <v>557</v>
      </c>
      <c r="N5" s="2" t="s">
        <v>558</v>
      </c>
      <c r="O5" s="2" t="s">
        <v>556</v>
      </c>
      <c r="P5" s="2" t="s">
        <v>557</v>
      </c>
      <c r="Q5" s="2" t="s">
        <v>558</v>
      </c>
      <c r="R5" s="2" t="s">
        <v>556</v>
      </c>
      <c r="S5" s="2" t="s">
        <v>557</v>
      </c>
      <c r="T5" s="2" t="s">
        <v>558</v>
      </c>
      <c r="U5" s="2" t="s">
        <v>556</v>
      </c>
      <c r="V5" s="2" t="s">
        <v>557</v>
      </c>
      <c r="W5" s="2" t="s">
        <v>558</v>
      </c>
      <c r="X5" s="2" t="s">
        <v>556</v>
      </c>
      <c r="Y5" s="2" t="s">
        <v>557</v>
      </c>
      <c r="Z5" s="2" t="s">
        <v>558</v>
      </c>
      <c r="AA5" s="2" t="s">
        <v>556</v>
      </c>
      <c r="AB5" s="2" t="s">
        <v>557</v>
      </c>
      <c r="AC5" s="2" t="s">
        <v>558</v>
      </c>
      <c r="AD5" s="2" t="s">
        <v>556</v>
      </c>
      <c r="AE5" s="2" t="s">
        <v>557</v>
      </c>
      <c r="AF5" s="2" t="s">
        <v>558</v>
      </c>
      <c r="AG5" s="2" t="s">
        <v>556</v>
      </c>
      <c r="AH5" s="2" t="s">
        <v>557</v>
      </c>
      <c r="AI5" s="2" t="s">
        <v>558</v>
      </c>
      <c r="AJ5" s="2" t="s">
        <v>556</v>
      </c>
      <c r="AK5" s="2" t="s">
        <v>557</v>
      </c>
      <c r="AL5" s="2" t="s">
        <v>558</v>
      </c>
      <c r="AM5" s="318" t="s">
        <v>570</v>
      </c>
      <c r="AN5" s="318" t="s">
        <v>571</v>
      </c>
      <c r="AO5" s="318" t="s">
        <v>572</v>
      </c>
      <c r="AP5" s="318" t="s">
        <v>573</v>
      </c>
      <c r="AQ5" s="2" t="s">
        <v>575</v>
      </c>
      <c r="AR5" s="2" t="s">
        <v>576</v>
      </c>
      <c r="AV5" s="7"/>
      <c r="AW5" s="7"/>
    </row>
    <row r="6" spans="1:49" x14ac:dyDescent="0.25">
      <c r="A6" s="4" t="s">
        <v>2</v>
      </c>
      <c r="B6" s="4" t="s">
        <v>3</v>
      </c>
      <c r="C6" s="3">
        <v>125</v>
      </c>
      <c r="D6" s="3">
        <v>5</v>
      </c>
      <c r="E6" s="3">
        <v>625</v>
      </c>
      <c r="F6" s="3">
        <v>450</v>
      </c>
      <c r="G6" s="3">
        <v>2</v>
      </c>
      <c r="H6" s="3">
        <v>900</v>
      </c>
      <c r="I6" s="3">
        <v>550</v>
      </c>
      <c r="J6" s="6">
        <v>0</v>
      </c>
      <c r="K6" s="6">
        <v>0</v>
      </c>
      <c r="L6" s="3">
        <v>100</v>
      </c>
      <c r="M6" s="3">
        <v>4</v>
      </c>
      <c r="N6" s="3">
        <v>400</v>
      </c>
      <c r="O6" s="3">
        <v>50</v>
      </c>
      <c r="P6" s="3">
        <v>2</v>
      </c>
      <c r="Q6" s="3">
        <v>100</v>
      </c>
      <c r="R6" s="3">
        <v>100</v>
      </c>
      <c r="S6" s="6">
        <v>0</v>
      </c>
      <c r="T6" s="6">
        <v>0</v>
      </c>
      <c r="U6" s="3">
        <v>50</v>
      </c>
      <c r="V6" s="6">
        <v>0</v>
      </c>
      <c r="W6" s="6">
        <v>0</v>
      </c>
      <c r="X6" s="3">
        <v>100</v>
      </c>
      <c r="Y6" s="6">
        <v>0</v>
      </c>
      <c r="Z6" s="6">
        <v>0</v>
      </c>
      <c r="AA6" s="3">
        <v>150</v>
      </c>
      <c r="AB6" s="6">
        <v>0</v>
      </c>
      <c r="AC6" s="6">
        <v>0</v>
      </c>
      <c r="AD6" s="3">
        <v>200</v>
      </c>
      <c r="AE6" s="6">
        <v>0</v>
      </c>
      <c r="AF6" s="6">
        <v>0</v>
      </c>
      <c r="AG6" s="3">
        <v>250</v>
      </c>
      <c r="AH6" s="6">
        <v>0</v>
      </c>
      <c r="AI6" s="6">
        <v>0</v>
      </c>
      <c r="AJ6" s="3">
        <v>300</v>
      </c>
      <c r="AK6" s="6">
        <v>0</v>
      </c>
      <c r="AL6" s="6">
        <v>0</v>
      </c>
      <c r="AM6" s="3">
        <v>13</v>
      </c>
      <c r="AN6" s="3">
        <v>2025</v>
      </c>
      <c r="AO6" s="3">
        <v>0</v>
      </c>
      <c r="AP6" s="3">
        <v>3280</v>
      </c>
      <c r="AQ6" s="3">
        <v>1808</v>
      </c>
      <c r="AR6" s="3">
        <v>1472</v>
      </c>
      <c r="AS6" s="246">
        <f>+AQ6/AP6*100</f>
        <v>55.121951219512198</v>
      </c>
      <c r="AT6" s="246">
        <f>+AR6/AP6*100</f>
        <v>44.878048780487809</v>
      </c>
      <c r="AU6" s="246">
        <f>+AS6+AT6</f>
        <v>100</v>
      </c>
      <c r="AV6" s="18">
        <f t="shared" ref="AV6:AV13" si="0">+AN6*AT6/100</f>
        <v>908.78048780487802</v>
      </c>
      <c r="AW6" s="18">
        <f t="shared" ref="AW6:AW13" si="1">+AO6+AV6</f>
        <v>908.78048780487802</v>
      </c>
    </row>
    <row r="7" spans="1:49" x14ac:dyDescent="0.25">
      <c r="A7" s="4" t="s">
        <v>4</v>
      </c>
      <c r="B7" s="4" t="s">
        <v>5</v>
      </c>
      <c r="C7" s="3">
        <v>125</v>
      </c>
      <c r="D7" s="6">
        <v>0</v>
      </c>
      <c r="E7" s="6">
        <v>0</v>
      </c>
      <c r="F7" s="3">
        <v>450</v>
      </c>
      <c r="G7" s="3">
        <v>8</v>
      </c>
      <c r="H7" s="3">
        <v>3600</v>
      </c>
      <c r="I7" s="3">
        <v>550</v>
      </c>
      <c r="J7" s="6">
        <v>0</v>
      </c>
      <c r="K7" s="6">
        <v>0</v>
      </c>
      <c r="L7" s="3">
        <v>100</v>
      </c>
      <c r="M7" s="3">
        <v>5</v>
      </c>
      <c r="N7" s="3">
        <v>500</v>
      </c>
      <c r="O7" s="3">
        <v>50</v>
      </c>
      <c r="P7" s="3">
        <v>4</v>
      </c>
      <c r="Q7" s="3">
        <v>200</v>
      </c>
      <c r="R7" s="3">
        <v>100</v>
      </c>
      <c r="S7" s="6">
        <v>0</v>
      </c>
      <c r="T7" s="6">
        <v>0</v>
      </c>
      <c r="U7" s="3">
        <v>50</v>
      </c>
      <c r="V7" s="6">
        <v>0</v>
      </c>
      <c r="W7" s="6">
        <v>0</v>
      </c>
      <c r="X7" s="3">
        <v>100</v>
      </c>
      <c r="Y7" s="6">
        <v>0</v>
      </c>
      <c r="Z7" s="6">
        <v>0</v>
      </c>
      <c r="AA7" s="3">
        <v>150</v>
      </c>
      <c r="AB7" s="6">
        <v>0</v>
      </c>
      <c r="AC7" s="6">
        <v>0</v>
      </c>
      <c r="AD7" s="3">
        <v>200</v>
      </c>
      <c r="AE7" s="6">
        <v>0</v>
      </c>
      <c r="AF7" s="6">
        <v>0</v>
      </c>
      <c r="AG7" s="3">
        <v>250</v>
      </c>
      <c r="AH7" s="6">
        <v>0</v>
      </c>
      <c r="AI7" s="6">
        <v>0</v>
      </c>
      <c r="AJ7" s="3">
        <v>300</v>
      </c>
      <c r="AK7" s="6">
        <v>0</v>
      </c>
      <c r="AL7" s="6">
        <v>0</v>
      </c>
      <c r="AM7" s="3">
        <v>17</v>
      </c>
      <c r="AN7" s="3">
        <v>4300</v>
      </c>
      <c r="AO7" s="3">
        <v>0</v>
      </c>
      <c r="AP7" s="3">
        <v>5207</v>
      </c>
      <c r="AQ7" s="3">
        <v>4091</v>
      </c>
      <c r="AR7" s="3">
        <v>1116</v>
      </c>
      <c r="AS7" s="246">
        <f t="shared" ref="AS7:AS70" si="2">+AQ7/AP7*100</f>
        <v>78.567313232187445</v>
      </c>
      <c r="AT7" s="246">
        <f t="shared" ref="AT7:AT70" si="3">+AR7/AP7*100</f>
        <v>21.432686767812559</v>
      </c>
      <c r="AU7" s="246">
        <f t="shared" ref="AU7:AU70" si="4">+AS7+AT7</f>
        <v>100</v>
      </c>
      <c r="AV7" s="18">
        <f t="shared" si="0"/>
        <v>921.60553101594007</v>
      </c>
      <c r="AW7" s="18">
        <f t="shared" si="1"/>
        <v>921.60553101594007</v>
      </c>
    </row>
    <row r="8" spans="1:49" x14ac:dyDescent="0.25">
      <c r="A8" s="4" t="s">
        <v>6</v>
      </c>
      <c r="B8" s="4" t="s">
        <v>7</v>
      </c>
      <c r="C8" s="3">
        <v>125</v>
      </c>
      <c r="D8" s="3">
        <v>6</v>
      </c>
      <c r="E8" s="3">
        <v>750</v>
      </c>
      <c r="F8" s="3">
        <v>450</v>
      </c>
      <c r="G8" s="3">
        <v>3</v>
      </c>
      <c r="H8" s="3">
        <v>1350</v>
      </c>
      <c r="I8" s="3">
        <v>550</v>
      </c>
      <c r="J8" s="6">
        <v>0</v>
      </c>
      <c r="K8" s="6">
        <v>0</v>
      </c>
      <c r="L8" s="3">
        <v>100</v>
      </c>
      <c r="M8" s="3">
        <v>3</v>
      </c>
      <c r="N8" s="3">
        <v>300</v>
      </c>
      <c r="O8" s="3">
        <v>50</v>
      </c>
      <c r="P8" s="3">
        <v>2</v>
      </c>
      <c r="Q8" s="3">
        <v>100</v>
      </c>
      <c r="R8" s="3">
        <v>100</v>
      </c>
      <c r="S8" s="3">
        <v>1</v>
      </c>
      <c r="T8" s="3">
        <v>100</v>
      </c>
      <c r="U8" s="3">
        <v>50</v>
      </c>
      <c r="V8" s="6">
        <v>0</v>
      </c>
      <c r="W8" s="6">
        <v>0</v>
      </c>
      <c r="X8" s="3">
        <v>100</v>
      </c>
      <c r="Y8" s="6">
        <v>0</v>
      </c>
      <c r="Z8" s="6">
        <v>0</v>
      </c>
      <c r="AA8" s="3">
        <v>150</v>
      </c>
      <c r="AB8" s="6">
        <v>0</v>
      </c>
      <c r="AC8" s="6">
        <v>0</v>
      </c>
      <c r="AD8" s="3">
        <v>200</v>
      </c>
      <c r="AE8" s="6">
        <v>0</v>
      </c>
      <c r="AF8" s="6">
        <v>0</v>
      </c>
      <c r="AG8" s="3">
        <v>250</v>
      </c>
      <c r="AH8" s="6">
        <v>0</v>
      </c>
      <c r="AI8" s="6">
        <v>0</v>
      </c>
      <c r="AJ8" s="3">
        <v>300</v>
      </c>
      <c r="AK8" s="6">
        <v>0</v>
      </c>
      <c r="AL8" s="6">
        <v>0</v>
      </c>
      <c r="AM8" s="3">
        <v>15</v>
      </c>
      <c r="AN8" s="3">
        <v>2600</v>
      </c>
      <c r="AO8" s="3">
        <v>0</v>
      </c>
      <c r="AP8" s="3">
        <v>3872</v>
      </c>
      <c r="AQ8" s="3">
        <v>2633</v>
      </c>
      <c r="AR8" s="3">
        <v>1239</v>
      </c>
      <c r="AS8" s="246">
        <f t="shared" si="2"/>
        <v>68.001033057851231</v>
      </c>
      <c r="AT8" s="246">
        <f t="shared" si="3"/>
        <v>31.998966942148758</v>
      </c>
      <c r="AU8" s="246">
        <f t="shared" si="4"/>
        <v>99.999999999999986</v>
      </c>
      <c r="AV8" s="18">
        <f t="shared" si="0"/>
        <v>831.97314049586771</v>
      </c>
      <c r="AW8" s="18">
        <f t="shared" si="1"/>
        <v>831.97314049586771</v>
      </c>
    </row>
    <row r="9" spans="1:49" x14ac:dyDescent="0.25">
      <c r="A9" s="4" t="s">
        <v>8</v>
      </c>
      <c r="B9" s="4" t="s">
        <v>9</v>
      </c>
      <c r="C9" s="3">
        <v>125</v>
      </c>
      <c r="D9" s="6">
        <v>0</v>
      </c>
      <c r="E9" s="6">
        <v>0</v>
      </c>
      <c r="F9" s="3">
        <v>450</v>
      </c>
      <c r="G9" s="3">
        <v>4</v>
      </c>
      <c r="H9" s="3">
        <v>1800</v>
      </c>
      <c r="I9" s="3">
        <v>550</v>
      </c>
      <c r="J9" s="6">
        <v>0</v>
      </c>
      <c r="K9" s="6">
        <v>0</v>
      </c>
      <c r="L9" s="3">
        <v>100</v>
      </c>
      <c r="M9" s="3">
        <v>3</v>
      </c>
      <c r="N9" s="3">
        <v>300</v>
      </c>
      <c r="O9" s="3">
        <v>50</v>
      </c>
      <c r="P9" s="6">
        <v>0</v>
      </c>
      <c r="Q9" s="6">
        <v>0</v>
      </c>
      <c r="R9" s="3">
        <v>100</v>
      </c>
      <c r="S9" s="6">
        <v>0</v>
      </c>
      <c r="T9" s="6">
        <v>0</v>
      </c>
      <c r="U9" s="3">
        <v>50</v>
      </c>
      <c r="V9" s="6">
        <v>0</v>
      </c>
      <c r="W9" s="6">
        <v>0</v>
      </c>
      <c r="X9" s="3">
        <v>100</v>
      </c>
      <c r="Y9" s="6">
        <v>0</v>
      </c>
      <c r="Z9" s="6">
        <v>0</v>
      </c>
      <c r="AA9" s="3">
        <v>150</v>
      </c>
      <c r="AB9" s="6">
        <v>0</v>
      </c>
      <c r="AC9" s="6">
        <v>0</v>
      </c>
      <c r="AD9" s="3">
        <v>200</v>
      </c>
      <c r="AE9" s="6">
        <v>0</v>
      </c>
      <c r="AF9" s="6">
        <v>0</v>
      </c>
      <c r="AG9" s="3">
        <v>250</v>
      </c>
      <c r="AH9" s="6">
        <v>0</v>
      </c>
      <c r="AI9" s="6">
        <v>0</v>
      </c>
      <c r="AJ9" s="3">
        <v>300</v>
      </c>
      <c r="AK9" s="6">
        <v>0</v>
      </c>
      <c r="AL9" s="6">
        <v>0</v>
      </c>
      <c r="AM9" s="3">
        <v>7</v>
      </c>
      <c r="AN9" s="3">
        <v>2100</v>
      </c>
      <c r="AO9" s="3">
        <v>0</v>
      </c>
      <c r="AP9" s="3">
        <v>5504</v>
      </c>
      <c r="AQ9" s="3">
        <v>3027</v>
      </c>
      <c r="AR9" s="3">
        <v>2477</v>
      </c>
      <c r="AS9" s="246">
        <f t="shared" si="2"/>
        <v>54.996366279069761</v>
      </c>
      <c r="AT9" s="246">
        <f t="shared" si="3"/>
        <v>45.003633720930232</v>
      </c>
      <c r="AU9" s="246">
        <f t="shared" si="4"/>
        <v>100</v>
      </c>
      <c r="AV9" s="18">
        <f t="shared" si="0"/>
        <v>945.07630813953483</v>
      </c>
      <c r="AW9" s="18">
        <f t="shared" si="1"/>
        <v>945.07630813953483</v>
      </c>
    </row>
    <row r="10" spans="1:49" x14ac:dyDescent="0.25">
      <c r="A10" s="4" t="s">
        <v>10</v>
      </c>
      <c r="B10" s="4" t="s">
        <v>11</v>
      </c>
      <c r="C10" s="3">
        <v>125</v>
      </c>
      <c r="D10" s="3">
        <v>2</v>
      </c>
      <c r="E10" s="3">
        <v>250</v>
      </c>
      <c r="F10" s="3">
        <v>450</v>
      </c>
      <c r="G10" s="3">
        <v>5</v>
      </c>
      <c r="H10" s="3">
        <v>2250</v>
      </c>
      <c r="I10" s="3">
        <v>550</v>
      </c>
      <c r="J10" s="6">
        <v>0</v>
      </c>
      <c r="K10" s="6">
        <v>0</v>
      </c>
      <c r="L10" s="3">
        <v>100</v>
      </c>
      <c r="M10" s="3">
        <v>2</v>
      </c>
      <c r="N10" s="3">
        <v>200</v>
      </c>
      <c r="O10" s="3">
        <v>50</v>
      </c>
      <c r="P10" s="3">
        <v>1</v>
      </c>
      <c r="Q10" s="3">
        <v>50</v>
      </c>
      <c r="R10" s="3">
        <v>100</v>
      </c>
      <c r="S10" s="6">
        <v>0</v>
      </c>
      <c r="T10" s="6">
        <v>0</v>
      </c>
      <c r="U10" s="3">
        <v>50</v>
      </c>
      <c r="V10" s="6">
        <v>0</v>
      </c>
      <c r="W10" s="6">
        <v>0</v>
      </c>
      <c r="X10" s="3">
        <v>100</v>
      </c>
      <c r="Y10" s="6">
        <v>0</v>
      </c>
      <c r="Z10" s="6">
        <v>0</v>
      </c>
      <c r="AA10" s="3">
        <v>150</v>
      </c>
      <c r="AB10" s="6">
        <v>0</v>
      </c>
      <c r="AC10" s="6">
        <v>0</v>
      </c>
      <c r="AD10" s="3">
        <v>200</v>
      </c>
      <c r="AE10" s="6">
        <v>0</v>
      </c>
      <c r="AF10" s="6">
        <v>0</v>
      </c>
      <c r="AG10" s="3">
        <v>250</v>
      </c>
      <c r="AH10" s="6">
        <v>0</v>
      </c>
      <c r="AI10" s="6">
        <v>0</v>
      </c>
      <c r="AJ10" s="3">
        <v>300</v>
      </c>
      <c r="AK10" s="6">
        <v>0</v>
      </c>
      <c r="AL10" s="6">
        <v>0</v>
      </c>
      <c r="AM10" s="3">
        <v>10</v>
      </c>
      <c r="AN10" s="3">
        <v>2750</v>
      </c>
      <c r="AO10" s="3">
        <v>2</v>
      </c>
      <c r="AP10" s="3">
        <v>2564</v>
      </c>
      <c r="AQ10" s="3">
        <v>1375</v>
      </c>
      <c r="AR10" s="3">
        <v>1189</v>
      </c>
      <c r="AS10" s="246">
        <f t="shared" si="2"/>
        <v>53.627145085803427</v>
      </c>
      <c r="AT10" s="246">
        <f t="shared" si="3"/>
        <v>46.372854914196566</v>
      </c>
      <c r="AU10" s="246">
        <f t="shared" si="4"/>
        <v>100</v>
      </c>
      <c r="AV10" s="18">
        <f t="shared" si="0"/>
        <v>1275.2535101404055</v>
      </c>
      <c r="AW10" s="18">
        <f t="shared" si="1"/>
        <v>1277.2535101404055</v>
      </c>
    </row>
    <row r="11" spans="1:49" x14ac:dyDescent="0.25">
      <c r="A11" s="4" t="s">
        <v>12</v>
      </c>
      <c r="B11" s="4" t="s">
        <v>13</v>
      </c>
      <c r="C11" s="3">
        <v>125</v>
      </c>
      <c r="D11" s="6">
        <v>0</v>
      </c>
      <c r="E11" s="6">
        <v>0</v>
      </c>
      <c r="F11" s="3">
        <v>450</v>
      </c>
      <c r="G11" s="3">
        <v>6</v>
      </c>
      <c r="H11" s="3">
        <v>2700</v>
      </c>
      <c r="I11" s="3">
        <v>550</v>
      </c>
      <c r="J11" s="6">
        <v>0</v>
      </c>
      <c r="K11" s="6">
        <v>0</v>
      </c>
      <c r="L11" s="3">
        <v>100</v>
      </c>
      <c r="M11" s="3">
        <v>3</v>
      </c>
      <c r="N11" s="3">
        <v>300</v>
      </c>
      <c r="O11" s="3">
        <v>50</v>
      </c>
      <c r="P11" s="3">
        <v>1</v>
      </c>
      <c r="Q11" s="3">
        <v>50</v>
      </c>
      <c r="R11" s="3">
        <v>100</v>
      </c>
      <c r="S11" s="3">
        <v>2</v>
      </c>
      <c r="T11" s="3">
        <v>200</v>
      </c>
      <c r="U11" s="3">
        <v>50</v>
      </c>
      <c r="V11" s="6">
        <v>0</v>
      </c>
      <c r="W11" s="6">
        <v>0</v>
      </c>
      <c r="X11" s="3">
        <v>100</v>
      </c>
      <c r="Y11" s="6">
        <v>0</v>
      </c>
      <c r="Z11" s="6">
        <v>0</v>
      </c>
      <c r="AA11" s="3">
        <v>150</v>
      </c>
      <c r="AB11" s="6">
        <v>0</v>
      </c>
      <c r="AC11" s="6">
        <v>0</v>
      </c>
      <c r="AD11" s="3">
        <v>200</v>
      </c>
      <c r="AE11" s="6">
        <v>0</v>
      </c>
      <c r="AF11" s="6">
        <v>0</v>
      </c>
      <c r="AG11" s="3">
        <v>250</v>
      </c>
      <c r="AH11" s="6">
        <v>0</v>
      </c>
      <c r="AI11" s="6">
        <v>0</v>
      </c>
      <c r="AJ11" s="3">
        <v>300</v>
      </c>
      <c r="AK11" s="6">
        <v>0</v>
      </c>
      <c r="AL11" s="6">
        <v>0</v>
      </c>
      <c r="AM11" s="3">
        <v>12</v>
      </c>
      <c r="AN11" s="3">
        <v>3250</v>
      </c>
      <c r="AO11" s="3">
        <v>0</v>
      </c>
      <c r="AP11" s="3">
        <v>5864</v>
      </c>
      <c r="AQ11" s="3">
        <v>3224</v>
      </c>
      <c r="AR11" s="3">
        <v>2640</v>
      </c>
      <c r="AS11" s="246">
        <f t="shared" si="2"/>
        <v>54.979536152796726</v>
      </c>
      <c r="AT11" s="246">
        <f t="shared" si="3"/>
        <v>45.020463847203274</v>
      </c>
      <c r="AU11" s="246">
        <f t="shared" si="4"/>
        <v>100</v>
      </c>
      <c r="AV11" s="18">
        <f t="shared" si="0"/>
        <v>1463.1650750341062</v>
      </c>
      <c r="AW11" s="18">
        <f t="shared" si="1"/>
        <v>1463.1650750341062</v>
      </c>
    </row>
    <row r="12" spans="1:49" x14ac:dyDescent="0.25">
      <c r="A12" s="4" t="s">
        <v>14</v>
      </c>
      <c r="B12" s="4" t="s">
        <v>15</v>
      </c>
      <c r="C12" s="3">
        <v>125</v>
      </c>
      <c r="D12" s="6">
        <v>0</v>
      </c>
      <c r="E12" s="6">
        <v>0</v>
      </c>
      <c r="F12" s="3">
        <v>450</v>
      </c>
      <c r="G12" s="3">
        <v>7</v>
      </c>
      <c r="H12" s="3">
        <v>3150</v>
      </c>
      <c r="I12" s="3">
        <v>550</v>
      </c>
      <c r="J12" s="6">
        <v>0</v>
      </c>
      <c r="K12" s="6">
        <v>0</v>
      </c>
      <c r="L12" s="3">
        <v>100</v>
      </c>
      <c r="M12" s="3">
        <v>4</v>
      </c>
      <c r="N12" s="3">
        <v>400</v>
      </c>
      <c r="O12" s="3">
        <v>50</v>
      </c>
      <c r="P12" s="3">
        <v>2</v>
      </c>
      <c r="Q12" s="3">
        <v>100</v>
      </c>
      <c r="R12" s="3">
        <v>100</v>
      </c>
      <c r="S12" s="6">
        <v>0</v>
      </c>
      <c r="T12" s="6">
        <v>0</v>
      </c>
      <c r="U12" s="3">
        <v>50</v>
      </c>
      <c r="V12" s="6">
        <v>0</v>
      </c>
      <c r="W12" s="6">
        <v>0</v>
      </c>
      <c r="X12" s="3">
        <v>100</v>
      </c>
      <c r="Y12" s="6">
        <v>0</v>
      </c>
      <c r="Z12" s="6">
        <v>0</v>
      </c>
      <c r="AA12" s="3">
        <v>150</v>
      </c>
      <c r="AB12" s="6">
        <v>0</v>
      </c>
      <c r="AC12" s="6">
        <v>0</v>
      </c>
      <c r="AD12" s="3">
        <v>200</v>
      </c>
      <c r="AE12" s="6">
        <v>0</v>
      </c>
      <c r="AF12" s="6">
        <v>0</v>
      </c>
      <c r="AG12" s="3">
        <v>250</v>
      </c>
      <c r="AH12" s="6">
        <v>0</v>
      </c>
      <c r="AI12" s="6">
        <v>0</v>
      </c>
      <c r="AJ12" s="3">
        <v>300</v>
      </c>
      <c r="AK12" s="6">
        <v>0</v>
      </c>
      <c r="AL12" s="6">
        <v>0</v>
      </c>
      <c r="AM12" s="3">
        <v>13</v>
      </c>
      <c r="AN12" s="3">
        <v>3650</v>
      </c>
      <c r="AO12" s="3">
        <v>0</v>
      </c>
      <c r="AP12" s="3">
        <v>5217</v>
      </c>
      <c r="AQ12" s="3">
        <v>3009</v>
      </c>
      <c r="AR12" s="3">
        <v>2208</v>
      </c>
      <c r="AS12" s="246">
        <f t="shared" si="2"/>
        <v>57.67682576193215</v>
      </c>
      <c r="AT12" s="246">
        <f t="shared" si="3"/>
        <v>42.323174238067857</v>
      </c>
      <c r="AU12" s="246">
        <f t="shared" si="4"/>
        <v>100</v>
      </c>
      <c r="AV12" s="18">
        <f t="shared" si="0"/>
        <v>1544.7958596894769</v>
      </c>
      <c r="AW12" s="18">
        <f t="shared" si="1"/>
        <v>1544.7958596894769</v>
      </c>
    </row>
    <row r="13" spans="1:49" x14ac:dyDescent="0.25">
      <c r="A13" s="4" t="s">
        <v>16</v>
      </c>
      <c r="B13" s="4" t="s">
        <v>17</v>
      </c>
      <c r="C13" s="3">
        <v>125</v>
      </c>
      <c r="D13" s="6">
        <v>0</v>
      </c>
      <c r="E13" s="6">
        <v>0</v>
      </c>
      <c r="F13" s="3">
        <v>450</v>
      </c>
      <c r="G13" s="3">
        <v>4</v>
      </c>
      <c r="H13" s="3">
        <v>1800</v>
      </c>
      <c r="I13" s="3">
        <v>550</v>
      </c>
      <c r="J13" s="6">
        <v>0</v>
      </c>
      <c r="K13" s="6">
        <v>0</v>
      </c>
      <c r="L13" s="3">
        <v>100</v>
      </c>
      <c r="M13" s="3">
        <v>3</v>
      </c>
      <c r="N13" s="3">
        <v>300</v>
      </c>
      <c r="O13" s="3">
        <v>50</v>
      </c>
      <c r="P13" s="3">
        <v>1</v>
      </c>
      <c r="Q13" s="3">
        <v>50</v>
      </c>
      <c r="R13" s="3">
        <v>100</v>
      </c>
      <c r="S13" s="6">
        <v>0</v>
      </c>
      <c r="T13" s="6">
        <v>0</v>
      </c>
      <c r="U13" s="3">
        <v>50</v>
      </c>
      <c r="V13" s="6">
        <v>0</v>
      </c>
      <c r="W13" s="6">
        <v>0</v>
      </c>
      <c r="X13" s="3">
        <v>100</v>
      </c>
      <c r="Y13" s="6">
        <v>0</v>
      </c>
      <c r="Z13" s="6">
        <v>0</v>
      </c>
      <c r="AA13" s="3">
        <v>150</v>
      </c>
      <c r="AB13" s="6">
        <v>0</v>
      </c>
      <c r="AC13" s="6">
        <v>0</v>
      </c>
      <c r="AD13" s="3">
        <v>200</v>
      </c>
      <c r="AE13" s="6">
        <v>0</v>
      </c>
      <c r="AF13" s="6">
        <v>0</v>
      </c>
      <c r="AG13" s="3">
        <v>250</v>
      </c>
      <c r="AH13" s="6">
        <v>0</v>
      </c>
      <c r="AI13" s="6">
        <v>0</v>
      </c>
      <c r="AJ13" s="3">
        <v>300</v>
      </c>
      <c r="AK13" s="6">
        <v>0</v>
      </c>
      <c r="AL13" s="6">
        <v>0</v>
      </c>
      <c r="AM13" s="3">
        <v>8</v>
      </c>
      <c r="AN13" s="3">
        <v>2150</v>
      </c>
      <c r="AO13" s="3">
        <v>0</v>
      </c>
      <c r="AP13" s="3">
        <v>2654</v>
      </c>
      <c r="AQ13" s="3">
        <v>1991</v>
      </c>
      <c r="AR13" s="3">
        <v>663</v>
      </c>
      <c r="AS13" s="246">
        <f t="shared" si="2"/>
        <v>75.018839487565941</v>
      </c>
      <c r="AT13" s="246">
        <f t="shared" si="3"/>
        <v>24.981160512434062</v>
      </c>
      <c r="AU13" s="246">
        <f t="shared" si="4"/>
        <v>100</v>
      </c>
      <c r="AV13" s="18">
        <f t="shared" si="0"/>
        <v>537.09495101733239</v>
      </c>
      <c r="AW13" s="18">
        <f t="shared" si="1"/>
        <v>537.09495101733239</v>
      </c>
    </row>
    <row r="14" spans="1:49" x14ac:dyDescent="0.25">
      <c r="A14" s="4" t="s">
        <v>18</v>
      </c>
      <c r="B14" s="4" t="s">
        <v>19</v>
      </c>
      <c r="C14" s="3">
        <v>125</v>
      </c>
      <c r="D14" s="6">
        <v>0</v>
      </c>
      <c r="E14" s="6">
        <v>0</v>
      </c>
      <c r="F14" s="3">
        <v>450</v>
      </c>
      <c r="G14" s="3">
        <v>7</v>
      </c>
      <c r="H14" s="3">
        <v>3150</v>
      </c>
      <c r="I14" s="3">
        <v>550</v>
      </c>
      <c r="J14" s="6">
        <v>0</v>
      </c>
      <c r="K14" s="6">
        <v>0</v>
      </c>
      <c r="L14" s="3">
        <v>100</v>
      </c>
      <c r="M14" s="3">
        <v>3</v>
      </c>
      <c r="N14" s="3">
        <v>300</v>
      </c>
      <c r="O14" s="3">
        <v>50</v>
      </c>
      <c r="P14" s="6">
        <v>0</v>
      </c>
      <c r="Q14" s="6">
        <v>0</v>
      </c>
      <c r="R14" s="3">
        <v>100</v>
      </c>
      <c r="S14" s="6">
        <v>0</v>
      </c>
      <c r="T14" s="6">
        <v>0</v>
      </c>
      <c r="U14" s="3">
        <v>50</v>
      </c>
      <c r="V14" s="6">
        <v>0</v>
      </c>
      <c r="W14" s="6">
        <v>0</v>
      </c>
      <c r="X14" s="3">
        <v>100</v>
      </c>
      <c r="Y14" s="6">
        <v>0</v>
      </c>
      <c r="Z14" s="6">
        <v>0</v>
      </c>
      <c r="AA14" s="3">
        <v>150</v>
      </c>
      <c r="AB14" s="6">
        <v>0</v>
      </c>
      <c r="AC14" s="6">
        <v>0</v>
      </c>
      <c r="AD14" s="3">
        <v>200</v>
      </c>
      <c r="AE14" s="6">
        <v>0</v>
      </c>
      <c r="AF14" s="6">
        <v>0</v>
      </c>
      <c r="AG14" s="3">
        <v>250</v>
      </c>
      <c r="AH14" s="3">
        <v>1</v>
      </c>
      <c r="AI14" s="3">
        <v>250</v>
      </c>
      <c r="AJ14" s="3">
        <v>300</v>
      </c>
      <c r="AK14" s="6">
        <v>0</v>
      </c>
      <c r="AL14" s="6">
        <v>0</v>
      </c>
      <c r="AM14" s="3">
        <v>11</v>
      </c>
      <c r="AN14" s="3">
        <v>3700</v>
      </c>
      <c r="AO14" s="3">
        <v>3700</v>
      </c>
      <c r="AP14" s="3">
        <v>6343</v>
      </c>
      <c r="AQ14" s="3">
        <v>3225</v>
      </c>
      <c r="AR14" s="3">
        <v>3118</v>
      </c>
      <c r="AS14" s="246">
        <f t="shared" si="2"/>
        <v>50.84344947185874</v>
      </c>
      <c r="AT14" s="246">
        <f t="shared" si="3"/>
        <v>49.15655052814126</v>
      </c>
      <c r="AU14" s="246">
        <f t="shared" si="4"/>
        <v>100</v>
      </c>
      <c r="AV14" s="18">
        <f>+AN14*AT14/100</f>
        <v>1818.7923695412267</v>
      </c>
      <c r="AW14" s="18">
        <f>+AO14+AV14</f>
        <v>5518.7923695412264</v>
      </c>
    </row>
    <row r="15" spans="1:49" x14ac:dyDescent="0.25">
      <c r="A15" s="4" t="s">
        <v>20</v>
      </c>
      <c r="B15" s="4" t="s">
        <v>21</v>
      </c>
      <c r="C15" s="3">
        <v>125</v>
      </c>
      <c r="D15" s="3">
        <v>0</v>
      </c>
      <c r="E15" s="3">
        <v>0</v>
      </c>
      <c r="F15" s="3">
        <v>450</v>
      </c>
      <c r="G15" s="3">
        <v>1</v>
      </c>
      <c r="H15" s="3">
        <v>450</v>
      </c>
      <c r="I15" s="3">
        <v>550</v>
      </c>
      <c r="J15" s="6">
        <v>0</v>
      </c>
      <c r="K15" s="6">
        <v>0</v>
      </c>
      <c r="L15" s="3">
        <v>100</v>
      </c>
      <c r="M15" s="3">
        <v>2</v>
      </c>
      <c r="N15" s="3">
        <v>200</v>
      </c>
      <c r="O15" s="3">
        <v>50</v>
      </c>
      <c r="P15" s="3">
        <v>1</v>
      </c>
      <c r="Q15" s="3">
        <v>50</v>
      </c>
      <c r="R15" s="3">
        <v>100</v>
      </c>
      <c r="S15" s="3">
        <v>1</v>
      </c>
      <c r="T15" s="3">
        <v>100</v>
      </c>
      <c r="U15" s="3">
        <v>50</v>
      </c>
      <c r="V15" s="6">
        <v>0</v>
      </c>
      <c r="W15" s="6">
        <v>0</v>
      </c>
      <c r="X15" s="3">
        <v>100</v>
      </c>
      <c r="Y15" s="6">
        <v>0</v>
      </c>
      <c r="Z15" s="6">
        <v>0</v>
      </c>
      <c r="AA15" s="3">
        <v>150</v>
      </c>
      <c r="AB15" s="6">
        <v>0</v>
      </c>
      <c r="AC15" s="6">
        <v>0</v>
      </c>
      <c r="AD15" s="3">
        <v>200</v>
      </c>
      <c r="AE15" s="6">
        <v>0</v>
      </c>
      <c r="AF15" s="6">
        <v>0</v>
      </c>
      <c r="AG15" s="3">
        <v>250</v>
      </c>
      <c r="AH15" s="6">
        <v>0</v>
      </c>
      <c r="AI15" s="6">
        <v>0</v>
      </c>
      <c r="AJ15" s="3">
        <v>300</v>
      </c>
      <c r="AK15" s="6">
        <v>0</v>
      </c>
      <c r="AL15" s="6">
        <v>0</v>
      </c>
      <c r="AM15" s="3">
        <v>5</v>
      </c>
      <c r="AN15" s="3">
        <v>800</v>
      </c>
      <c r="AO15" s="3">
        <v>60</v>
      </c>
      <c r="AP15" s="3">
        <v>1232</v>
      </c>
      <c r="AQ15" s="3">
        <v>858</v>
      </c>
      <c r="AR15" s="3">
        <v>374</v>
      </c>
      <c r="AS15" s="246">
        <f t="shared" si="2"/>
        <v>69.642857142857139</v>
      </c>
      <c r="AT15" s="246">
        <f t="shared" si="3"/>
        <v>30.357142857142854</v>
      </c>
      <c r="AU15" s="246">
        <f t="shared" si="4"/>
        <v>100</v>
      </c>
      <c r="AV15" s="18">
        <f t="shared" ref="AV15:AV78" si="5">+AN15*AT15/100</f>
        <v>242.85714285714283</v>
      </c>
      <c r="AW15" s="18">
        <f t="shared" ref="AW15:AW78" si="6">+AO15+AV15</f>
        <v>302.85714285714283</v>
      </c>
    </row>
    <row r="16" spans="1:49" x14ac:dyDescent="0.25">
      <c r="A16" s="4" t="s">
        <v>22</v>
      </c>
      <c r="B16" s="4" t="s">
        <v>23</v>
      </c>
      <c r="C16" s="3">
        <v>125</v>
      </c>
      <c r="D16" s="3">
        <v>2</v>
      </c>
      <c r="E16" s="3">
        <v>250</v>
      </c>
      <c r="F16" s="3">
        <v>450</v>
      </c>
      <c r="G16" s="3">
        <v>1</v>
      </c>
      <c r="H16" s="3">
        <v>450</v>
      </c>
      <c r="I16" s="3">
        <v>550</v>
      </c>
      <c r="J16" s="6">
        <v>0</v>
      </c>
      <c r="K16" s="6">
        <v>0</v>
      </c>
      <c r="L16" s="3">
        <v>100</v>
      </c>
      <c r="M16" s="6">
        <v>0</v>
      </c>
      <c r="N16" s="6">
        <v>0</v>
      </c>
      <c r="O16" s="3">
        <v>50</v>
      </c>
      <c r="P16" s="6">
        <v>0</v>
      </c>
      <c r="Q16" s="6">
        <v>0</v>
      </c>
      <c r="R16" s="3">
        <v>100</v>
      </c>
      <c r="S16" s="3">
        <v>3</v>
      </c>
      <c r="T16" s="3">
        <v>300</v>
      </c>
      <c r="U16" s="3">
        <v>50</v>
      </c>
      <c r="V16" s="3">
        <v>2</v>
      </c>
      <c r="W16" s="3">
        <v>100</v>
      </c>
      <c r="X16" s="3">
        <v>100</v>
      </c>
      <c r="Y16" s="6">
        <v>0</v>
      </c>
      <c r="Z16" s="6">
        <v>0</v>
      </c>
      <c r="AA16" s="3">
        <v>150</v>
      </c>
      <c r="AB16" s="3">
        <v>1</v>
      </c>
      <c r="AC16" s="3">
        <v>150</v>
      </c>
      <c r="AD16" s="3">
        <v>200</v>
      </c>
      <c r="AE16" s="6">
        <v>0</v>
      </c>
      <c r="AF16" s="6">
        <v>0</v>
      </c>
      <c r="AG16" s="3">
        <v>250</v>
      </c>
      <c r="AH16" s="6">
        <v>0</v>
      </c>
      <c r="AI16" s="6">
        <v>0</v>
      </c>
      <c r="AJ16" s="3">
        <v>300</v>
      </c>
      <c r="AK16" s="6">
        <v>0</v>
      </c>
      <c r="AL16" s="6">
        <v>0</v>
      </c>
      <c r="AM16" s="3">
        <v>9</v>
      </c>
      <c r="AN16" s="3">
        <v>1250</v>
      </c>
      <c r="AO16" s="3">
        <v>0</v>
      </c>
      <c r="AP16" s="3">
        <v>2518</v>
      </c>
      <c r="AQ16" s="3">
        <v>1715</v>
      </c>
      <c r="AR16" s="3">
        <v>803</v>
      </c>
      <c r="AS16" s="246">
        <f t="shared" si="2"/>
        <v>68.109610802223983</v>
      </c>
      <c r="AT16" s="246">
        <f t="shared" si="3"/>
        <v>31.890389197776013</v>
      </c>
      <c r="AU16" s="246">
        <f t="shared" si="4"/>
        <v>100</v>
      </c>
      <c r="AV16" s="18">
        <f t="shared" si="5"/>
        <v>398.62986497220015</v>
      </c>
      <c r="AW16" s="18">
        <f t="shared" si="6"/>
        <v>398.62986497220015</v>
      </c>
    </row>
    <row r="17" spans="1:49" x14ac:dyDescent="0.25">
      <c r="A17" s="4" t="s">
        <v>24</v>
      </c>
      <c r="B17" s="4" t="s">
        <v>25</v>
      </c>
      <c r="C17" s="3">
        <v>125</v>
      </c>
      <c r="D17" s="6">
        <v>0</v>
      </c>
      <c r="E17" s="6">
        <v>0</v>
      </c>
      <c r="F17" s="3">
        <v>450</v>
      </c>
      <c r="G17" s="3">
        <v>5</v>
      </c>
      <c r="H17" s="3">
        <v>2250</v>
      </c>
      <c r="I17" s="3">
        <v>550</v>
      </c>
      <c r="J17" s="6">
        <v>0</v>
      </c>
      <c r="K17" s="6">
        <v>0</v>
      </c>
      <c r="L17" s="3">
        <v>100</v>
      </c>
      <c r="M17" s="6">
        <v>0</v>
      </c>
      <c r="N17" s="6">
        <v>0</v>
      </c>
      <c r="O17" s="3">
        <v>50</v>
      </c>
      <c r="P17" s="6">
        <v>0</v>
      </c>
      <c r="Q17" s="6">
        <v>0</v>
      </c>
      <c r="R17" s="3">
        <v>100</v>
      </c>
      <c r="S17" s="3">
        <v>3</v>
      </c>
      <c r="T17" s="3">
        <v>300</v>
      </c>
      <c r="U17" s="3">
        <v>50</v>
      </c>
      <c r="V17" s="6">
        <v>0</v>
      </c>
      <c r="W17" s="6">
        <v>0</v>
      </c>
      <c r="X17" s="3">
        <v>100</v>
      </c>
      <c r="Y17" s="6">
        <v>0</v>
      </c>
      <c r="Z17" s="6">
        <v>0</v>
      </c>
      <c r="AA17" s="3">
        <v>150</v>
      </c>
      <c r="AB17" s="6">
        <v>0</v>
      </c>
      <c r="AC17" s="6">
        <v>0</v>
      </c>
      <c r="AD17" s="3">
        <v>200</v>
      </c>
      <c r="AE17" s="6">
        <v>0</v>
      </c>
      <c r="AF17" s="6">
        <v>0</v>
      </c>
      <c r="AG17" s="3">
        <v>250</v>
      </c>
      <c r="AH17" s="6">
        <v>0</v>
      </c>
      <c r="AI17" s="6">
        <v>0</v>
      </c>
      <c r="AJ17" s="3">
        <v>300</v>
      </c>
      <c r="AK17" s="6">
        <v>0</v>
      </c>
      <c r="AL17" s="6">
        <v>0</v>
      </c>
      <c r="AM17" s="3">
        <v>8</v>
      </c>
      <c r="AN17" s="3">
        <v>2550</v>
      </c>
      <c r="AO17" s="3">
        <v>129</v>
      </c>
      <c r="AP17" s="3">
        <v>3055</v>
      </c>
      <c r="AQ17" s="3">
        <v>1883</v>
      </c>
      <c r="AR17" s="3">
        <v>1172</v>
      </c>
      <c r="AS17" s="246">
        <f t="shared" si="2"/>
        <v>61.636661211129294</v>
      </c>
      <c r="AT17" s="246">
        <f t="shared" si="3"/>
        <v>38.363338788870706</v>
      </c>
      <c r="AU17" s="246">
        <f t="shared" si="4"/>
        <v>100</v>
      </c>
      <c r="AV17" s="18">
        <f t="shared" si="5"/>
        <v>978.26513911620304</v>
      </c>
      <c r="AW17" s="18">
        <f t="shared" si="6"/>
        <v>1107.265139116203</v>
      </c>
    </row>
    <row r="18" spans="1:49" x14ac:dyDescent="0.25">
      <c r="A18" s="4" t="s">
        <v>26</v>
      </c>
      <c r="B18" s="4" t="s">
        <v>27</v>
      </c>
      <c r="C18" s="3">
        <v>125</v>
      </c>
      <c r="D18" s="6">
        <v>0</v>
      </c>
      <c r="E18" s="6">
        <v>0</v>
      </c>
      <c r="F18" s="3">
        <v>450</v>
      </c>
      <c r="G18" s="3">
        <v>6</v>
      </c>
      <c r="H18" s="3">
        <v>2700</v>
      </c>
      <c r="I18" s="3">
        <v>550</v>
      </c>
      <c r="J18" s="6">
        <v>0</v>
      </c>
      <c r="K18" s="6">
        <v>0</v>
      </c>
      <c r="L18" s="3">
        <v>100</v>
      </c>
      <c r="M18" s="3">
        <v>2</v>
      </c>
      <c r="N18" s="3">
        <v>200</v>
      </c>
      <c r="O18" s="3">
        <v>50</v>
      </c>
      <c r="P18" s="6">
        <v>0</v>
      </c>
      <c r="Q18" s="6">
        <v>0</v>
      </c>
      <c r="R18" s="3">
        <v>100</v>
      </c>
      <c r="S18" s="3">
        <v>1</v>
      </c>
      <c r="T18" s="3">
        <v>100</v>
      </c>
      <c r="U18" s="3">
        <v>50</v>
      </c>
      <c r="V18" s="6">
        <v>0</v>
      </c>
      <c r="W18" s="6">
        <v>0</v>
      </c>
      <c r="X18" s="3">
        <v>100</v>
      </c>
      <c r="Y18" s="6">
        <v>0</v>
      </c>
      <c r="Z18" s="6">
        <v>0</v>
      </c>
      <c r="AA18" s="3">
        <v>150</v>
      </c>
      <c r="AB18" s="6">
        <v>0</v>
      </c>
      <c r="AC18" s="6">
        <v>0</v>
      </c>
      <c r="AD18" s="3">
        <v>200</v>
      </c>
      <c r="AE18" s="6">
        <v>0</v>
      </c>
      <c r="AF18" s="6">
        <v>0</v>
      </c>
      <c r="AG18" s="3">
        <v>250</v>
      </c>
      <c r="AH18" s="6">
        <v>0</v>
      </c>
      <c r="AI18" s="6">
        <v>0</v>
      </c>
      <c r="AJ18" s="3">
        <v>300</v>
      </c>
      <c r="AK18" s="6">
        <v>0</v>
      </c>
      <c r="AL18" s="6">
        <v>0</v>
      </c>
      <c r="AM18" s="3">
        <v>9</v>
      </c>
      <c r="AN18" s="3">
        <v>3000</v>
      </c>
      <c r="AO18" s="3">
        <v>270</v>
      </c>
      <c r="AP18" s="3">
        <v>6128</v>
      </c>
      <c r="AQ18" s="3">
        <v>4529</v>
      </c>
      <c r="AR18" s="3">
        <v>1599</v>
      </c>
      <c r="AS18" s="246">
        <f t="shared" si="2"/>
        <v>73.906657963446477</v>
      </c>
      <c r="AT18" s="246">
        <f t="shared" si="3"/>
        <v>26.093342036553523</v>
      </c>
      <c r="AU18" s="246">
        <f t="shared" si="4"/>
        <v>100</v>
      </c>
      <c r="AV18" s="18">
        <f t="shared" si="5"/>
        <v>782.80026109660571</v>
      </c>
      <c r="AW18" s="18">
        <f t="shared" si="6"/>
        <v>1052.8002610966057</v>
      </c>
    </row>
    <row r="19" spans="1:49" x14ac:dyDescent="0.25">
      <c r="A19" s="4" t="s">
        <v>28</v>
      </c>
      <c r="B19" s="4" t="s">
        <v>29</v>
      </c>
      <c r="C19" s="3">
        <v>125</v>
      </c>
      <c r="D19" s="3">
        <v>1</v>
      </c>
      <c r="E19" s="3">
        <v>125</v>
      </c>
      <c r="F19" s="3">
        <v>450</v>
      </c>
      <c r="G19" s="3">
        <v>3</v>
      </c>
      <c r="H19" s="3">
        <v>1350</v>
      </c>
      <c r="I19" s="3">
        <v>550</v>
      </c>
      <c r="J19" s="6">
        <v>0</v>
      </c>
      <c r="K19" s="6">
        <v>0</v>
      </c>
      <c r="L19" s="3">
        <v>100</v>
      </c>
      <c r="M19" s="3">
        <v>4</v>
      </c>
      <c r="N19" s="3">
        <v>400</v>
      </c>
      <c r="O19" s="3">
        <v>50</v>
      </c>
      <c r="P19" s="6">
        <v>0</v>
      </c>
      <c r="Q19" s="6">
        <v>0</v>
      </c>
      <c r="R19" s="3">
        <v>100</v>
      </c>
      <c r="S19" s="6">
        <v>0</v>
      </c>
      <c r="T19" s="6">
        <v>0</v>
      </c>
      <c r="U19" s="3">
        <v>50</v>
      </c>
      <c r="V19" s="6">
        <v>0</v>
      </c>
      <c r="W19" s="6">
        <v>0</v>
      </c>
      <c r="X19" s="3">
        <v>100</v>
      </c>
      <c r="Y19" s="6">
        <v>0</v>
      </c>
      <c r="Z19" s="6">
        <v>0</v>
      </c>
      <c r="AA19" s="3">
        <v>150</v>
      </c>
      <c r="AB19" s="6">
        <v>0</v>
      </c>
      <c r="AC19" s="6">
        <v>0</v>
      </c>
      <c r="AD19" s="3">
        <v>200</v>
      </c>
      <c r="AE19" s="6">
        <v>0</v>
      </c>
      <c r="AF19" s="6">
        <v>0</v>
      </c>
      <c r="AG19" s="3">
        <v>250</v>
      </c>
      <c r="AH19" s="6">
        <v>0</v>
      </c>
      <c r="AI19" s="6">
        <v>0</v>
      </c>
      <c r="AJ19" s="3">
        <v>300</v>
      </c>
      <c r="AK19" s="6">
        <v>0</v>
      </c>
      <c r="AL19" s="6">
        <v>0</v>
      </c>
      <c r="AM19" s="3">
        <v>8</v>
      </c>
      <c r="AN19" s="3">
        <v>1875</v>
      </c>
      <c r="AO19" s="3">
        <v>247</v>
      </c>
      <c r="AP19" s="3">
        <v>2354</v>
      </c>
      <c r="AQ19" s="3">
        <v>1875</v>
      </c>
      <c r="AR19" s="3">
        <v>479</v>
      </c>
      <c r="AS19" s="246">
        <f t="shared" si="2"/>
        <v>79.651656754460504</v>
      </c>
      <c r="AT19" s="246">
        <f t="shared" si="3"/>
        <v>20.348343245539507</v>
      </c>
      <c r="AU19" s="246">
        <f t="shared" si="4"/>
        <v>100.00000000000001</v>
      </c>
      <c r="AV19" s="18">
        <f t="shared" si="5"/>
        <v>381.53143585386579</v>
      </c>
      <c r="AW19" s="18">
        <f t="shared" si="6"/>
        <v>628.53143585386579</v>
      </c>
    </row>
    <row r="20" spans="1:49" x14ac:dyDescent="0.25">
      <c r="A20" s="4" t="s">
        <v>30</v>
      </c>
      <c r="B20" s="4" t="s">
        <v>31</v>
      </c>
      <c r="C20" s="3">
        <v>125</v>
      </c>
      <c r="D20" s="3">
        <v>1</v>
      </c>
      <c r="E20" s="3">
        <v>125</v>
      </c>
      <c r="F20" s="3">
        <v>450</v>
      </c>
      <c r="G20" s="3">
        <v>2</v>
      </c>
      <c r="H20" s="3">
        <v>900</v>
      </c>
      <c r="I20" s="3">
        <v>550</v>
      </c>
      <c r="J20" s="6">
        <v>0</v>
      </c>
      <c r="K20" s="6">
        <v>0</v>
      </c>
      <c r="L20" s="3">
        <v>100</v>
      </c>
      <c r="M20" s="3">
        <v>4</v>
      </c>
      <c r="N20" s="3">
        <v>400</v>
      </c>
      <c r="O20" s="3">
        <v>50</v>
      </c>
      <c r="P20" s="6">
        <v>0</v>
      </c>
      <c r="Q20" s="6">
        <v>0</v>
      </c>
      <c r="R20" s="3">
        <v>100</v>
      </c>
      <c r="S20" s="6">
        <v>0</v>
      </c>
      <c r="T20" s="6">
        <v>0</v>
      </c>
      <c r="U20" s="3">
        <v>50</v>
      </c>
      <c r="V20" s="6">
        <v>0</v>
      </c>
      <c r="W20" s="6">
        <v>0</v>
      </c>
      <c r="X20" s="3">
        <v>100</v>
      </c>
      <c r="Y20" s="6">
        <v>0</v>
      </c>
      <c r="Z20" s="6">
        <v>0</v>
      </c>
      <c r="AA20" s="3">
        <v>150</v>
      </c>
      <c r="AB20" s="6">
        <v>0</v>
      </c>
      <c r="AC20" s="6">
        <v>0</v>
      </c>
      <c r="AD20" s="3">
        <v>200</v>
      </c>
      <c r="AE20" s="6">
        <v>0</v>
      </c>
      <c r="AF20" s="6">
        <v>0</v>
      </c>
      <c r="AG20" s="3">
        <v>250</v>
      </c>
      <c r="AH20" s="6">
        <v>0</v>
      </c>
      <c r="AI20" s="6">
        <v>0</v>
      </c>
      <c r="AJ20" s="3">
        <v>300</v>
      </c>
      <c r="AK20" s="6">
        <v>0</v>
      </c>
      <c r="AL20" s="6">
        <v>0</v>
      </c>
      <c r="AM20" s="3">
        <v>7</v>
      </c>
      <c r="AN20" s="3">
        <v>1425</v>
      </c>
      <c r="AO20" s="3">
        <v>275</v>
      </c>
      <c r="AP20" s="3">
        <v>1959</v>
      </c>
      <c r="AQ20" s="3">
        <v>1050</v>
      </c>
      <c r="AR20" s="3">
        <v>909</v>
      </c>
      <c r="AS20" s="246">
        <f t="shared" si="2"/>
        <v>53.598774885145481</v>
      </c>
      <c r="AT20" s="246">
        <f t="shared" si="3"/>
        <v>46.401225114854519</v>
      </c>
      <c r="AU20" s="246">
        <f t="shared" si="4"/>
        <v>100</v>
      </c>
      <c r="AV20" s="18">
        <f t="shared" si="5"/>
        <v>661.21745788667681</v>
      </c>
      <c r="AW20" s="18">
        <f t="shared" si="6"/>
        <v>936.21745788667681</v>
      </c>
    </row>
    <row r="21" spans="1:49" x14ac:dyDescent="0.25">
      <c r="A21" s="4" t="s">
        <v>32</v>
      </c>
      <c r="B21" s="4" t="s">
        <v>33</v>
      </c>
      <c r="C21" s="3">
        <v>125</v>
      </c>
      <c r="D21" s="3">
        <v>1</v>
      </c>
      <c r="E21" s="3">
        <v>125</v>
      </c>
      <c r="F21" s="3">
        <v>450</v>
      </c>
      <c r="G21" s="3">
        <v>3</v>
      </c>
      <c r="H21" s="3">
        <v>1350</v>
      </c>
      <c r="I21" s="3">
        <v>550</v>
      </c>
      <c r="J21" s="6">
        <v>0</v>
      </c>
      <c r="K21" s="6">
        <v>0</v>
      </c>
      <c r="L21" s="3">
        <v>100</v>
      </c>
      <c r="M21" s="3">
        <v>3</v>
      </c>
      <c r="N21" s="3">
        <v>300</v>
      </c>
      <c r="O21" s="3">
        <v>50</v>
      </c>
      <c r="P21" s="6">
        <v>0</v>
      </c>
      <c r="Q21" s="6">
        <v>0</v>
      </c>
      <c r="R21" s="3">
        <v>100</v>
      </c>
      <c r="S21" s="6">
        <v>0</v>
      </c>
      <c r="T21" s="6">
        <v>0</v>
      </c>
      <c r="U21" s="3">
        <v>50</v>
      </c>
      <c r="V21" s="6">
        <v>0</v>
      </c>
      <c r="W21" s="6">
        <v>0</v>
      </c>
      <c r="X21" s="3">
        <v>100</v>
      </c>
      <c r="Y21" s="6">
        <v>0</v>
      </c>
      <c r="Z21" s="6">
        <v>0</v>
      </c>
      <c r="AA21" s="3">
        <v>150</v>
      </c>
      <c r="AB21" s="6">
        <v>0</v>
      </c>
      <c r="AC21" s="6">
        <v>0</v>
      </c>
      <c r="AD21" s="3">
        <v>200</v>
      </c>
      <c r="AE21" s="6">
        <v>0</v>
      </c>
      <c r="AF21" s="6">
        <v>0</v>
      </c>
      <c r="AG21" s="3">
        <v>250</v>
      </c>
      <c r="AH21" s="6">
        <v>0</v>
      </c>
      <c r="AI21" s="6">
        <v>0</v>
      </c>
      <c r="AJ21" s="3">
        <v>300</v>
      </c>
      <c r="AK21" s="6">
        <v>0</v>
      </c>
      <c r="AL21" s="6">
        <v>0</v>
      </c>
      <c r="AM21" s="3">
        <v>7</v>
      </c>
      <c r="AN21" s="3">
        <v>1775</v>
      </c>
      <c r="AO21" s="3">
        <v>0</v>
      </c>
      <c r="AP21" s="3">
        <v>2430</v>
      </c>
      <c r="AQ21" s="3">
        <v>2430</v>
      </c>
      <c r="AR21" s="3">
        <v>0</v>
      </c>
      <c r="AS21" s="246">
        <f t="shared" si="2"/>
        <v>100</v>
      </c>
      <c r="AT21" s="246">
        <f t="shared" si="3"/>
        <v>0</v>
      </c>
      <c r="AU21" s="246">
        <f t="shared" si="4"/>
        <v>100</v>
      </c>
      <c r="AV21" s="18">
        <f t="shared" si="5"/>
        <v>0</v>
      </c>
      <c r="AW21" s="18">
        <f t="shared" si="6"/>
        <v>0</v>
      </c>
    </row>
    <row r="22" spans="1:49" x14ac:dyDescent="0.25">
      <c r="A22" s="4" t="s">
        <v>34</v>
      </c>
      <c r="B22" s="4" t="s">
        <v>35</v>
      </c>
      <c r="C22" s="3">
        <v>125</v>
      </c>
      <c r="D22" s="3">
        <v>1</v>
      </c>
      <c r="E22" s="3">
        <v>125</v>
      </c>
      <c r="F22" s="3">
        <v>450</v>
      </c>
      <c r="G22" s="3">
        <v>1</v>
      </c>
      <c r="H22" s="3">
        <v>450</v>
      </c>
      <c r="I22" s="3">
        <v>550</v>
      </c>
      <c r="J22" s="6">
        <v>0</v>
      </c>
      <c r="K22" s="6">
        <v>0</v>
      </c>
      <c r="L22" s="3">
        <v>100</v>
      </c>
      <c r="M22" s="3">
        <v>1</v>
      </c>
      <c r="N22" s="3">
        <v>100</v>
      </c>
      <c r="O22" s="3">
        <v>50</v>
      </c>
      <c r="P22" s="3">
        <v>1</v>
      </c>
      <c r="Q22" s="3">
        <v>50</v>
      </c>
      <c r="R22" s="3">
        <v>100</v>
      </c>
      <c r="S22" s="6">
        <v>0</v>
      </c>
      <c r="T22" s="6">
        <v>0</v>
      </c>
      <c r="U22" s="3">
        <v>50</v>
      </c>
      <c r="V22" s="6">
        <v>0</v>
      </c>
      <c r="W22" s="6">
        <v>0</v>
      </c>
      <c r="X22" s="3">
        <v>100</v>
      </c>
      <c r="Y22" s="6">
        <v>0</v>
      </c>
      <c r="Z22" s="6">
        <v>0</v>
      </c>
      <c r="AA22" s="3">
        <v>150</v>
      </c>
      <c r="AB22" s="6">
        <v>0</v>
      </c>
      <c r="AC22" s="6">
        <v>0</v>
      </c>
      <c r="AD22" s="3">
        <v>200</v>
      </c>
      <c r="AE22" s="6">
        <v>0</v>
      </c>
      <c r="AF22" s="6">
        <v>0</v>
      </c>
      <c r="AG22" s="3">
        <v>250</v>
      </c>
      <c r="AH22" s="6">
        <v>0</v>
      </c>
      <c r="AI22" s="6">
        <v>0</v>
      </c>
      <c r="AJ22" s="3">
        <v>300</v>
      </c>
      <c r="AK22" s="3">
        <v>1</v>
      </c>
      <c r="AL22" s="3">
        <v>300</v>
      </c>
      <c r="AM22" s="3">
        <v>5</v>
      </c>
      <c r="AN22" s="3">
        <v>1025</v>
      </c>
      <c r="AO22" s="3">
        <v>1903</v>
      </c>
      <c r="AP22" s="3">
        <v>1903</v>
      </c>
      <c r="AQ22" s="3">
        <v>1903</v>
      </c>
      <c r="AR22" s="3">
        <v>0</v>
      </c>
      <c r="AS22" s="246">
        <f t="shared" si="2"/>
        <v>100</v>
      </c>
      <c r="AT22" s="246">
        <f t="shared" si="3"/>
        <v>0</v>
      </c>
      <c r="AU22" s="246">
        <f t="shared" si="4"/>
        <v>100</v>
      </c>
      <c r="AV22" s="18">
        <f t="shared" si="5"/>
        <v>0</v>
      </c>
      <c r="AW22" s="18">
        <f t="shared" si="6"/>
        <v>1903</v>
      </c>
    </row>
    <row r="23" spans="1:49" x14ac:dyDescent="0.25">
      <c r="A23" s="4" t="s">
        <v>36</v>
      </c>
      <c r="B23" s="4" t="s">
        <v>37</v>
      </c>
      <c r="C23" s="3">
        <v>125</v>
      </c>
      <c r="D23" s="6">
        <v>0</v>
      </c>
      <c r="E23" s="6">
        <v>0</v>
      </c>
      <c r="F23" s="3">
        <v>450</v>
      </c>
      <c r="G23" s="3">
        <v>3</v>
      </c>
      <c r="H23" s="3">
        <v>1350</v>
      </c>
      <c r="I23" s="3">
        <v>550</v>
      </c>
      <c r="J23" s="6">
        <v>0</v>
      </c>
      <c r="K23" s="6">
        <v>0</v>
      </c>
      <c r="L23" s="3">
        <v>100</v>
      </c>
      <c r="M23" s="3">
        <v>1</v>
      </c>
      <c r="N23" s="3">
        <v>100</v>
      </c>
      <c r="O23" s="3">
        <v>50</v>
      </c>
      <c r="P23" s="6">
        <v>0</v>
      </c>
      <c r="Q23" s="6">
        <v>0</v>
      </c>
      <c r="R23" s="3">
        <v>100</v>
      </c>
      <c r="S23" s="3">
        <v>3</v>
      </c>
      <c r="T23" s="3">
        <v>300</v>
      </c>
      <c r="U23" s="3">
        <v>50</v>
      </c>
      <c r="V23" s="6">
        <v>0</v>
      </c>
      <c r="W23" s="6">
        <v>0</v>
      </c>
      <c r="X23" s="3">
        <v>100</v>
      </c>
      <c r="Y23" s="6">
        <v>0</v>
      </c>
      <c r="Z23" s="6">
        <v>0</v>
      </c>
      <c r="AA23" s="3">
        <v>150</v>
      </c>
      <c r="AB23" s="3">
        <v>1</v>
      </c>
      <c r="AC23" s="3">
        <v>150</v>
      </c>
      <c r="AD23" s="3">
        <v>200</v>
      </c>
      <c r="AE23" s="6">
        <v>0</v>
      </c>
      <c r="AF23" s="6">
        <v>0</v>
      </c>
      <c r="AG23" s="3">
        <v>250</v>
      </c>
      <c r="AH23" s="6">
        <v>0</v>
      </c>
      <c r="AI23" s="6">
        <v>0</v>
      </c>
      <c r="AJ23" s="3">
        <v>300</v>
      </c>
      <c r="AK23" s="6">
        <v>0</v>
      </c>
      <c r="AL23" s="6">
        <v>0</v>
      </c>
      <c r="AM23" s="3">
        <v>8</v>
      </c>
      <c r="AN23" s="3">
        <v>1900</v>
      </c>
      <c r="AO23" s="3">
        <v>0</v>
      </c>
      <c r="AP23" s="3">
        <v>2734</v>
      </c>
      <c r="AQ23" s="3">
        <v>1572</v>
      </c>
      <c r="AR23" s="3">
        <v>1162</v>
      </c>
      <c r="AS23" s="246">
        <f t="shared" si="2"/>
        <v>57.498171177761527</v>
      </c>
      <c r="AT23" s="246">
        <f t="shared" si="3"/>
        <v>42.50182882223848</v>
      </c>
      <c r="AU23" s="246">
        <f t="shared" si="4"/>
        <v>100</v>
      </c>
      <c r="AV23" s="18">
        <f t="shared" si="5"/>
        <v>807.53474762253109</v>
      </c>
      <c r="AW23" s="18">
        <f t="shared" si="6"/>
        <v>807.53474762253109</v>
      </c>
    </row>
    <row r="24" spans="1:49" x14ac:dyDescent="0.25">
      <c r="A24" s="4" t="s">
        <v>38</v>
      </c>
      <c r="B24" s="4" t="s">
        <v>39</v>
      </c>
      <c r="C24" s="3">
        <v>125</v>
      </c>
      <c r="D24" s="3">
        <v>2</v>
      </c>
      <c r="E24" s="3">
        <v>250</v>
      </c>
      <c r="F24" s="3">
        <v>450</v>
      </c>
      <c r="G24" s="3">
        <v>1</v>
      </c>
      <c r="H24" s="3">
        <v>450</v>
      </c>
      <c r="I24" s="3">
        <v>550</v>
      </c>
      <c r="J24" s="6">
        <v>0</v>
      </c>
      <c r="K24" s="6">
        <v>0</v>
      </c>
      <c r="L24" s="3">
        <v>100</v>
      </c>
      <c r="M24" s="3">
        <v>3</v>
      </c>
      <c r="N24" s="3">
        <v>300</v>
      </c>
      <c r="O24" s="3">
        <v>50</v>
      </c>
      <c r="P24" s="6">
        <v>0</v>
      </c>
      <c r="Q24" s="6">
        <v>0</v>
      </c>
      <c r="R24" s="3">
        <v>100</v>
      </c>
      <c r="S24" s="6">
        <v>0</v>
      </c>
      <c r="T24" s="6">
        <v>0</v>
      </c>
      <c r="U24" s="3">
        <v>50</v>
      </c>
      <c r="V24" s="6">
        <v>0</v>
      </c>
      <c r="W24" s="6">
        <v>0</v>
      </c>
      <c r="X24" s="3">
        <v>100</v>
      </c>
      <c r="Y24" s="6">
        <v>0</v>
      </c>
      <c r="Z24" s="6">
        <v>0</v>
      </c>
      <c r="AA24" s="3">
        <v>150</v>
      </c>
      <c r="AB24" s="6">
        <v>0</v>
      </c>
      <c r="AC24" s="6">
        <v>0</v>
      </c>
      <c r="AD24" s="3">
        <v>200</v>
      </c>
      <c r="AE24" s="6">
        <v>0</v>
      </c>
      <c r="AF24" s="6">
        <v>0</v>
      </c>
      <c r="AG24" s="3">
        <v>250</v>
      </c>
      <c r="AH24" s="6">
        <v>0</v>
      </c>
      <c r="AI24" s="6">
        <v>0</v>
      </c>
      <c r="AJ24" s="3">
        <v>300</v>
      </c>
      <c r="AK24" s="6">
        <v>0</v>
      </c>
      <c r="AL24" s="6">
        <v>0</v>
      </c>
      <c r="AM24" s="3">
        <v>6</v>
      </c>
      <c r="AN24" s="3">
        <v>1000</v>
      </c>
      <c r="AO24" s="3">
        <v>2</v>
      </c>
      <c r="AP24" s="3">
        <v>2406</v>
      </c>
      <c r="AQ24" s="3">
        <v>1726</v>
      </c>
      <c r="AR24" s="3">
        <v>680</v>
      </c>
      <c r="AS24" s="246">
        <f t="shared" si="2"/>
        <v>71.737323358270984</v>
      </c>
      <c r="AT24" s="246">
        <f t="shared" si="3"/>
        <v>28.262676641729012</v>
      </c>
      <c r="AU24" s="246">
        <f t="shared" si="4"/>
        <v>100</v>
      </c>
      <c r="AV24" s="18">
        <f t="shared" si="5"/>
        <v>282.62676641729013</v>
      </c>
      <c r="AW24" s="18">
        <f t="shared" si="6"/>
        <v>284.62676641729013</v>
      </c>
    </row>
    <row r="25" spans="1:49" x14ac:dyDescent="0.25">
      <c r="A25" s="4" t="s">
        <v>40</v>
      </c>
      <c r="B25" s="4" t="s">
        <v>41</v>
      </c>
      <c r="C25" s="3">
        <v>125</v>
      </c>
      <c r="D25" s="6">
        <v>0</v>
      </c>
      <c r="E25" s="6">
        <v>0</v>
      </c>
      <c r="F25" s="3">
        <v>450</v>
      </c>
      <c r="G25" s="3">
        <v>2</v>
      </c>
      <c r="H25" s="3">
        <v>900</v>
      </c>
      <c r="I25" s="3">
        <v>550</v>
      </c>
      <c r="J25" s="6">
        <v>0</v>
      </c>
      <c r="K25" s="6">
        <v>0</v>
      </c>
      <c r="L25" s="3">
        <v>100</v>
      </c>
      <c r="M25" s="3">
        <v>3</v>
      </c>
      <c r="N25" s="3">
        <v>300</v>
      </c>
      <c r="O25" s="3">
        <v>50</v>
      </c>
      <c r="P25" s="6">
        <v>0</v>
      </c>
      <c r="Q25" s="6">
        <v>0</v>
      </c>
      <c r="R25" s="3">
        <v>100</v>
      </c>
      <c r="S25" s="6">
        <v>0</v>
      </c>
      <c r="T25" s="6">
        <v>0</v>
      </c>
      <c r="U25" s="3">
        <v>50</v>
      </c>
      <c r="V25" s="6">
        <v>0</v>
      </c>
      <c r="W25" s="6">
        <v>0</v>
      </c>
      <c r="X25" s="3">
        <v>100</v>
      </c>
      <c r="Y25" s="6">
        <v>0</v>
      </c>
      <c r="Z25" s="6">
        <v>0</v>
      </c>
      <c r="AA25" s="3">
        <v>150</v>
      </c>
      <c r="AB25" s="6">
        <v>0</v>
      </c>
      <c r="AC25" s="6">
        <v>0</v>
      </c>
      <c r="AD25" s="3">
        <v>200</v>
      </c>
      <c r="AE25" s="6">
        <v>0</v>
      </c>
      <c r="AF25" s="6">
        <v>0</v>
      </c>
      <c r="AG25" s="3">
        <v>250</v>
      </c>
      <c r="AH25" s="6">
        <v>0</v>
      </c>
      <c r="AI25" s="6">
        <v>0</v>
      </c>
      <c r="AJ25" s="3">
        <v>300</v>
      </c>
      <c r="AK25" s="6">
        <v>0</v>
      </c>
      <c r="AL25" s="6">
        <v>0</v>
      </c>
      <c r="AM25" s="3">
        <v>5</v>
      </c>
      <c r="AN25" s="3">
        <v>1200</v>
      </c>
      <c r="AO25" s="3">
        <v>0</v>
      </c>
      <c r="AP25" s="3">
        <v>1717</v>
      </c>
      <c r="AQ25" s="3">
        <v>1108</v>
      </c>
      <c r="AR25" s="3">
        <v>609</v>
      </c>
      <c r="AS25" s="246">
        <f t="shared" si="2"/>
        <v>64.531158998252764</v>
      </c>
      <c r="AT25" s="246">
        <f t="shared" si="3"/>
        <v>35.468841001747229</v>
      </c>
      <c r="AU25" s="246">
        <f t="shared" si="4"/>
        <v>100</v>
      </c>
      <c r="AV25" s="18">
        <f t="shared" si="5"/>
        <v>425.62609202096678</v>
      </c>
      <c r="AW25" s="18">
        <f t="shared" si="6"/>
        <v>425.62609202096678</v>
      </c>
    </row>
    <row r="26" spans="1:49" x14ac:dyDescent="0.25">
      <c r="A26" s="4" t="s">
        <v>42</v>
      </c>
      <c r="B26" s="4" t="s">
        <v>43</v>
      </c>
      <c r="C26" s="3">
        <v>125</v>
      </c>
      <c r="D26" s="3">
        <v>1</v>
      </c>
      <c r="E26" s="3">
        <v>125</v>
      </c>
      <c r="F26" s="3">
        <v>450</v>
      </c>
      <c r="G26" s="3">
        <v>3</v>
      </c>
      <c r="H26" s="3">
        <v>1350</v>
      </c>
      <c r="I26" s="3">
        <v>550</v>
      </c>
      <c r="J26" s="6">
        <v>0</v>
      </c>
      <c r="K26" s="6">
        <v>0</v>
      </c>
      <c r="L26" s="3">
        <v>100</v>
      </c>
      <c r="M26" s="3">
        <v>3</v>
      </c>
      <c r="N26" s="3">
        <v>300</v>
      </c>
      <c r="O26" s="3">
        <v>50</v>
      </c>
      <c r="P26" s="6">
        <v>0</v>
      </c>
      <c r="Q26" s="6">
        <v>0</v>
      </c>
      <c r="R26" s="3">
        <v>100</v>
      </c>
      <c r="S26" s="6">
        <v>0</v>
      </c>
      <c r="T26" s="6">
        <v>0</v>
      </c>
      <c r="U26" s="3">
        <v>50</v>
      </c>
      <c r="V26" s="6">
        <v>0</v>
      </c>
      <c r="W26" s="6">
        <v>0</v>
      </c>
      <c r="X26" s="3">
        <v>100</v>
      </c>
      <c r="Y26" s="6">
        <v>0</v>
      </c>
      <c r="Z26" s="6">
        <v>0</v>
      </c>
      <c r="AA26" s="3">
        <v>150</v>
      </c>
      <c r="AB26" s="6">
        <v>0</v>
      </c>
      <c r="AC26" s="6">
        <v>0</v>
      </c>
      <c r="AD26" s="3">
        <v>200</v>
      </c>
      <c r="AE26" s="6">
        <v>0</v>
      </c>
      <c r="AF26" s="6">
        <v>0</v>
      </c>
      <c r="AG26" s="3">
        <v>250</v>
      </c>
      <c r="AH26" s="6">
        <v>0</v>
      </c>
      <c r="AI26" s="6">
        <v>0</v>
      </c>
      <c r="AJ26" s="3">
        <v>300</v>
      </c>
      <c r="AK26" s="6">
        <v>0</v>
      </c>
      <c r="AL26" s="6">
        <v>0</v>
      </c>
      <c r="AM26" s="3">
        <v>7</v>
      </c>
      <c r="AN26" s="3">
        <v>1775</v>
      </c>
      <c r="AO26" s="3">
        <v>100</v>
      </c>
      <c r="AP26" s="3">
        <v>2049</v>
      </c>
      <c r="AQ26" s="3">
        <v>2049</v>
      </c>
      <c r="AR26" s="3">
        <v>0</v>
      </c>
      <c r="AS26" s="246">
        <f t="shared" si="2"/>
        <v>100</v>
      </c>
      <c r="AT26" s="246">
        <f t="shared" si="3"/>
        <v>0</v>
      </c>
      <c r="AU26" s="246">
        <f t="shared" si="4"/>
        <v>100</v>
      </c>
      <c r="AV26" s="18">
        <f t="shared" si="5"/>
        <v>0</v>
      </c>
      <c r="AW26" s="18">
        <f t="shared" si="6"/>
        <v>100</v>
      </c>
    </row>
    <row r="27" spans="1:49" x14ac:dyDescent="0.25">
      <c r="A27" s="4" t="s">
        <v>44</v>
      </c>
      <c r="B27" s="4" t="s">
        <v>45</v>
      </c>
      <c r="C27" s="3">
        <v>125</v>
      </c>
      <c r="D27" s="3">
        <v>1</v>
      </c>
      <c r="E27" s="3">
        <v>125</v>
      </c>
      <c r="F27" s="3">
        <v>450</v>
      </c>
      <c r="G27" s="3">
        <v>1</v>
      </c>
      <c r="H27" s="3">
        <v>450</v>
      </c>
      <c r="I27" s="3">
        <v>550</v>
      </c>
      <c r="J27" s="3">
        <v>1</v>
      </c>
      <c r="K27" s="3">
        <v>550</v>
      </c>
      <c r="L27" s="3">
        <v>100</v>
      </c>
      <c r="M27" s="3">
        <v>1</v>
      </c>
      <c r="N27" s="3">
        <v>100</v>
      </c>
      <c r="O27" s="3">
        <v>50</v>
      </c>
      <c r="P27" s="3">
        <v>1</v>
      </c>
      <c r="Q27" s="3">
        <v>50</v>
      </c>
      <c r="R27" s="3">
        <v>100</v>
      </c>
      <c r="S27" s="3">
        <v>1</v>
      </c>
      <c r="T27" s="3">
        <v>100</v>
      </c>
      <c r="U27" s="3">
        <v>50</v>
      </c>
      <c r="V27" s="6">
        <v>0</v>
      </c>
      <c r="W27" s="6">
        <v>0</v>
      </c>
      <c r="X27" s="3">
        <v>100</v>
      </c>
      <c r="Y27" s="6">
        <v>0</v>
      </c>
      <c r="Z27" s="6">
        <v>0</v>
      </c>
      <c r="AA27" s="3">
        <v>150</v>
      </c>
      <c r="AB27" s="6">
        <v>0</v>
      </c>
      <c r="AC27" s="6">
        <v>0</v>
      </c>
      <c r="AD27" s="3">
        <v>200</v>
      </c>
      <c r="AE27" s="6">
        <v>0</v>
      </c>
      <c r="AF27" s="6">
        <v>0</v>
      </c>
      <c r="AG27" s="3">
        <v>250</v>
      </c>
      <c r="AH27" s="6">
        <v>0</v>
      </c>
      <c r="AI27" s="6">
        <v>0</v>
      </c>
      <c r="AJ27" s="3">
        <v>300</v>
      </c>
      <c r="AK27" s="6">
        <v>0</v>
      </c>
      <c r="AL27" s="6">
        <v>0</v>
      </c>
      <c r="AM27" s="3">
        <v>6</v>
      </c>
      <c r="AN27" s="3">
        <v>1375</v>
      </c>
      <c r="AO27" s="3">
        <v>0</v>
      </c>
      <c r="AP27" s="3">
        <v>2810</v>
      </c>
      <c r="AQ27" s="3">
        <v>2288</v>
      </c>
      <c r="AR27" s="3">
        <v>522</v>
      </c>
      <c r="AS27" s="246">
        <f t="shared" si="2"/>
        <v>81.42348754448399</v>
      </c>
      <c r="AT27" s="246">
        <f t="shared" si="3"/>
        <v>18.576512455516013</v>
      </c>
      <c r="AU27" s="246">
        <f t="shared" si="4"/>
        <v>100</v>
      </c>
      <c r="AV27" s="18">
        <f t="shared" si="5"/>
        <v>255.42704626334518</v>
      </c>
      <c r="AW27" s="18">
        <f t="shared" si="6"/>
        <v>255.42704626334518</v>
      </c>
    </row>
    <row r="28" spans="1:49" x14ac:dyDescent="0.25">
      <c r="A28" s="4" t="s">
        <v>46</v>
      </c>
      <c r="B28" s="4" t="s">
        <v>47</v>
      </c>
      <c r="C28" s="3">
        <v>125</v>
      </c>
      <c r="D28" s="6">
        <v>0</v>
      </c>
      <c r="E28" s="6">
        <v>0</v>
      </c>
      <c r="F28" s="3">
        <v>450</v>
      </c>
      <c r="G28" s="3">
        <v>1</v>
      </c>
      <c r="H28" s="3">
        <v>450</v>
      </c>
      <c r="I28" s="3">
        <v>550</v>
      </c>
      <c r="J28" s="3">
        <v>1</v>
      </c>
      <c r="K28" s="3">
        <v>550</v>
      </c>
      <c r="L28" s="3">
        <v>100</v>
      </c>
      <c r="M28" s="3">
        <v>1</v>
      </c>
      <c r="N28" s="3">
        <v>100</v>
      </c>
      <c r="O28" s="3">
        <v>50</v>
      </c>
      <c r="P28" s="6">
        <v>0</v>
      </c>
      <c r="Q28" s="6">
        <v>0</v>
      </c>
      <c r="R28" s="3">
        <v>100</v>
      </c>
      <c r="S28" s="3">
        <v>1</v>
      </c>
      <c r="T28" s="3">
        <v>100</v>
      </c>
      <c r="U28" s="3">
        <v>50</v>
      </c>
      <c r="V28" s="6">
        <v>0</v>
      </c>
      <c r="W28" s="6">
        <v>0</v>
      </c>
      <c r="X28" s="3">
        <v>100</v>
      </c>
      <c r="Y28" s="6">
        <v>0</v>
      </c>
      <c r="Z28" s="6">
        <v>0</v>
      </c>
      <c r="AA28" s="3">
        <v>150</v>
      </c>
      <c r="AB28" s="6">
        <v>0</v>
      </c>
      <c r="AC28" s="6">
        <v>0</v>
      </c>
      <c r="AD28" s="3">
        <v>200</v>
      </c>
      <c r="AE28" s="6">
        <v>0</v>
      </c>
      <c r="AF28" s="6">
        <v>0</v>
      </c>
      <c r="AG28" s="3">
        <v>250</v>
      </c>
      <c r="AH28" s="6">
        <v>0</v>
      </c>
      <c r="AI28" s="6">
        <v>0</v>
      </c>
      <c r="AJ28" s="3">
        <v>300</v>
      </c>
      <c r="AK28" s="6">
        <v>0</v>
      </c>
      <c r="AL28" s="6">
        <v>0</v>
      </c>
      <c r="AM28" s="3">
        <v>4</v>
      </c>
      <c r="AN28" s="3">
        <v>1200</v>
      </c>
      <c r="AO28" s="3">
        <v>0</v>
      </c>
      <c r="AP28" s="3">
        <v>1484</v>
      </c>
      <c r="AQ28" s="3">
        <v>883</v>
      </c>
      <c r="AR28" s="3">
        <v>601</v>
      </c>
      <c r="AS28" s="246">
        <f t="shared" si="2"/>
        <v>59.501347708894883</v>
      </c>
      <c r="AT28" s="246">
        <f t="shared" si="3"/>
        <v>40.498652291105117</v>
      </c>
      <c r="AU28" s="246">
        <f t="shared" si="4"/>
        <v>100</v>
      </c>
      <c r="AV28" s="18">
        <f t="shared" si="5"/>
        <v>485.9838274932614</v>
      </c>
      <c r="AW28" s="18">
        <f t="shared" si="6"/>
        <v>485.9838274932614</v>
      </c>
    </row>
    <row r="29" spans="1:49" x14ac:dyDescent="0.25">
      <c r="A29" s="4" t="s">
        <v>48</v>
      </c>
      <c r="B29" s="4" t="s">
        <v>49</v>
      </c>
      <c r="C29" s="3">
        <v>125</v>
      </c>
      <c r="D29" s="6">
        <v>0</v>
      </c>
      <c r="E29" s="6">
        <v>0</v>
      </c>
      <c r="F29" s="3">
        <v>450</v>
      </c>
      <c r="G29" s="3">
        <v>2</v>
      </c>
      <c r="H29" s="3">
        <v>900</v>
      </c>
      <c r="I29" s="3">
        <v>550</v>
      </c>
      <c r="J29" s="6">
        <v>0</v>
      </c>
      <c r="K29" s="6">
        <v>0</v>
      </c>
      <c r="L29" s="3">
        <v>100</v>
      </c>
      <c r="M29" s="3">
        <v>2</v>
      </c>
      <c r="N29" s="3">
        <v>200</v>
      </c>
      <c r="O29" s="3">
        <v>50</v>
      </c>
      <c r="P29" s="6">
        <v>0</v>
      </c>
      <c r="Q29" s="6">
        <v>0</v>
      </c>
      <c r="R29" s="3">
        <v>100</v>
      </c>
      <c r="S29" s="6">
        <v>0</v>
      </c>
      <c r="T29" s="6">
        <v>0</v>
      </c>
      <c r="U29" s="3">
        <v>50</v>
      </c>
      <c r="V29" s="6">
        <v>0</v>
      </c>
      <c r="W29" s="6">
        <v>0</v>
      </c>
      <c r="X29" s="3">
        <v>100</v>
      </c>
      <c r="Y29" s="6">
        <v>0</v>
      </c>
      <c r="Z29" s="6">
        <v>0</v>
      </c>
      <c r="AA29" s="3">
        <v>150</v>
      </c>
      <c r="AB29" s="6">
        <v>0</v>
      </c>
      <c r="AC29" s="6">
        <v>0</v>
      </c>
      <c r="AD29" s="3">
        <v>200</v>
      </c>
      <c r="AE29" s="6">
        <v>0</v>
      </c>
      <c r="AF29" s="6">
        <v>0</v>
      </c>
      <c r="AG29" s="3">
        <v>250</v>
      </c>
      <c r="AH29" s="6">
        <v>0</v>
      </c>
      <c r="AI29" s="6">
        <v>0</v>
      </c>
      <c r="AJ29" s="3">
        <v>300</v>
      </c>
      <c r="AK29" s="6">
        <v>0</v>
      </c>
      <c r="AL29" s="6">
        <v>0</v>
      </c>
      <c r="AM29" s="3">
        <v>4</v>
      </c>
      <c r="AN29" s="3">
        <v>1100</v>
      </c>
      <c r="AO29" s="3">
        <v>0</v>
      </c>
      <c r="AP29" s="3">
        <v>1018</v>
      </c>
      <c r="AQ29" s="3">
        <v>701</v>
      </c>
      <c r="AR29" s="3">
        <v>317</v>
      </c>
      <c r="AS29" s="246">
        <f t="shared" si="2"/>
        <v>68.860510805500979</v>
      </c>
      <c r="AT29" s="246">
        <f t="shared" si="3"/>
        <v>31.139489194499021</v>
      </c>
      <c r="AU29" s="246">
        <f t="shared" si="4"/>
        <v>100</v>
      </c>
      <c r="AV29" s="18">
        <f t="shared" si="5"/>
        <v>342.5343811394892</v>
      </c>
      <c r="AW29" s="18">
        <f t="shared" si="6"/>
        <v>342.5343811394892</v>
      </c>
    </row>
    <row r="30" spans="1:49" x14ac:dyDescent="0.25">
      <c r="A30" s="4" t="s">
        <v>50</v>
      </c>
      <c r="B30" s="4" t="s">
        <v>51</v>
      </c>
      <c r="C30" s="3">
        <v>125</v>
      </c>
      <c r="D30" s="3">
        <v>1</v>
      </c>
      <c r="E30" s="3">
        <v>125</v>
      </c>
      <c r="F30" s="3">
        <v>450</v>
      </c>
      <c r="G30" s="3">
        <v>3</v>
      </c>
      <c r="H30" s="3">
        <v>1350</v>
      </c>
      <c r="I30" s="3">
        <v>550</v>
      </c>
      <c r="J30" s="6">
        <v>0</v>
      </c>
      <c r="K30" s="6">
        <v>0</v>
      </c>
      <c r="L30" s="3">
        <v>100</v>
      </c>
      <c r="M30" s="3">
        <v>2</v>
      </c>
      <c r="N30" s="3">
        <v>200</v>
      </c>
      <c r="O30" s="3">
        <v>50</v>
      </c>
      <c r="P30" s="6">
        <v>0</v>
      </c>
      <c r="Q30" s="6">
        <v>0</v>
      </c>
      <c r="R30" s="3">
        <v>100</v>
      </c>
      <c r="S30" s="6">
        <v>0</v>
      </c>
      <c r="T30" s="6">
        <v>0</v>
      </c>
      <c r="U30" s="3">
        <v>50</v>
      </c>
      <c r="V30" s="6">
        <v>0</v>
      </c>
      <c r="W30" s="6">
        <v>0</v>
      </c>
      <c r="X30" s="3">
        <v>100</v>
      </c>
      <c r="Y30" s="6">
        <v>0</v>
      </c>
      <c r="Z30" s="6">
        <v>0</v>
      </c>
      <c r="AA30" s="3">
        <v>150</v>
      </c>
      <c r="AB30" s="6">
        <v>0</v>
      </c>
      <c r="AC30" s="6">
        <v>0</v>
      </c>
      <c r="AD30" s="3">
        <v>200</v>
      </c>
      <c r="AE30" s="6">
        <v>0</v>
      </c>
      <c r="AF30" s="6">
        <v>0</v>
      </c>
      <c r="AG30" s="3">
        <v>250</v>
      </c>
      <c r="AH30" s="6">
        <v>0</v>
      </c>
      <c r="AI30" s="6">
        <v>0</v>
      </c>
      <c r="AJ30" s="3">
        <v>300</v>
      </c>
      <c r="AK30" s="6">
        <v>0</v>
      </c>
      <c r="AL30" s="6">
        <v>0</v>
      </c>
      <c r="AM30" s="3">
        <v>6</v>
      </c>
      <c r="AN30" s="3">
        <v>1675</v>
      </c>
      <c r="AO30" s="3">
        <v>0</v>
      </c>
      <c r="AP30" s="3">
        <v>1949</v>
      </c>
      <c r="AQ30" s="3">
        <v>1481</v>
      </c>
      <c r="AR30" s="3">
        <v>468</v>
      </c>
      <c r="AS30" s="246">
        <f t="shared" si="2"/>
        <v>75.987685992816836</v>
      </c>
      <c r="AT30" s="246">
        <f t="shared" si="3"/>
        <v>24.012314007183171</v>
      </c>
      <c r="AU30" s="246">
        <f t="shared" si="4"/>
        <v>100</v>
      </c>
      <c r="AV30" s="18">
        <f t="shared" si="5"/>
        <v>402.20625962031806</v>
      </c>
      <c r="AW30" s="18">
        <f t="shared" si="6"/>
        <v>402.20625962031806</v>
      </c>
    </row>
    <row r="31" spans="1:49" x14ac:dyDescent="0.25">
      <c r="A31" s="4" t="s">
        <v>52</v>
      </c>
      <c r="B31" s="4" t="s">
        <v>53</v>
      </c>
      <c r="C31" s="3">
        <v>125</v>
      </c>
      <c r="D31" s="3">
        <v>2</v>
      </c>
      <c r="E31" s="3">
        <v>250</v>
      </c>
      <c r="F31" s="3">
        <v>450</v>
      </c>
      <c r="G31" s="3">
        <v>3</v>
      </c>
      <c r="H31" s="3">
        <v>1350</v>
      </c>
      <c r="I31" s="3">
        <v>550</v>
      </c>
      <c r="J31" s="6">
        <v>0</v>
      </c>
      <c r="K31" s="6">
        <v>0</v>
      </c>
      <c r="L31" s="3">
        <v>100</v>
      </c>
      <c r="M31" s="3">
        <v>3</v>
      </c>
      <c r="N31" s="3">
        <v>300</v>
      </c>
      <c r="O31" s="3">
        <v>50</v>
      </c>
      <c r="P31" s="6">
        <v>0</v>
      </c>
      <c r="Q31" s="6">
        <v>0</v>
      </c>
      <c r="R31" s="3">
        <v>100</v>
      </c>
      <c r="S31" s="6">
        <v>0</v>
      </c>
      <c r="T31" s="6">
        <v>0</v>
      </c>
      <c r="U31" s="3">
        <v>50</v>
      </c>
      <c r="V31" s="6">
        <v>0</v>
      </c>
      <c r="W31" s="6">
        <v>0</v>
      </c>
      <c r="X31" s="3">
        <v>100</v>
      </c>
      <c r="Y31" s="6">
        <v>0</v>
      </c>
      <c r="Z31" s="6">
        <v>0</v>
      </c>
      <c r="AA31" s="3">
        <v>150</v>
      </c>
      <c r="AB31" s="6">
        <v>0</v>
      </c>
      <c r="AC31" s="6">
        <v>0</v>
      </c>
      <c r="AD31" s="3">
        <v>200</v>
      </c>
      <c r="AE31" s="6">
        <v>0</v>
      </c>
      <c r="AF31" s="6">
        <v>0</v>
      </c>
      <c r="AG31" s="3">
        <v>250</v>
      </c>
      <c r="AH31" s="6">
        <v>0</v>
      </c>
      <c r="AI31" s="6">
        <v>0</v>
      </c>
      <c r="AJ31" s="3">
        <v>300</v>
      </c>
      <c r="AK31" s="6">
        <v>0</v>
      </c>
      <c r="AL31" s="6">
        <v>0</v>
      </c>
      <c r="AM31" s="3">
        <v>8</v>
      </c>
      <c r="AN31" s="3">
        <v>1900</v>
      </c>
      <c r="AO31" s="3">
        <v>0</v>
      </c>
      <c r="AP31" s="3">
        <v>1799</v>
      </c>
      <c r="AQ31" s="3">
        <v>820</v>
      </c>
      <c r="AR31" s="3">
        <v>979</v>
      </c>
      <c r="AS31" s="246">
        <f t="shared" si="2"/>
        <v>45.58087826570317</v>
      </c>
      <c r="AT31" s="246">
        <f t="shared" si="3"/>
        <v>54.41912173429683</v>
      </c>
      <c r="AU31" s="246">
        <f t="shared" si="4"/>
        <v>100</v>
      </c>
      <c r="AV31" s="18">
        <f t="shared" si="5"/>
        <v>1033.9633129516399</v>
      </c>
      <c r="AW31" s="18">
        <f t="shared" si="6"/>
        <v>1033.9633129516399</v>
      </c>
    </row>
    <row r="32" spans="1:49" x14ac:dyDescent="0.25">
      <c r="A32" s="4" t="s">
        <v>54</v>
      </c>
      <c r="B32" s="4" t="s">
        <v>55</v>
      </c>
      <c r="C32" s="3">
        <v>125</v>
      </c>
      <c r="D32" s="6">
        <v>0</v>
      </c>
      <c r="E32" s="6">
        <v>0</v>
      </c>
      <c r="F32" s="3">
        <v>450</v>
      </c>
      <c r="G32" s="3">
        <v>5</v>
      </c>
      <c r="H32" s="3">
        <v>2250</v>
      </c>
      <c r="I32" s="3">
        <v>550</v>
      </c>
      <c r="J32" s="6">
        <v>0</v>
      </c>
      <c r="K32" s="6">
        <v>0</v>
      </c>
      <c r="L32" s="3">
        <v>100</v>
      </c>
      <c r="M32" s="3">
        <v>4</v>
      </c>
      <c r="N32" s="3">
        <v>400</v>
      </c>
      <c r="O32" s="3">
        <v>50</v>
      </c>
      <c r="P32" s="6">
        <v>0</v>
      </c>
      <c r="Q32" s="6">
        <v>0</v>
      </c>
      <c r="R32" s="3">
        <v>100</v>
      </c>
      <c r="S32" s="6">
        <v>0</v>
      </c>
      <c r="T32" s="6">
        <v>0</v>
      </c>
      <c r="U32" s="3">
        <v>50</v>
      </c>
      <c r="V32" s="6">
        <v>0</v>
      </c>
      <c r="W32" s="6">
        <v>0</v>
      </c>
      <c r="X32" s="3">
        <v>100</v>
      </c>
      <c r="Y32" s="6">
        <v>0</v>
      </c>
      <c r="Z32" s="6">
        <v>0</v>
      </c>
      <c r="AA32" s="3">
        <v>150</v>
      </c>
      <c r="AB32" s="6">
        <v>0</v>
      </c>
      <c r="AC32" s="6">
        <v>0</v>
      </c>
      <c r="AD32" s="3">
        <v>200</v>
      </c>
      <c r="AE32" s="6">
        <v>0</v>
      </c>
      <c r="AF32" s="6">
        <v>0</v>
      </c>
      <c r="AG32" s="3">
        <v>250</v>
      </c>
      <c r="AH32" s="6">
        <v>0</v>
      </c>
      <c r="AI32" s="6">
        <v>0</v>
      </c>
      <c r="AJ32" s="3">
        <v>300</v>
      </c>
      <c r="AK32" s="6">
        <v>0</v>
      </c>
      <c r="AL32" s="6">
        <v>0</v>
      </c>
      <c r="AM32" s="3">
        <v>9</v>
      </c>
      <c r="AN32" s="3">
        <v>2650</v>
      </c>
      <c r="AO32" s="3">
        <v>0</v>
      </c>
      <c r="AP32" s="3">
        <v>3841</v>
      </c>
      <c r="AQ32" s="3">
        <v>2009</v>
      </c>
      <c r="AR32" s="3">
        <v>1832</v>
      </c>
      <c r="AS32" s="246">
        <f t="shared" si="2"/>
        <v>52.304087477219475</v>
      </c>
      <c r="AT32" s="246">
        <f t="shared" si="3"/>
        <v>47.695912522780525</v>
      </c>
      <c r="AU32" s="246">
        <f t="shared" si="4"/>
        <v>100</v>
      </c>
      <c r="AV32" s="18">
        <f t="shared" si="5"/>
        <v>1263.9416818536838</v>
      </c>
      <c r="AW32" s="18">
        <f t="shared" si="6"/>
        <v>1263.9416818536838</v>
      </c>
    </row>
    <row r="33" spans="1:49" x14ac:dyDescent="0.25">
      <c r="A33" s="4" t="s">
        <v>56</v>
      </c>
      <c r="B33" s="4" t="s">
        <v>57</v>
      </c>
      <c r="C33" s="3">
        <v>125</v>
      </c>
      <c r="D33" s="6">
        <v>0</v>
      </c>
      <c r="E33" s="6">
        <v>0</v>
      </c>
      <c r="F33" s="3">
        <v>450</v>
      </c>
      <c r="G33" s="3">
        <v>4</v>
      </c>
      <c r="H33" s="3">
        <v>1800</v>
      </c>
      <c r="I33" s="3">
        <v>550</v>
      </c>
      <c r="J33" s="6">
        <v>0</v>
      </c>
      <c r="K33" s="6">
        <v>0</v>
      </c>
      <c r="L33" s="3">
        <v>100</v>
      </c>
      <c r="M33" s="3">
        <v>3</v>
      </c>
      <c r="N33" s="3">
        <v>300</v>
      </c>
      <c r="O33" s="3">
        <v>50</v>
      </c>
      <c r="P33" s="6">
        <v>0</v>
      </c>
      <c r="Q33" s="6">
        <v>0</v>
      </c>
      <c r="R33" s="3">
        <v>100</v>
      </c>
      <c r="S33" s="6">
        <v>0</v>
      </c>
      <c r="T33" s="6">
        <v>0</v>
      </c>
      <c r="U33" s="3">
        <v>50</v>
      </c>
      <c r="V33" s="6">
        <v>0</v>
      </c>
      <c r="W33" s="6">
        <v>0</v>
      </c>
      <c r="X33" s="3">
        <v>100</v>
      </c>
      <c r="Y33" s="6">
        <v>0</v>
      </c>
      <c r="Z33" s="6">
        <v>0</v>
      </c>
      <c r="AA33" s="3">
        <v>150</v>
      </c>
      <c r="AB33" s="6">
        <v>0</v>
      </c>
      <c r="AC33" s="6">
        <v>0</v>
      </c>
      <c r="AD33" s="3">
        <v>200</v>
      </c>
      <c r="AE33" s="6">
        <v>0</v>
      </c>
      <c r="AF33" s="6">
        <v>0</v>
      </c>
      <c r="AG33" s="3">
        <v>250</v>
      </c>
      <c r="AH33" s="6">
        <v>0</v>
      </c>
      <c r="AI33" s="6">
        <v>0</v>
      </c>
      <c r="AJ33" s="3">
        <v>300</v>
      </c>
      <c r="AK33" s="6">
        <v>0</v>
      </c>
      <c r="AL33" s="6">
        <v>0</v>
      </c>
      <c r="AM33" s="3">
        <v>7</v>
      </c>
      <c r="AN33" s="3">
        <v>2100</v>
      </c>
      <c r="AO33" s="3">
        <v>0</v>
      </c>
      <c r="AP33" s="3">
        <v>2720</v>
      </c>
      <c r="AQ33" s="3">
        <v>2121</v>
      </c>
      <c r="AR33" s="3">
        <v>599</v>
      </c>
      <c r="AS33" s="246">
        <f t="shared" si="2"/>
        <v>77.977941176470594</v>
      </c>
      <c r="AT33" s="246">
        <f t="shared" si="3"/>
        <v>22.022058823529413</v>
      </c>
      <c r="AU33" s="246">
        <f t="shared" si="4"/>
        <v>100</v>
      </c>
      <c r="AV33" s="18">
        <f t="shared" si="5"/>
        <v>462.46323529411768</v>
      </c>
      <c r="AW33" s="18">
        <f t="shared" si="6"/>
        <v>462.46323529411768</v>
      </c>
    </row>
    <row r="34" spans="1:49" x14ac:dyDescent="0.25">
      <c r="A34" s="4" t="s">
        <v>58</v>
      </c>
      <c r="B34" s="4" t="s">
        <v>59</v>
      </c>
      <c r="C34" s="3">
        <v>125</v>
      </c>
      <c r="D34" s="6">
        <v>0</v>
      </c>
      <c r="E34" s="6">
        <v>0</v>
      </c>
      <c r="F34" s="3">
        <v>450</v>
      </c>
      <c r="G34" s="3">
        <v>4</v>
      </c>
      <c r="H34" s="3">
        <v>1800</v>
      </c>
      <c r="I34" s="3">
        <v>550</v>
      </c>
      <c r="J34" s="6">
        <v>0</v>
      </c>
      <c r="K34" s="6">
        <v>0</v>
      </c>
      <c r="L34" s="3">
        <v>100</v>
      </c>
      <c r="M34" s="3">
        <v>4</v>
      </c>
      <c r="N34" s="3">
        <v>400</v>
      </c>
      <c r="O34" s="3">
        <v>50</v>
      </c>
      <c r="P34" s="6">
        <v>0</v>
      </c>
      <c r="Q34" s="6">
        <v>0</v>
      </c>
      <c r="R34" s="3">
        <v>100</v>
      </c>
      <c r="S34" s="6">
        <v>0</v>
      </c>
      <c r="T34" s="6">
        <v>0</v>
      </c>
      <c r="U34" s="3">
        <v>50</v>
      </c>
      <c r="V34" s="6">
        <v>0</v>
      </c>
      <c r="W34" s="6">
        <v>0</v>
      </c>
      <c r="X34" s="3">
        <v>100</v>
      </c>
      <c r="Y34" s="6">
        <v>0</v>
      </c>
      <c r="Z34" s="6">
        <v>0</v>
      </c>
      <c r="AA34" s="3">
        <v>150</v>
      </c>
      <c r="AB34" s="6">
        <v>0</v>
      </c>
      <c r="AC34" s="6">
        <v>0</v>
      </c>
      <c r="AD34" s="3">
        <v>200</v>
      </c>
      <c r="AE34" s="6">
        <v>0</v>
      </c>
      <c r="AF34" s="6">
        <v>0</v>
      </c>
      <c r="AG34" s="3">
        <v>250</v>
      </c>
      <c r="AH34" s="6">
        <v>0</v>
      </c>
      <c r="AI34" s="6">
        <v>0</v>
      </c>
      <c r="AJ34" s="3">
        <v>300</v>
      </c>
      <c r="AK34" s="6">
        <v>0</v>
      </c>
      <c r="AL34" s="6">
        <v>0</v>
      </c>
      <c r="AM34" s="3">
        <v>8</v>
      </c>
      <c r="AN34" s="3">
        <v>2200</v>
      </c>
      <c r="AO34" s="3">
        <v>0</v>
      </c>
      <c r="AP34" s="3">
        <v>3127</v>
      </c>
      <c r="AQ34" s="3">
        <v>1183</v>
      </c>
      <c r="AR34" s="3">
        <v>1944</v>
      </c>
      <c r="AS34" s="246">
        <f t="shared" si="2"/>
        <v>37.831787655900222</v>
      </c>
      <c r="AT34" s="246">
        <f t="shared" si="3"/>
        <v>62.168212344099771</v>
      </c>
      <c r="AU34" s="246">
        <f t="shared" si="4"/>
        <v>100</v>
      </c>
      <c r="AV34" s="18">
        <f t="shared" si="5"/>
        <v>1367.7006715701948</v>
      </c>
      <c r="AW34" s="18">
        <f t="shared" si="6"/>
        <v>1367.7006715701948</v>
      </c>
    </row>
    <row r="35" spans="1:49" x14ac:dyDescent="0.25">
      <c r="A35" s="4" t="s">
        <v>60</v>
      </c>
      <c r="B35" s="4" t="s">
        <v>61</v>
      </c>
      <c r="C35" s="3">
        <v>125</v>
      </c>
      <c r="D35" s="6">
        <v>0</v>
      </c>
      <c r="E35" s="6">
        <v>0</v>
      </c>
      <c r="F35" s="3">
        <v>450</v>
      </c>
      <c r="G35" s="3">
        <v>2</v>
      </c>
      <c r="H35" s="3">
        <v>900</v>
      </c>
      <c r="I35" s="3">
        <v>550</v>
      </c>
      <c r="J35" s="6">
        <v>0</v>
      </c>
      <c r="K35" s="6">
        <v>0</v>
      </c>
      <c r="L35" s="3">
        <v>100</v>
      </c>
      <c r="M35" s="3">
        <v>3</v>
      </c>
      <c r="N35" s="3">
        <v>300</v>
      </c>
      <c r="O35" s="3">
        <v>50</v>
      </c>
      <c r="P35" s="6">
        <v>0</v>
      </c>
      <c r="Q35" s="6">
        <v>0</v>
      </c>
      <c r="R35" s="3">
        <v>100</v>
      </c>
      <c r="S35" s="6">
        <v>0</v>
      </c>
      <c r="T35" s="6">
        <v>0</v>
      </c>
      <c r="U35" s="3">
        <v>50</v>
      </c>
      <c r="V35" s="6">
        <v>0</v>
      </c>
      <c r="W35" s="6">
        <v>0</v>
      </c>
      <c r="X35" s="3">
        <v>100</v>
      </c>
      <c r="Y35" s="6">
        <v>0</v>
      </c>
      <c r="Z35" s="6">
        <v>0</v>
      </c>
      <c r="AA35" s="3">
        <v>150</v>
      </c>
      <c r="AB35" s="6">
        <v>0</v>
      </c>
      <c r="AC35" s="6">
        <v>0</v>
      </c>
      <c r="AD35" s="3">
        <v>200</v>
      </c>
      <c r="AE35" s="6">
        <v>0</v>
      </c>
      <c r="AF35" s="6">
        <v>0</v>
      </c>
      <c r="AG35" s="3">
        <v>250</v>
      </c>
      <c r="AH35" s="6">
        <v>0</v>
      </c>
      <c r="AI35" s="6">
        <v>0</v>
      </c>
      <c r="AJ35" s="3">
        <v>300</v>
      </c>
      <c r="AK35" s="6">
        <v>0</v>
      </c>
      <c r="AL35" s="6">
        <v>0</v>
      </c>
      <c r="AM35" s="3">
        <v>5</v>
      </c>
      <c r="AN35" s="3">
        <v>1200</v>
      </c>
      <c r="AO35" s="3">
        <v>0</v>
      </c>
      <c r="AP35" s="3">
        <v>1433</v>
      </c>
      <c r="AQ35" s="3">
        <v>695</v>
      </c>
      <c r="AR35" s="3">
        <v>738</v>
      </c>
      <c r="AS35" s="246">
        <f t="shared" si="2"/>
        <v>48.499651081646896</v>
      </c>
      <c r="AT35" s="246">
        <f t="shared" si="3"/>
        <v>51.500348918353097</v>
      </c>
      <c r="AU35" s="246">
        <f t="shared" si="4"/>
        <v>100</v>
      </c>
      <c r="AV35" s="18">
        <f t="shared" si="5"/>
        <v>618.00418702023717</v>
      </c>
      <c r="AW35" s="18">
        <f t="shared" si="6"/>
        <v>618.00418702023717</v>
      </c>
    </row>
    <row r="36" spans="1:49" x14ac:dyDescent="0.25">
      <c r="A36" s="4" t="s">
        <v>62</v>
      </c>
      <c r="B36" s="4" t="s">
        <v>63</v>
      </c>
      <c r="C36" s="3">
        <v>125</v>
      </c>
      <c r="D36" s="6">
        <v>0</v>
      </c>
      <c r="E36" s="6">
        <v>0</v>
      </c>
      <c r="F36" s="3">
        <v>450</v>
      </c>
      <c r="G36" s="3">
        <v>2</v>
      </c>
      <c r="H36" s="3">
        <v>900</v>
      </c>
      <c r="I36" s="3">
        <v>550</v>
      </c>
      <c r="J36" s="6">
        <v>0</v>
      </c>
      <c r="K36" s="6">
        <v>0</v>
      </c>
      <c r="L36" s="3">
        <v>100</v>
      </c>
      <c r="M36" s="3">
        <v>3</v>
      </c>
      <c r="N36" s="3">
        <v>300</v>
      </c>
      <c r="O36" s="3">
        <v>50</v>
      </c>
      <c r="P36" s="6">
        <v>0</v>
      </c>
      <c r="Q36" s="6">
        <v>0</v>
      </c>
      <c r="R36" s="3">
        <v>100</v>
      </c>
      <c r="S36" s="6">
        <v>0</v>
      </c>
      <c r="T36" s="6">
        <v>0</v>
      </c>
      <c r="U36" s="3">
        <v>50</v>
      </c>
      <c r="V36" s="6">
        <v>0</v>
      </c>
      <c r="W36" s="6">
        <v>0</v>
      </c>
      <c r="X36" s="3">
        <v>100</v>
      </c>
      <c r="Y36" s="6">
        <v>0</v>
      </c>
      <c r="Z36" s="6">
        <v>0</v>
      </c>
      <c r="AA36" s="3">
        <v>150</v>
      </c>
      <c r="AB36" s="6">
        <v>0</v>
      </c>
      <c r="AC36" s="6">
        <v>0</v>
      </c>
      <c r="AD36" s="3">
        <v>200</v>
      </c>
      <c r="AE36" s="6">
        <v>0</v>
      </c>
      <c r="AF36" s="6">
        <v>0</v>
      </c>
      <c r="AG36" s="3">
        <v>250</v>
      </c>
      <c r="AH36" s="6">
        <v>0</v>
      </c>
      <c r="AI36" s="6">
        <v>0</v>
      </c>
      <c r="AJ36" s="3">
        <v>300</v>
      </c>
      <c r="AK36" s="6">
        <v>0</v>
      </c>
      <c r="AL36" s="6">
        <v>0</v>
      </c>
      <c r="AM36" s="3">
        <v>5</v>
      </c>
      <c r="AN36" s="3">
        <v>1200</v>
      </c>
      <c r="AO36" s="3">
        <v>0</v>
      </c>
      <c r="AP36" s="3">
        <v>1382</v>
      </c>
      <c r="AQ36" s="3">
        <v>958</v>
      </c>
      <c r="AR36" s="3">
        <v>424</v>
      </c>
      <c r="AS36" s="246">
        <f t="shared" si="2"/>
        <v>69.319826338639658</v>
      </c>
      <c r="AT36" s="246">
        <f t="shared" si="3"/>
        <v>30.68017366136035</v>
      </c>
      <c r="AU36" s="246">
        <f t="shared" si="4"/>
        <v>100</v>
      </c>
      <c r="AV36" s="18">
        <f t="shared" si="5"/>
        <v>368.16208393632422</v>
      </c>
      <c r="AW36" s="18">
        <f t="shared" si="6"/>
        <v>368.16208393632422</v>
      </c>
    </row>
    <row r="37" spans="1:49" x14ac:dyDescent="0.25">
      <c r="A37" s="4" t="s">
        <v>64</v>
      </c>
      <c r="B37" s="4" t="s">
        <v>65</v>
      </c>
      <c r="C37" s="3">
        <v>125</v>
      </c>
      <c r="D37" s="3">
        <v>2</v>
      </c>
      <c r="E37" s="3">
        <v>250</v>
      </c>
      <c r="F37" s="3">
        <v>450</v>
      </c>
      <c r="G37" s="3">
        <v>3</v>
      </c>
      <c r="H37" s="3">
        <v>1350</v>
      </c>
      <c r="I37" s="3">
        <v>550</v>
      </c>
      <c r="J37" s="6">
        <v>0</v>
      </c>
      <c r="K37" s="6">
        <v>0</v>
      </c>
      <c r="L37" s="3">
        <v>100</v>
      </c>
      <c r="M37" s="3">
        <v>3</v>
      </c>
      <c r="N37" s="3">
        <v>300</v>
      </c>
      <c r="O37" s="3">
        <v>50</v>
      </c>
      <c r="P37" s="6">
        <v>0</v>
      </c>
      <c r="Q37" s="6">
        <v>0</v>
      </c>
      <c r="R37" s="3">
        <v>100</v>
      </c>
      <c r="S37" s="6">
        <v>0</v>
      </c>
      <c r="T37" s="6">
        <v>0</v>
      </c>
      <c r="U37" s="3">
        <v>50</v>
      </c>
      <c r="V37" s="6">
        <v>0</v>
      </c>
      <c r="W37" s="6">
        <v>0</v>
      </c>
      <c r="X37" s="3">
        <v>100</v>
      </c>
      <c r="Y37" s="6">
        <v>0</v>
      </c>
      <c r="Z37" s="6">
        <v>0</v>
      </c>
      <c r="AA37" s="3">
        <v>150</v>
      </c>
      <c r="AB37" s="6">
        <v>0</v>
      </c>
      <c r="AC37" s="6">
        <v>0</v>
      </c>
      <c r="AD37" s="3">
        <v>200</v>
      </c>
      <c r="AE37" s="6">
        <v>0</v>
      </c>
      <c r="AF37" s="6">
        <v>0</v>
      </c>
      <c r="AG37" s="3">
        <v>250</v>
      </c>
      <c r="AH37" s="6">
        <v>0</v>
      </c>
      <c r="AI37" s="6">
        <v>0</v>
      </c>
      <c r="AJ37" s="3">
        <v>300</v>
      </c>
      <c r="AK37" s="6">
        <v>0</v>
      </c>
      <c r="AL37" s="6">
        <v>0</v>
      </c>
      <c r="AM37" s="3">
        <v>8</v>
      </c>
      <c r="AN37" s="3">
        <v>1900</v>
      </c>
      <c r="AO37" s="3">
        <v>0</v>
      </c>
      <c r="AP37" s="3">
        <v>2556</v>
      </c>
      <c r="AQ37" s="3">
        <v>1623</v>
      </c>
      <c r="AR37" s="3">
        <v>933</v>
      </c>
      <c r="AS37" s="246">
        <f t="shared" si="2"/>
        <v>63.497652582159624</v>
      </c>
      <c r="AT37" s="246">
        <f t="shared" si="3"/>
        <v>36.502347417840376</v>
      </c>
      <c r="AU37" s="246">
        <f t="shared" si="4"/>
        <v>100</v>
      </c>
      <c r="AV37" s="18">
        <f t="shared" si="5"/>
        <v>693.54460093896716</v>
      </c>
      <c r="AW37" s="18">
        <f t="shared" si="6"/>
        <v>693.54460093896716</v>
      </c>
    </row>
    <row r="38" spans="1:49" x14ac:dyDescent="0.25">
      <c r="A38" s="4" t="s">
        <v>66</v>
      </c>
      <c r="B38" s="4" t="s">
        <v>67</v>
      </c>
      <c r="C38" s="3">
        <v>125</v>
      </c>
      <c r="D38" s="3">
        <v>1</v>
      </c>
      <c r="E38" s="3">
        <v>125</v>
      </c>
      <c r="F38" s="3">
        <v>450</v>
      </c>
      <c r="G38" s="3">
        <v>2</v>
      </c>
      <c r="H38" s="3">
        <v>900</v>
      </c>
      <c r="I38" s="3">
        <v>550</v>
      </c>
      <c r="J38" s="6">
        <v>0</v>
      </c>
      <c r="K38" s="6">
        <v>0</v>
      </c>
      <c r="L38" s="3">
        <v>100</v>
      </c>
      <c r="M38" s="3">
        <v>3</v>
      </c>
      <c r="N38" s="3">
        <v>300</v>
      </c>
      <c r="O38" s="3">
        <v>50</v>
      </c>
      <c r="P38" s="6">
        <v>0</v>
      </c>
      <c r="Q38" s="6">
        <v>0</v>
      </c>
      <c r="R38" s="3">
        <v>100</v>
      </c>
      <c r="S38" s="6">
        <v>0</v>
      </c>
      <c r="T38" s="6">
        <v>0</v>
      </c>
      <c r="U38" s="3">
        <v>50</v>
      </c>
      <c r="V38" s="6">
        <v>0</v>
      </c>
      <c r="W38" s="6">
        <v>0</v>
      </c>
      <c r="X38" s="3">
        <v>100</v>
      </c>
      <c r="Y38" s="6">
        <v>0</v>
      </c>
      <c r="Z38" s="6">
        <v>0</v>
      </c>
      <c r="AA38" s="3">
        <v>150</v>
      </c>
      <c r="AB38" s="6">
        <v>0</v>
      </c>
      <c r="AC38" s="6">
        <v>0</v>
      </c>
      <c r="AD38" s="3">
        <v>200</v>
      </c>
      <c r="AE38" s="6">
        <v>0</v>
      </c>
      <c r="AF38" s="6">
        <v>0</v>
      </c>
      <c r="AG38" s="3">
        <v>250</v>
      </c>
      <c r="AH38" s="6">
        <v>0</v>
      </c>
      <c r="AI38" s="6">
        <v>0</v>
      </c>
      <c r="AJ38" s="3">
        <v>300</v>
      </c>
      <c r="AK38" s="6">
        <v>0</v>
      </c>
      <c r="AL38" s="6">
        <v>0</v>
      </c>
      <c r="AM38" s="3">
        <v>6</v>
      </c>
      <c r="AN38" s="3">
        <v>1325</v>
      </c>
      <c r="AO38" s="3">
        <v>0</v>
      </c>
      <c r="AP38" s="3">
        <v>2484</v>
      </c>
      <c r="AQ38" s="3">
        <v>936</v>
      </c>
      <c r="AR38" s="3">
        <v>1548</v>
      </c>
      <c r="AS38" s="246">
        <f t="shared" si="2"/>
        <v>37.681159420289859</v>
      </c>
      <c r="AT38" s="246">
        <f t="shared" si="3"/>
        <v>62.318840579710141</v>
      </c>
      <c r="AU38" s="246">
        <f t="shared" si="4"/>
        <v>100</v>
      </c>
      <c r="AV38" s="18">
        <f t="shared" si="5"/>
        <v>825.72463768115938</v>
      </c>
      <c r="AW38" s="18">
        <f t="shared" si="6"/>
        <v>825.72463768115938</v>
      </c>
    </row>
    <row r="39" spans="1:49" x14ac:dyDescent="0.25">
      <c r="A39" s="4" t="s">
        <v>68</v>
      </c>
      <c r="B39" s="4" t="s">
        <v>69</v>
      </c>
      <c r="C39" s="3">
        <v>125</v>
      </c>
      <c r="D39" s="6">
        <v>0</v>
      </c>
      <c r="E39" s="6">
        <v>0</v>
      </c>
      <c r="F39" s="3">
        <v>450</v>
      </c>
      <c r="G39" s="3">
        <v>2</v>
      </c>
      <c r="H39" s="3">
        <v>900</v>
      </c>
      <c r="I39" s="3">
        <v>550</v>
      </c>
      <c r="J39" s="6">
        <v>0</v>
      </c>
      <c r="K39" s="6">
        <v>0</v>
      </c>
      <c r="L39" s="3">
        <v>100</v>
      </c>
      <c r="M39" s="3">
        <v>2</v>
      </c>
      <c r="N39" s="3">
        <v>200</v>
      </c>
      <c r="O39" s="3">
        <v>50</v>
      </c>
      <c r="P39" s="6">
        <v>0</v>
      </c>
      <c r="Q39" s="6">
        <v>0</v>
      </c>
      <c r="R39" s="3">
        <v>100</v>
      </c>
      <c r="S39" s="3">
        <v>3</v>
      </c>
      <c r="T39" s="3">
        <v>300</v>
      </c>
      <c r="U39" s="3">
        <v>50</v>
      </c>
      <c r="V39" s="6">
        <v>0</v>
      </c>
      <c r="W39" s="6">
        <v>0</v>
      </c>
      <c r="X39" s="3">
        <v>100</v>
      </c>
      <c r="Y39" s="6">
        <v>0</v>
      </c>
      <c r="Z39" s="6">
        <v>0</v>
      </c>
      <c r="AA39" s="3">
        <v>150</v>
      </c>
      <c r="AB39" s="6">
        <v>0</v>
      </c>
      <c r="AC39" s="6">
        <v>0</v>
      </c>
      <c r="AD39" s="3">
        <v>200</v>
      </c>
      <c r="AE39" s="6">
        <v>0</v>
      </c>
      <c r="AF39" s="6">
        <v>0</v>
      </c>
      <c r="AG39" s="3">
        <v>250</v>
      </c>
      <c r="AH39" s="6">
        <v>0</v>
      </c>
      <c r="AI39" s="6">
        <v>0</v>
      </c>
      <c r="AJ39" s="3">
        <v>300</v>
      </c>
      <c r="AK39" s="6">
        <v>0</v>
      </c>
      <c r="AL39" s="6">
        <v>0</v>
      </c>
      <c r="AM39" s="3">
        <v>7</v>
      </c>
      <c r="AN39" s="3">
        <v>1400</v>
      </c>
      <c r="AO39" s="3">
        <v>0</v>
      </c>
      <c r="AP39" s="3">
        <v>1468</v>
      </c>
      <c r="AQ39" s="3">
        <v>1468</v>
      </c>
      <c r="AR39" s="3">
        <v>0</v>
      </c>
      <c r="AS39" s="246">
        <f t="shared" si="2"/>
        <v>100</v>
      </c>
      <c r="AT39" s="246">
        <f t="shared" si="3"/>
        <v>0</v>
      </c>
      <c r="AU39" s="246">
        <f t="shared" si="4"/>
        <v>100</v>
      </c>
      <c r="AV39" s="18">
        <f t="shared" si="5"/>
        <v>0</v>
      </c>
      <c r="AW39" s="18">
        <f t="shared" si="6"/>
        <v>0</v>
      </c>
    </row>
    <row r="40" spans="1:49" x14ac:dyDescent="0.25">
      <c r="A40" s="4" t="s">
        <v>70</v>
      </c>
      <c r="B40" s="4" t="s">
        <v>71</v>
      </c>
      <c r="C40" s="3">
        <v>125</v>
      </c>
      <c r="D40" s="6">
        <v>0</v>
      </c>
      <c r="E40" s="6">
        <v>0</v>
      </c>
      <c r="F40" s="3">
        <v>450</v>
      </c>
      <c r="G40" s="3">
        <v>3</v>
      </c>
      <c r="H40" s="3">
        <v>1350</v>
      </c>
      <c r="I40" s="3">
        <v>550</v>
      </c>
      <c r="J40" s="6">
        <v>0</v>
      </c>
      <c r="K40" s="6">
        <v>0</v>
      </c>
      <c r="L40" s="3">
        <v>100</v>
      </c>
      <c r="M40" s="3">
        <v>3</v>
      </c>
      <c r="N40" s="3">
        <v>300</v>
      </c>
      <c r="O40" s="3">
        <v>50</v>
      </c>
      <c r="P40" s="6">
        <v>0</v>
      </c>
      <c r="Q40" s="6">
        <v>0</v>
      </c>
      <c r="R40" s="3">
        <v>100</v>
      </c>
      <c r="S40" s="6">
        <v>0</v>
      </c>
      <c r="T40" s="6">
        <v>0</v>
      </c>
      <c r="U40" s="3">
        <v>50</v>
      </c>
      <c r="V40" s="6">
        <v>0</v>
      </c>
      <c r="W40" s="6">
        <v>0</v>
      </c>
      <c r="X40" s="3">
        <v>100</v>
      </c>
      <c r="Y40" s="6">
        <v>0</v>
      </c>
      <c r="Z40" s="6">
        <v>0</v>
      </c>
      <c r="AA40" s="3">
        <v>150</v>
      </c>
      <c r="AB40" s="6">
        <v>0</v>
      </c>
      <c r="AC40" s="6">
        <v>0</v>
      </c>
      <c r="AD40" s="3">
        <v>200</v>
      </c>
      <c r="AE40" s="6">
        <v>0</v>
      </c>
      <c r="AF40" s="6">
        <v>0</v>
      </c>
      <c r="AG40" s="3">
        <v>250</v>
      </c>
      <c r="AH40" s="6">
        <v>0</v>
      </c>
      <c r="AI40" s="6">
        <v>0</v>
      </c>
      <c r="AJ40" s="3">
        <v>300</v>
      </c>
      <c r="AK40" s="6">
        <v>0</v>
      </c>
      <c r="AL40" s="6">
        <v>0</v>
      </c>
      <c r="AM40" s="3">
        <v>6</v>
      </c>
      <c r="AN40" s="3">
        <v>1650</v>
      </c>
      <c r="AO40" s="3">
        <v>55</v>
      </c>
      <c r="AP40" s="3">
        <v>4028</v>
      </c>
      <c r="AQ40" s="3">
        <v>2125</v>
      </c>
      <c r="AR40" s="3">
        <v>1903</v>
      </c>
      <c r="AS40" s="246">
        <f t="shared" si="2"/>
        <v>52.755710029791459</v>
      </c>
      <c r="AT40" s="246">
        <f t="shared" si="3"/>
        <v>47.244289970208541</v>
      </c>
      <c r="AU40" s="246">
        <f t="shared" si="4"/>
        <v>100</v>
      </c>
      <c r="AV40" s="18">
        <f t="shared" si="5"/>
        <v>779.530784508441</v>
      </c>
      <c r="AW40" s="18">
        <f t="shared" si="6"/>
        <v>834.530784508441</v>
      </c>
    </row>
    <row r="41" spans="1:49" x14ac:dyDescent="0.25">
      <c r="A41" s="4" t="s">
        <v>72</v>
      </c>
      <c r="B41" s="4" t="s">
        <v>73</v>
      </c>
      <c r="C41" s="3">
        <v>125</v>
      </c>
      <c r="D41" s="3">
        <v>1</v>
      </c>
      <c r="E41" s="3">
        <v>125</v>
      </c>
      <c r="F41" s="3">
        <v>450</v>
      </c>
      <c r="G41" s="3">
        <v>3</v>
      </c>
      <c r="H41" s="3">
        <v>1350</v>
      </c>
      <c r="I41" s="3">
        <v>550</v>
      </c>
      <c r="J41" s="6">
        <v>0</v>
      </c>
      <c r="K41" s="6">
        <v>0</v>
      </c>
      <c r="L41" s="3">
        <v>100</v>
      </c>
      <c r="M41" s="3">
        <v>3</v>
      </c>
      <c r="N41" s="3">
        <v>300</v>
      </c>
      <c r="O41" s="3">
        <v>50</v>
      </c>
      <c r="P41" s="6">
        <v>0</v>
      </c>
      <c r="Q41" s="6">
        <v>0</v>
      </c>
      <c r="R41" s="3">
        <v>100</v>
      </c>
      <c r="S41" s="6">
        <v>0</v>
      </c>
      <c r="T41" s="6">
        <v>0</v>
      </c>
      <c r="U41" s="3">
        <v>50</v>
      </c>
      <c r="V41" s="6">
        <v>0</v>
      </c>
      <c r="W41" s="6">
        <v>0</v>
      </c>
      <c r="X41" s="3">
        <v>100</v>
      </c>
      <c r="Y41" s="6">
        <v>0</v>
      </c>
      <c r="Z41" s="6">
        <v>0</v>
      </c>
      <c r="AA41" s="3">
        <v>150</v>
      </c>
      <c r="AB41" s="6">
        <v>0</v>
      </c>
      <c r="AC41" s="6">
        <v>0</v>
      </c>
      <c r="AD41" s="3">
        <v>200</v>
      </c>
      <c r="AE41" s="6">
        <v>0</v>
      </c>
      <c r="AF41" s="6">
        <v>0</v>
      </c>
      <c r="AG41" s="3">
        <v>250</v>
      </c>
      <c r="AH41" s="6">
        <v>0</v>
      </c>
      <c r="AI41" s="6">
        <v>0</v>
      </c>
      <c r="AJ41" s="3">
        <v>300</v>
      </c>
      <c r="AK41" s="6">
        <v>0</v>
      </c>
      <c r="AL41" s="6">
        <v>0</v>
      </c>
      <c r="AM41" s="3">
        <v>7</v>
      </c>
      <c r="AN41" s="3">
        <v>1775</v>
      </c>
      <c r="AO41" s="3">
        <v>0</v>
      </c>
      <c r="AP41" s="3">
        <v>3492</v>
      </c>
      <c r="AQ41" s="3">
        <v>2058</v>
      </c>
      <c r="AR41" s="3">
        <v>1434</v>
      </c>
      <c r="AS41" s="246">
        <f t="shared" si="2"/>
        <v>58.934707903780073</v>
      </c>
      <c r="AT41" s="246">
        <f t="shared" si="3"/>
        <v>41.065292096219927</v>
      </c>
      <c r="AU41" s="246">
        <f t="shared" si="4"/>
        <v>100</v>
      </c>
      <c r="AV41" s="18">
        <f t="shared" si="5"/>
        <v>728.90893470790365</v>
      </c>
      <c r="AW41" s="18">
        <f t="shared" si="6"/>
        <v>728.90893470790365</v>
      </c>
    </row>
    <row r="42" spans="1:49" x14ac:dyDescent="0.25">
      <c r="A42" s="4" t="s">
        <v>74</v>
      </c>
      <c r="B42" s="4" t="s">
        <v>75</v>
      </c>
      <c r="C42" s="3">
        <v>125</v>
      </c>
      <c r="D42" s="6">
        <v>0</v>
      </c>
      <c r="E42" s="6">
        <v>0</v>
      </c>
      <c r="F42" s="3">
        <v>450</v>
      </c>
      <c r="G42" s="3">
        <v>6</v>
      </c>
      <c r="H42" s="3">
        <v>2700</v>
      </c>
      <c r="I42" s="3">
        <v>550</v>
      </c>
      <c r="J42" s="3">
        <v>1</v>
      </c>
      <c r="K42" s="3">
        <v>550</v>
      </c>
      <c r="L42" s="3">
        <v>100</v>
      </c>
      <c r="M42" s="3">
        <v>4</v>
      </c>
      <c r="N42" s="3">
        <v>400</v>
      </c>
      <c r="O42" s="3">
        <v>50</v>
      </c>
      <c r="P42" s="6">
        <v>0</v>
      </c>
      <c r="Q42" s="6">
        <v>0</v>
      </c>
      <c r="R42" s="3">
        <v>100</v>
      </c>
      <c r="S42" s="3">
        <v>2</v>
      </c>
      <c r="T42" s="3">
        <v>200</v>
      </c>
      <c r="U42" s="3">
        <v>50</v>
      </c>
      <c r="V42" s="6">
        <v>0</v>
      </c>
      <c r="W42" s="6">
        <v>0</v>
      </c>
      <c r="X42" s="3">
        <v>100</v>
      </c>
      <c r="Y42" s="6">
        <v>0</v>
      </c>
      <c r="Z42" s="6">
        <v>0</v>
      </c>
      <c r="AA42" s="3">
        <v>150</v>
      </c>
      <c r="AB42" s="6">
        <v>0</v>
      </c>
      <c r="AC42" s="6">
        <v>0</v>
      </c>
      <c r="AD42" s="3">
        <v>200</v>
      </c>
      <c r="AE42" s="6">
        <v>0</v>
      </c>
      <c r="AF42" s="6">
        <v>0</v>
      </c>
      <c r="AG42" s="3">
        <v>250</v>
      </c>
      <c r="AH42" s="6">
        <v>0</v>
      </c>
      <c r="AI42" s="6">
        <v>0</v>
      </c>
      <c r="AJ42" s="3">
        <v>300</v>
      </c>
      <c r="AK42" s="6">
        <v>0</v>
      </c>
      <c r="AL42" s="6">
        <v>0</v>
      </c>
      <c r="AM42" s="3">
        <v>13</v>
      </c>
      <c r="AN42" s="3">
        <v>3850</v>
      </c>
      <c r="AO42" s="3">
        <v>4</v>
      </c>
      <c r="AP42" s="3">
        <v>7350</v>
      </c>
      <c r="AQ42" s="3">
        <v>3969</v>
      </c>
      <c r="AR42" s="3">
        <v>3381</v>
      </c>
      <c r="AS42" s="246">
        <f t="shared" si="2"/>
        <v>54</v>
      </c>
      <c r="AT42" s="246">
        <f t="shared" si="3"/>
        <v>46</v>
      </c>
      <c r="AU42" s="246">
        <f t="shared" si="4"/>
        <v>100</v>
      </c>
      <c r="AV42" s="18">
        <f t="shared" si="5"/>
        <v>1771</v>
      </c>
      <c r="AW42" s="18">
        <f t="shared" si="6"/>
        <v>1775</v>
      </c>
    </row>
    <row r="43" spans="1:49" x14ac:dyDescent="0.25">
      <c r="A43" s="4" t="s">
        <v>76</v>
      </c>
      <c r="B43" s="4" t="s">
        <v>77</v>
      </c>
      <c r="C43" s="3">
        <v>125</v>
      </c>
      <c r="D43" s="3">
        <v>3</v>
      </c>
      <c r="E43" s="3">
        <v>375</v>
      </c>
      <c r="F43" s="3">
        <v>450</v>
      </c>
      <c r="G43" s="3">
        <v>5</v>
      </c>
      <c r="H43" s="3">
        <v>2250</v>
      </c>
      <c r="I43" s="3">
        <v>550</v>
      </c>
      <c r="J43" s="6">
        <v>0</v>
      </c>
      <c r="K43" s="6">
        <v>0</v>
      </c>
      <c r="L43" s="3">
        <v>100</v>
      </c>
      <c r="M43" s="3">
        <v>3</v>
      </c>
      <c r="N43" s="3">
        <v>300</v>
      </c>
      <c r="O43" s="3">
        <v>50</v>
      </c>
      <c r="P43" s="6">
        <v>0</v>
      </c>
      <c r="Q43" s="6">
        <v>0</v>
      </c>
      <c r="R43" s="3">
        <v>100</v>
      </c>
      <c r="S43" s="6">
        <v>0</v>
      </c>
      <c r="T43" s="6">
        <v>0</v>
      </c>
      <c r="U43" s="3">
        <v>50</v>
      </c>
      <c r="V43" s="6">
        <v>0</v>
      </c>
      <c r="W43" s="6">
        <v>0</v>
      </c>
      <c r="X43" s="3">
        <v>100</v>
      </c>
      <c r="Y43" s="6">
        <v>0</v>
      </c>
      <c r="Z43" s="6">
        <v>0</v>
      </c>
      <c r="AA43" s="3">
        <v>150</v>
      </c>
      <c r="AB43" s="6">
        <v>0</v>
      </c>
      <c r="AC43" s="6">
        <v>0</v>
      </c>
      <c r="AD43" s="3">
        <v>200</v>
      </c>
      <c r="AE43" s="6">
        <v>0</v>
      </c>
      <c r="AF43" s="6">
        <v>0</v>
      </c>
      <c r="AG43" s="3">
        <v>250</v>
      </c>
      <c r="AH43" s="6">
        <v>0</v>
      </c>
      <c r="AI43" s="6">
        <v>0</v>
      </c>
      <c r="AJ43" s="3">
        <v>300</v>
      </c>
      <c r="AK43" s="6">
        <v>0</v>
      </c>
      <c r="AL43" s="6">
        <v>0</v>
      </c>
      <c r="AM43" s="3">
        <v>11</v>
      </c>
      <c r="AN43" s="3">
        <v>2925</v>
      </c>
      <c r="AO43" s="3">
        <v>0</v>
      </c>
      <c r="AP43" s="3">
        <v>2942</v>
      </c>
      <c r="AQ43" s="3">
        <v>1724</v>
      </c>
      <c r="AR43" s="3">
        <v>1218</v>
      </c>
      <c r="AS43" s="246">
        <f t="shared" si="2"/>
        <v>58.599592114208022</v>
      </c>
      <c r="AT43" s="246">
        <f t="shared" si="3"/>
        <v>41.400407885791978</v>
      </c>
      <c r="AU43" s="246">
        <f t="shared" si="4"/>
        <v>100</v>
      </c>
      <c r="AV43" s="18">
        <f t="shared" si="5"/>
        <v>1210.9619306594154</v>
      </c>
      <c r="AW43" s="18">
        <f t="shared" si="6"/>
        <v>1210.9619306594154</v>
      </c>
    </row>
    <row r="44" spans="1:49" x14ac:dyDescent="0.25">
      <c r="A44" s="4" t="s">
        <v>78</v>
      </c>
      <c r="B44" s="4" t="s">
        <v>79</v>
      </c>
      <c r="C44" s="3">
        <v>125</v>
      </c>
      <c r="D44" s="3">
        <v>3</v>
      </c>
      <c r="E44" s="3">
        <v>375</v>
      </c>
      <c r="F44" s="3">
        <v>450</v>
      </c>
      <c r="G44" s="3">
        <v>3</v>
      </c>
      <c r="H44" s="3">
        <v>1350</v>
      </c>
      <c r="I44" s="3">
        <v>550</v>
      </c>
      <c r="J44" s="6">
        <v>0</v>
      </c>
      <c r="K44" s="6">
        <v>0</v>
      </c>
      <c r="L44" s="3">
        <v>100</v>
      </c>
      <c r="M44" s="3">
        <v>2</v>
      </c>
      <c r="N44" s="3">
        <v>200</v>
      </c>
      <c r="O44" s="3">
        <v>50</v>
      </c>
      <c r="P44" s="6">
        <v>0</v>
      </c>
      <c r="Q44" s="6">
        <v>0</v>
      </c>
      <c r="R44" s="3">
        <v>100</v>
      </c>
      <c r="S44" s="6">
        <v>0</v>
      </c>
      <c r="T44" s="6">
        <v>0</v>
      </c>
      <c r="U44" s="3">
        <v>50</v>
      </c>
      <c r="V44" s="6">
        <v>0</v>
      </c>
      <c r="W44" s="6">
        <v>0</v>
      </c>
      <c r="X44" s="3">
        <v>100</v>
      </c>
      <c r="Y44" s="6">
        <v>0</v>
      </c>
      <c r="Z44" s="6">
        <v>0</v>
      </c>
      <c r="AA44" s="3">
        <v>150</v>
      </c>
      <c r="AB44" s="6">
        <v>0</v>
      </c>
      <c r="AC44" s="6">
        <v>0</v>
      </c>
      <c r="AD44" s="3">
        <v>200</v>
      </c>
      <c r="AE44" s="6">
        <v>0</v>
      </c>
      <c r="AF44" s="6">
        <v>0</v>
      </c>
      <c r="AG44" s="3">
        <v>250</v>
      </c>
      <c r="AH44" s="6">
        <v>0</v>
      </c>
      <c r="AI44" s="6">
        <v>0</v>
      </c>
      <c r="AJ44" s="3">
        <v>300</v>
      </c>
      <c r="AK44" s="6">
        <v>0</v>
      </c>
      <c r="AL44" s="6">
        <v>0</v>
      </c>
      <c r="AM44" s="3">
        <v>8</v>
      </c>
      <c r="AN44" s="3">
        <v>1925</v>
      </c>
      <c r="AO44" s="3">
        <v>1</v>
      </c>
      <c r="AP44" s="3">
        <v>4454</v>
      </c>
      <c r="AQ44" s="3">
        <v>2386</v>
      </c>
      <c r="AR44" s="3">
        <v>2068</v>
      </c>
      <c r="AS44" s="246">
        <f t="shared" si="2"/>
        <v>53.56982487651549</v>
      </c>
      <c r="AT44" s="246">
        <f t="shared" si="3"/>
        <v>46.43017512348451</v>
      </c>
      <c r="AU44" s="246">
        <f t="shared" si="4"/>
        <v>100</v>
      </c>
      <c r="AV44" s="18">
        <f t="shared" si="5"/>
        <v>893.78087112707681</v>
      </c>
      <c r="AW44" s="18">
        <f t="shared" si="6"/>
        <v>894.78087112707681</v>
      </c>
    </row>
    <row r="45" spans="1:49" x14ac:dyDescent="0.25">
      <c r="A45" s="4" t="s">
        <v>80</v>
      </c>
      <c r="B45" s="4" t="s">
        <v>81</v>
      </c>
      <c r="C45" s="3">
        <v>125</v>
      </c>
      <c r="D45" s="6">
        <v>0</v>
      </c>
      <c r="E45" s="6">
        <v>0</v>
      </c>
      <c r="F45" s="3">
        <v>450</v>
      </c>
      <c r="G45" s="3">
        <v>4</v>
      </c>
      <c r="H45" s="3">
        <v>1800</v>
      </c>
      <c r="I45" s="3">
        <v>550</v>
      </c>
      <c r="J45" s="6">
        <v>0</v>
      </c>
      <c r="K45" s="6">
        <v>0</v>
      </c>
      <c r="L45" s="3">
        <v>100</v>
      </c>
      <c r="M45" s="3">
        <v>2</v>
      </c>
      <c r="N45" s="3">
        <v>200</v>
      </c>
      <c r="O45" s="3">
        <v>50</v>
      </c>
      <c r="P45" s="6">
        <v>0</v>
      </c>
      <c r="Q45" s="6">
        <v>0</v>
      </c>
      <c r="R45" s="3">
        <v>100</v>
      </c>
      <c r="S45" s="6">
        <v>0</v>
      </c>
      <c r="T45" s="6">
        <v>0</v>
      </c>
      <c r="U45" s="3">
        <v>50</v>
      </c>
      <c r="V45" s="6">
        <v>0</v>
      </c>
      <c r="W45" s="6">
        <v>0</v>
      </c>
      <c r="X45" s="3">
        <v>100</v>
      </c>
      <c r="Y45" s="6">
        <v>0</v>
      </c>
      <c r="Z45" s="6">
        <v>0</v>
      </c>
      <c r="AA45" s="3">
        <v>150</v>
      </c>
      <c r="AB45" s="6">
        <v>0</v>
      </c>
      <c r="AC45" s="6">
        <v>0</v>
      </c>
      <c r="AD45" s="3">
        <v>200</v>
      </c>
      <c r="AE45" s="6">
        <v>0</v>
      </c>
      <c r="AF45" s="6">
        <v>0</v>
      </c>
      <c r="AG45" s="3">
        <v>250</v>
      </c>
      <c r="AH45" s="6">
        <v>0</v>
      </c>
      <c r="AI45" s="6">
        <v>0</v>
      </c>
      <c r="AJ45" s="3">
        <v>300</v>
      </c>
      <c r="AK45" s="6">
        <v>0</v>
      </c>
      <c r="AL45" s="6">
        <v>0</v>
      </c>
      <c r="AM45" s="3">
        <v>6</v>
      </c>
      <c r="AN45" s="3">
        <v>2000</v>
      </c>
      <c r="AO45" s="3">
        <v>0</v>
      </c>
      <c r="AP45" s="3">
        <v>3083</v>
      </c>
      <c r="AQ45" s="3">
        <v>1653</v>
      </c>
      <c r="AR45" s="3">
        <v>1430</v>
      </c>
      <c r="AS45" s="246">
        <f t="shared" si="2"/>
        <v>53.616607200778468</v>
      </c>
      <c r="AT45" s="246">
        <f t="shared" si="3"/>
        <v>46.383392799221539</v>
      </c>
      <c r="AU45" s="246">
        <f t="shared" si="4"/>
        <v>100</v>
      </c>
      <c r="AV45" s="18">
        <f t="shared" si="5"/>
        <v>927.66785598443084</v>
      </c>
      <c r="AW45" s="18">
        <f t="shared" si="6"/>
        <v>927.66785598443084</v>
      </c>
    </row>
    <row r="46" spans="1:49" x14ac:dyDescent="0.25">
      <c r="A46" s="4" t="s">
        <v>82</v>
      </c>
      <c r="B46" s="4" t="s">
        <v>83</v>
      </c>
      <c r="C46" s="3">
        <v>125</v>
      </c>
      <c r="D46" s="6">
        <v>0</v>
      </c>
      <c r="E46" s="6">
        <v>0</v>
      </c>
      <c r="F46" s="3">
        <v>450</v>
      </c>
      <c r="G46" s="3">
        <v>2</v>
      </c>
      <c r="H46" s="3">
        <v>900</v>
      </c>
      <c r="I46" s="3">
        <v>550</v>
      </c>
      <c r="J46" s="6">
        <v>0</v>
      </c>
      <c r="K46" s="6">
        <v>0</v>
      </c>
      <c r="L46" s="3">
        <v>100</v>
      </c>
      <c r="M46" s="3">
        <v>2</v>
      </c>
      <c r="N46" s="3">
        <v>200</v>
      </c>
      <c r="O46" s="3">
        <v>50</v>
      </c>
      <c r="P46" s="6">
        <v>0</v>
      </c>
      <c r="Q46" s="6">
        <v>0</v>
      </c>
      <c r="R46" s="3">
        <v>100</v>
      </c>
      <c r="S46" s="6">
        <v>0</v>
      </c>
      <c r="T46" s="6">
        <v>0</v>
      </c>
      <c r="U46" s="3">
        <v>50</v>
      </c>
      <c r="V46" s="3">
        <v>1</v>
      </c>
      <c r="W46" s="3">
        <v>50</v>
      </c>
      <c r="X46" s="3">
        <v>100</v>
      </c>
      <c r="Y46" s="3">
        <v>1</v>
      </c>
      <c r="Z46" s="3">
        <v>100</v>
      </c>
      <c r="AA46" s="3">
        <v>150</v>
      </c>
      <c r="AB46" s="6">
        <v>0</v>
      </c>
      <c r="AC46" s="6">
        <v>0</v>
      </c>
      <c r="AD46" s="3">
        <v>200</v>
      </c>
      <c r="AE46" s="6">
        <v>0</v>
      </c>
      <c r="AF46" s="6">
        <v>0</v>
      </c>
      <c r="AG46" s="3">
        <v>250</v>
      </c>
      <c r="AH46" s="6">
        <v>0</v>
      </c>
      <c r="AI46" s="6">
        <v>0</v>
      </c>
      <c r="AJ46" s="3">
        <v>300</v>
      </c>
      <c r="AK46" s="6">
        <v>0</v>
      </c>
      <c r="AL46" s="6">
        <v>0</v>
      </c>
      <c r="AM46" s="3">
        <v>6</v>
      </c>
      <c r="AN46" s="3">
        <v>1250</v>
      </c>
      <c r="AO46" s="3">
        <v>100</v>
      </c>
      <c r="AP46" s="3">
        <v>2112</v>
      </c>
      <c r="AQ46" s="3">
        <v>1250</v>
      </c>
      <c r="AR46" s="3">
        <v>862</v>
      </c>
      <c r="AS46" s="246">
        <f t="shared" si="2"/>
        <v>59.185606060606055</v>
      </c>
      <c r="AT46" s="246">
        <f t="shared" si="3"/>
        <v>40.814393939393938</v>
      </c>
      <c r="AU46" s="246">
        <f t="shared" si="4"/>
        <v>100</v>
      </c>
      <c r="AV46" s="18">
        <f t="shared" si="5"/>
        <v>510.17992424242425</v>
      </c>
      <c r="AW46" s="18">
        <f t="shared" si="6"/>
        <v>610.17992424242425</v>
      </c>
    </row>
    <row r="47" spans="1:49" x14ac:dyDescent="0.25">
      <c r="A47" s="4" t="s">
        <v>84</v>
      </c>
      <c r="B47" s="4" t="s">
        <v>85</v>
      </c>
      <c r="C47" s="3">
        <v>125</v>
      </c>
      <c r="D47" s="3">
        <v>4</v>
      </c>
      <c r="E47" s="3">
        <v>500</v>
      </c>
      <c r="F47" s="3">
        <v>450</v>
      </c>
      <c r="G47" s="3">
        <v>1</v>
      </c>
      <c r="H47" s="3">
        <v>450</v>
      </c>
      <c r="I47" s="3">
        <v>550</v>
      </c>
      <c r="J47" s="6">
        <v>0</v>
      </c>
      <c r="K47" s="6">
        <v>0</v>
      </c>
      <c r="L47" s="3">
        <v>100</v>
      </c>
      <c r="M47" s="6">
        <v>0</v>
      </c>
      <c r="N47" s="6">
        <v>0</v>
      </c>
      <c r="O47" s="3">
        <v>50</v>
      </c>
      <c r="P47" s="6">
        <v>0</v>
      </c>
      <c r="Q47" s="6">
        <v>0</v>
      </c>
      <c r="R47" s="3">
        <v>100</v>
      </c>
      <c r="S47" s="3">
        <v>2</v>
      </c>
      <c r="T47" s="3">
        <v>200</v>
      </c>
      <c r="U47" s="3">
        <v>50</v>
      </c>
      <c r="V47" s="6">
        <v>0</v>
      </c>
      <c r="W47" s="6">
        <v>0</v>
      </c>
      <c r="X47" s="3">
        <v>100</v>
      </c>
      <c r="Y47" s="6">
        <v>0</v>
      </c>
      <c r="Z47" s="6">
        <v>0</v>
      </c>
      <c r="AA47" s="3">
        <v>150</v>
      </c>
      <c r="AB47" s="6">
        <v>0</v>
      </c>
      <c r="AC47" s="6">
        <v>0</v>
      </c>
      <c r="AD47" s="3">
        <v>200</v>
      </c>
      <c r="AE47" s="6">
        <v>0</v>
      </c>
      <c r="AF47" s="6">
        <v>0</v>
      </c>
      <c r="AG47" s="3">
        <v>250</v>
      </c>
      <c r="AH47" s="6">
        <v>0</v>
      </c>
      <c r="AI47" s="6">
        <v>0</v>
      </c>
      <c r="AJ47" s="3">
        <v>300</v>
      </c>
      <c r="AK47" s="6">
        <v>0</v>
      </c>
      <c r="AL47" s="6">
        <v>0</v>
      </c>
      <c r="AM47" s="3">
        <v>7</v>
      </c>
      <c r="AN47" s="3">
        <v>1150</v>
      </c>
      <c r="AO47" s="3">
        <v>0</v>
      </c>
      <c r="AP47" s="3">
        <v>1852</v>
      </c>
      <c r="AQ47" s="3">
        <v>1382</v>
      </c>
      <c r="AR47" s="3">
        <v>470</v>
      </c>
      <c r="AS47" s="246">
        <f t="shared" si="2"/>
        <v>74.622030237581001</v>
      </c>
      <c r="AT47" s="246">
        <f t="shared" si="3"/>
        <v>25.377969762419006</v>
      </c>
      <c r="AU47" s="246">
        <f t="shared" si="4"/>
        <v>100</v>
      </c>
      <c r="AV47" s="18">
        <f t="shared" si="5"/>
        <v>291.84665226781857</v>
      </c>
      <c r="AW47" s="18">
        <f t="shared" si="6"/>
        <v>291.84665226781857</v>
      </c>
    </row>
    <row r="48" spans="1:49" x14ac:dyDescent="0.25">
      <c r="A48" s="4" t="s">
        <v>86</v>
      </c>
      <c r="B48" s="4" t="s">
        <v>87</v>
      </c>
      <c r="C48" s="3">
        <v>125</v>
      </c>
      <c r="D48" s="3">
        <v>1</v>
      </c>
      <c r="E48" s="3">
        <v>125</v>
      </c>
      <c r="F48" s="3">
        <v>450</v>
      </c>
      <c r="G48" s="3">
        <v>2</v>
      </c>
      <c r="H48" s="3">
        <v>900</v>
      </c>
      <c r="I48" s="3">
        <v>550</v>
      </c>
      <c r="J48" s="6">
        <v>0</v>
      </c>
      <c r="K48" s="6">
        <v>0</v>
      </c>
      <c r="L48" s="3">
        <v>100</v>
      </c>
      <c r="M48" s="3">
        <v>1</v>
      </c>
      <c r="N48" s="3">
        <v>100</v>
      </c>
      <c r="O48" s="3">
        <v>50</v>
      </c>
      <c r="P48" s="6">
        <v>0</v>
      </c>
      <c r="Q48" s="6">
        <v>0</v>
      </c>
      <c r="R48" s="3">
        <v>100</v>
      </c>
      <c r="S48" s="6">
        <v>0</v>
      </c>
      <c r="T48" s="6">
        <v>0</v>
      </c>
      <c r="U48" s="3">
        <v>50</v>
      </c>
      <c r="V48" s="6">
        <v>0</v>
      </c>
      <c r="W48" s="6">
        <v>0</v>
      </c>
      <c r="X48" s="3">
        <v>100</v>
      </c>
      <c r="Y48" s="6">
        <v>0</v>
      </c>
      <c r="Z48" s="6">
        <v>0</v>
      </c>
      <c r="AA48" s="3">
        <v>150</v>
      </c>
      <c r="AB48" s="6">
        <v>0</v>
      </c>
      <c r="AC48" s="6">
        <v>0</v>
      </c>
      <c r="AD48" s="3">
        <v>200</v>
      </c>
      <c r="AE48" s="6">
        <v>0</v>
      </c>
      <c r="AF48" s="6">
        <v>0</v>
      </c>
      <c r="AG48" s="3">
        <v>250</v>
      </c>
      <c r="AH48" s="6">
        <v>0</v>
      </c>
      <c r="AI48" s="6">
        <v>0</v>
      </c>
      <c r="AJ48" s="3">
        <v>300</v>
      </c>
      <c r="AK48" s="6">
        <v>0</v>
      </c>
      <c r="AL48" s="6">
        <v>0</v>
      </c>
      <c r="AM48" s="3">
        <v>4</v>
      </c>
      <c r="AN48" s="3">
        <v>1125</v>
      </c>
      <c r="AO48" s="3">
        <v>100</v>
      </c>
      <c r="AP48" s="3">
        <v>767</v>
      </c>
      <c r="AQ48" s="3">
        <v>767</v>
      </c>
      <c r="AR48" s="3">
        <v>0</v>
      </c>
      <c r="AS48" s="246">
        <f t="shared" si="2"/>
        <v>100</v>
      </c>
      <c r="AT48" s="246">
        <f t="shared" si="3"/>
        <v>0</v>
      </c>
      <c r="AU48" s="246">
        <f t="shared" si="4"/>
        <v>100</v>
      </c>
      <c r="AV48" s="18">
        <f t="shared" si="5"/>
        <v>0</v>
      </c>
      <c r="AW48" s="18">
        <f t="shared" si="6"/>
        <v>100</v>
      </c>
    </row>
    <row r="49" spans="1:49" x14ac:dyDescent="0.25">
      <c r="A49" s="4" t="s">
        <v>88</v>
      </c>
      <c r="B49" s="4" t="s">
        <v>89</v>
      </c>
      <c r="C49" s="3">
        <v>125</v>
      </c>
      <c r="D49" s="6">
        <v>0</v>
      </c>
      <c r="E49" s="6">
        <v>0</v>
      </c>
      <c r="F49" s="3">
        <v>450</v>
      </c>
      <c r="G49" s="3">
        <v>3</v>
      </c>
      <c r="H49" s="3">
        <v>1350</v>
      </c>
      <c r="I49" s="3">
        <v>550</v>
      </c>
      <c r="J49" s="6">
        <v>0</v>
      </c>
      <c r="K49" s="6">
        <v>0</v>
      </c>
      <c r="L49" s="3">
        <v>100</v>
      </c>
      <c r="M49" s="3">
        <v>2</v>
      </c>
      <c r="N49" s="3">
        <v>200</v>
      </c>
      <c r="O49" s="3">
        <v>50</v>
      </c>
      <c r="P49" s="6">
        <v>0</v>
      </c>
      <c r="Q49" s="6">
        <v>0</v>
      </c>
      <c r="R49" s="3">
        <v>100</v>
      </c>
      <c r="S49" s="6">
        <v>0</v>
      </c>
      <c r="T49" s="6">
        <v>0</v>
      </c>
      <c r="U49" s="3">
        <v>50</v>
      </c>
      <c r="V49" s="6">
        <v>0</v>
      </c>
      <c r="W49" s="6">
        <v>0</v>
      </c>
      <c r="X49" s="3">
        <v>100</v>
      </c>
      <c r="Y49" s="6">
        <v>0</v>
      </c>
      <c r="Z49" s="6">
        <v>0</v>
      </c>
      <c r="AA49" s="3">
        <v>150</v>
      </c>
      <c r="AB49" s="6">
        <v>0</v>
      </c>
      <c r="AC49" s="6">
        <v>0</v>
      </c>
      <c r="AD49" s="3">
        <v>200</v>
      </c>
      <c r="AE49" s="6">
        <v>0</v>
      </c>
      <c r="AF49" s="6">
        <v>0</v>
      </c>
      <c r="AG49" s="3">
        <v>250</v>
      </c>
      <c r="AH49" s="6">
        <v>0</v>
      </c>
      <c r="AI49" s="6">
        <v>0</v>
      </c>
      <c r="AJ49" s="3">
        <v>300</v>
      </c>
      <c r="AK49" s="6">
        <v>0</v>
      </c>
      <c r="AL49" s="6">
        <v>0</v>
      </c>
      <c r="AM49" s="3">
        <v>5</v>
      </c>
      <c r="AN49" s="3">
        <v>1550</v>
      </c>
      <c r="AO49" s="3">
        <v>0</v>
      </c>
      <c r="AP49" s="3">
        <v>2486</v>
      </c>
      <c r="AQ49" s="3">
        <v>1239</v>
      </c>
      <c r="AR49" s="3">
        <v>1247</v>
      </c>
      <c r="AS49" s="246">
        <f t="shared" si="2"/>
        <v>49.839098954143203</v>
      </c>
      <c r="AT49" s="246">
        <f t="shared" si="3"/>
        <v>50.160901045856797</v>
      </c>
      <c r="AU49" s="246">
        <f t="shared" si="4"/>
        <v>100</v>
      </c>
      <c r="AV49" s="18">
        <f t="shared" si="5"/>
        <v>777.4939662107804</v>
      </c>
      <c r="AW49" s="18">
        <f t="shared" si="6"/>
        <v>777.4939662107804</v>
      </c>
    </row>
    <row r="50" spans="1:49" x14ac:dyDescent="0.25">
      <c r="A50" s="4" t="s">
        <v>90</v>
      </c>
      <c r="B50" s="4" t="s">
        <v>91</v>
      </c>
      <c r="C50" s="3">
        <v>125</v>
      </c>
      <c r="D50" s="6">
        <v>0</v>
      </c>
      <c r="E50" s="6">
        <v>0</v>
      </c>
      <c r="F50" s="3">
        <v>450</v>
      </c>
      <c r="G50" s="3">
        <v>2</v>
      </c>
      <c r="H50" s="3">
        <v>900</v>
      </c>
      <c r="I50" s="3">
        <v>550</v>
      </c>
      <c r="J50" s="6">
        <v>0</v>
      </c>
      <c r="K50" s="6">
        <v>0</v>
      </c>
      <c r="L50" s="3">
        <v>100</v>
      </c>
      <c r="M50" s="3">
        <v>2</v>
      </c>
      <c r="N50" s="3">
        <v>200</v>
      </c>
      <c r="O50" s="3">
        <v>50</v>
      </c>
      <c r="P50" s="6">
        <v>0</v>
      </c>
      <c r="Q50" s="6">
        <v>0</v>
      </c>
      <c r="R50" s="3">
        <v>100</v>
      </c>
      <c r="S50" s="6">
        <v>0</v>
      </c>
      <c r="T50" s="6">
        <v>0</v>
      </c>
      <c r="U50" s="3">
        <v>50</v>
      </c>
      <c r="V50" s="6">
        <v>0</v>
      </c>
      <c r="W50" s="6">
        <v>0</v>
      </c>
      <c r="X50" s="3">
        <v>100</v>
      </c>
      <c r="Y50" s="6">
        <v>0</v>
      </c>
      <c r="Z50" s="6">
        <v>0</v>
      </c>
      <c r="AA50" s="3">
        <v>150</v>
      </c>
      <c r="AB50" s="6">
        <v>0</v>
      </c>
      <c r="AC50" s="6">
        <v>0</v>
      </c>
      <c r="AD50" s="3">
        <v>200</v>
      </c>
      <c r="AE50" s="6">
        <v>0</v>
      </c>
      <c r="AF50" s="6">
        <v>0</v>
      </c>
      <c r="AG50" s="3">
        <v>250</v>
      </c>
      <c r="AH50" s="6">
        <v>0</v>
      </c>
      <c r="AI50" s="6">
        <v>0</v>
      </c>
      <c r="AJ50" s="3">
        <v>300</v>
      </c>
      <c r="AK50" s="6">
        <v>0</v>
      </c>
      <c r="AL50" s="6">
        <v>0</v>
      </c>
      <c r="AM50" s="3">
        <v>4</v>
      </c>
      <c r="AN50" s="3">
        <v>1100</v>
      </c>
      <c r="AO50" s="3">
        <v>0</v>
      </c>
      <c r="AP50" s="3">
        <v>2701</v>
      </c>
      <c r="AQ50" s="3">
        <v>1451</v>
      </c>
      <c r="AR50" s="3">
        <v>1250</v>
      </c>
      <c r="AS50" s="246">
        <f t="shared" si="2"/>
        <v>53.720844131803034</v>
      </c>
      <c r="AT50" s="246">
        <f t="shared" si="3"/>
        <v>46.279155868196966</v>
      </c>
      <c r="AU50" s="246">
        <f t="shared" si="4"/>
        <v>100</v>
      </c>
      <c r="AV50" s="18">
        <f t="shared" si="5"/>
        <v>509.0707145501666</v>
      </c>
      <c r="AW50" s="18">
        <f t="shared" si="6"/>
        <v>509.0707145501666</v>
      </c>
    </row>
    <row r="51" spans="1:49" x14ac:dyDescent="0.25">
      <c r="A51" s="4" t="s">
        <v>92</v>
      </c>
      <c r="B51" s="4" t="s">
        <v>93</v>
      </c>
      <c r="C51" s="3">
        <v>125</v>
      </c>
      <c r="D51" s="6">
        <v>0</v>
      </c>
      <c r="E51" s="6">
        <v>0</v>
      </c>
      <c r="F51" s="3">
        <v>450</v>
      </c>
      <c r="G51" s="3">
        <v>4</v>
      </c>
      <c r="H51" s="3">
        <v>1800</v>
      </c>
      <c r="I51" s="3">
        <v>550</v>
      </c>
      <c r="J51" s="6">
        <v>0</v>
      </c>
      <c r="K51" s="6">
        <v>0</v>
      </c>
      <c r="L51" s="3">
        <v>100</v>
      </c>
      <c r="M51" s="3">
        <v>4</v>
      </c>
      <c r="N51" s="3">
        <v>400</v>
      </c>
      <c r="O51" s="3">
        <v>50</v>
      </c>
      <c r="P51" s="6">
        <v>0</v>
      </c>
      <c r="Q51" s="6">
        <v>0</v>
      </c>
      <c r="R51" s="3">
        <v>100</v>
      </c>
      <c r="S51" s="6">
        <v>0</v>
      </c>
      <c r="T51" s="6">
        <v>0</v>
      </c>
      <c r="U51" s="3">
        <v>50</v>
      </c>
      <c r="V51" s="6">
        <v>0</v>
      </c>
      <c r="W51" s="6">
        <v>0</v>
      </c>
      <c r="X51" s="3">
        <v>100</v>
      </c>
      <c r="Y51" s="6">
        <v>0</v>
      </c>
      <c r="Z51" s="6">
        <v>0</v>
      </c>
      <c r="AA51" s="3">
        <v>150</v>
      </c>
      <c r="AB51" s="6">
        <v>0</v>
      </c>
      <c r="AC51" s="6">
        <v>0</v>
      </c>
      <c r="AD51" s="3">
        <v>200</v>
      </c>
      <c r="AE51" s="6">
        <v>0</v>
      </c>
      <c r="AF51" s="6">
        <v>0</v>
      </c>
      <c r="AG51" s="3">
        <v>250</v>
      </c>
      <c r="AH51" s="6">
        <v>0</v>
      </c>
      <c r="AI51" s="6">
        <v>0</v>
      </c>
      <c r="AJ51" s="3">
        <v>300</v>
      </c>
      <c r="AK51" s="6">
        <v>0</v>
      </c>
      <c r="AL51" s="6">
        <v>0</v>
      </c>
      <c r="AM51" s="3">
        <v>8</v>
      </c>
      <c r="AN51" s="3">
        <v>2200</v>
      </c>
      <c r="AO51" s="3">
        <v>0</v>
      </c>
      <c r="AP51" s="3">
        <v>3828</v>
      </c>
      <c r="AQ51" s="3">
        <v>2447</v>
      </c>
      <c r="AR51" s="3">
        <v>1381</v>
      </c>
      <c r="AS51" s="246">
        <f t="shared" si="2"/>
        <v>63.923719958202717</v>
      </c>
      <c r="AT51" s="246">
        <f t="shared" si="3"/>
        <v>36.076280041797283</v>
      </c>
      <c r="AU51" s="246">
        <f t="shared" si="4"/>
        <v>100</v>
      </c>
      <c r="AV51" s="18">
        <f t="shared" si="5"/>
        <v>793.67816091954023</v>
      </c>
      <c r="AW51" s="18">
        <f t="shared" si="6"/>
        <v>793.67816091954023</v>
      </c>
    </row>
    <row r="52" spans="1:49" x14ac:dyDescent="0.25">
      <c r="A52" s="4" t="s">
        <v>94</v>
      </c>
      <c r="B52" s="4" t="s">
        <v>95</v>
      </c>
      <c r="C52" s="3">
        <v>125</v>
      </c>
      <c r="D52" s="3">
        <v>1</v>
      </c>
      <c r="E52" s="3">
        <v>125</v>
      </c>
      <c r="F52" s="3">
        <v>450</v>
      </c>
      <c r="G52" s="3">
        <v>3</v>
      </c>
      <c r="H52" s="3">
        <v>1350</v>
      </c>
      <c r="I52" s="3">
        <v>550</v>
      </c>
      <c r="J52" s="6">
        <v>0</v>
      </c>
      <c r="K52" s="6">
        <v>0</v>
      </c>
      <c r="L52" s="3">
        <v>100</v>
      </c>
      <c r="M52" s="3">
        <v>2</v>
      </c>
      <c r="N52" s="3">
        <v>200</v>
      </c>
      <c r="O52" s="3">
        <v>50</v>
      </c>
      <c r="P52" s="6">
        <v>0</v>
      </c>
      <c r="Q52" s="6">
        <v>0</v>
      </c>
      <c r="R52" s="3">
        <v>100</v>
      </c>
      <c r="S52" s="6">
        <v>0</v>
      </c>
      <c r="T52" s="6">
        <v>0</v>
      </c>
      <c r="U52" s="3">
        <v>50</v>
      </c>
      <c r="V52" s="6">
        <v>0</v>
      </c>
      <c r="W52" s="6">
        <v>0</v>
      </c>
      <c r="X52" s="3">
        <v>100</v>
      </c>
      <c r="Y52" s="6">
        <v>0</v>
      </c>
      <c r="Z52" s="6">
        <v>0</v>
      </c>
      <c r="AA52" s="3">
        <v>150</v>
      </c>
      <c r="AB52" s="6">
        <v>0</v>
      </c>
      <c r="AC52" s="6">
        <v>0</v>
      </c>
      <c r="AD52" s="3">
        <v>200</v>
      </c>
      <c r="AE52" s="6">
        <v>0</v>
      </c>
      <c r="AF52" s="6">
        <v>0</v>
      </c>
      <c r="AG52" s="3">
        <v>250</v>
      </c>
      <c r="AH52" s="6">
        <v>0</v>
      </c>
      <c r="AI52" s="6">
        <v>0</v>
      </c>
      <c r="AJ52" s="3">
        <v>300</v>
      </c>
      <c r="AK52" s="6">
        <v>0</v>
      </c>
      <c r="AL52" s="6">
        <v>0</v>
      </c>
      <c r="AM52" s="3">
        <v>6</v>
      </c>
      <c r="AN52" s="3">
        <v>1675</v>
      </c>
      <c r="AO52" s="3">
        <v>0</v>
      </c>
      <c r="AP52" s="3">
        <v>2604</v>
      </c>
      <c r="AQ52" s="3">
        <v>1545</v>
      </c>
      <c r="AR52" s="3">
        <v>1059</v>
      </c>
      <c r="AS52" s="246">
        <f t="shared" si="2"/>
        <v>59.331797235023046</v>
      </c>
      <c r="AT52" s="246">
        <f t="shared" si="3"/>
        <v>40.668202764976954</v>
      </c>
      <c r="AU52" s="246">
        <f t="shared" si="4"/>
        <v>100</v>
      </c>
      <c r="AV52" s="18">
        <f t="shared" si="5"/>
        <v>681.19239631336404</v>
      </c>
      <c r="AW52" s="18">
        <f t="shared" si="6"/>
        <v>681.19239631336404</v>
      </c>
    </row>
    <row r="53" spans="1:49" x14ac:dyDescent="0.25">
      <c r="A53" s="4" t="s">
        <v>96</v>
      </c>
      <c r="B53" s="4" t="s">
        <v>97</v>
      </c>
      <c r="C53" s="3">
        <v>125</v>
      </c>
      <c r="D53" s="3">
        <v>2</v>
      </c>
      <c r="E53" s="3">
        <v>250</v>
      </c>
      <c r="F53" s="3">
        <v>450</v>
      </c>
      <c r="G53" s="3">
        <v>3</v>
      </c>
      <c r="H53" s="3">
        <v>1350</v>
      </c>
      <c r="I53" s="3">
        <v>550</v>
      </c>
      <c r="J53" s="6">
        <v>0</v>
      </c>
      <c r="K53" s="6">
        <v>0</v>
      </c>
      <c r="L53" s="3">
        <v>100</v>
      </c>
      <c r="M53" s="3">
        <v>3</v>
      </c>
      <c r="N53" s="3">
        <v>300</v>
      </c>
      <c r="O53" s="3">
        <v>50</v>
      </c>
      <c r="P53" s="6">
        <v>0</v>
      </c>
      <c r="Q53" s="6">
        <v>0</v>
      </c>
      <c r="R53" s="3">
        <v>100</v>
      </c>
      <c r="S53" s="6">
        <v>0</v>
      </c>
      <c r="T53" s="6">
        <v>0</v>
      </c>
      <c r="U53" s="3">
        <v>50</v>
      </c>
      <c r="V53" s="6">
        <v>0</v>
      </c>
      <c r="W53" s="6">
        <v>0</v>
      </c>
      <c r="X53" s="3">
        <v>100</v>
      </c>
      <c r="Y53" s="6">
        <v>0</v>
      </c>
      <c r="Z53" s="6">
        <v>0</v>
      </c>
      <c r="AA53" s="3">
        <v>150</v>
      </c>
      <c r="AB53" s="6">
        <v>0</v>
      </c>
      <c r="AC53" s="6">
        <v>0</v>
      </c>
      <c r="AD53" s="3">
        <v>200</v>
      </c>
      <c r="AE53" s="6">
        <v>0</v>
      </c>
      <c r="AF53" s="6">
        <v>0</v>
      </c>
      <c r="AG53" s="3">
        <v>250</v>
      </c>
      <c r="AH53" s="6">
        <v>0</v>
      </c>
      <c r="AI53" s="6">
        <v>0</v>
      </c>
      <c r="AJ53" s="3">
        <v>300</v>
      </c>
      <c r="AK53" s="6">
        <v>0</v>
      </c>
      <c r="AL53" s="6">
        <v>0</v>
      </c>
      <c r="AM53" s="3">
        <v>8</v>
      </c>
      <c r="AN53" s="3">
        <v>1900</v>
      </c>
      <c r="AO53" s="3">
        <v>0</v>
      </c>
      <c r="AP53" s="3">
        <v>3804</v>
      </c>
      <c r="AQ53" s="3">
        <v>2678</v>
      </c>
      <c r="AR53" s="3">
        <v>1126</v>
      </c>
      <c r="AS53" s="246">
        <f t="shared" si="2"/>
        <v>70.399579390115662</v>
      </c>
      <c r="AT53" s="246">
        <f t="shared" si="3"/>
        <v>29.600420609884331</v>
      </c>
      <c r="AU53" s="246">
        <f t="shared" si="4"/>
        <v>100</v>
      </c>
      <c r="AV53" s="18">
        <f t="shared" si="5"/>
        <v>562.40799158780237</v>
      </c>
      <c r="AW53" s="18">
        <f t="shared" si="6"/>
        <v>562.40799158780237</v>
      </c>
    </row>
    <row r="54" spans="1:49" x14ac:dyDescent="0.25">
      <c r="A54" s="4" t="s">
        <v>98</v>
      </c>
      <c r="B54" s="4" t="s">
        <v>99</v>
      </c>
      <c r="C54" s="3">
        <v>125</v>
      </c>
      <c r="D54" s="3">
        <v>1</v>
      </c>
      <c r="E54" s="3">
        <v>125</v>
      </c>
      <c r="F54" s="3">
        <v>450</v>
      </c>
      <c r="G54" s="3">
        <v>3</v>
      </c>
      <c r="H54" s="3">
        <v>1350</v>
      </c>
      <c r="I54" s="3">
        <v>550</v>
      </c>
      <c r="J54" s="6">
        <v>0</v>
      </c>
      <c r="K54" s="6">
        <v>0</v>
      </c>
      <c r="L54" s="3">
        <v>100</v>
      </c>
      <c r="M54" s="3">
        <v>1</v>
      </c>
      <c r="N54" s="3">
        <v>100</v>
      </c>
      <c r="O54" s="3">
        <v>50</v>
      </c>
      <c r="P54" s="3">
        <v>4</v>
      </c>
      <c r="Q54" s="3">
        <v>200</v>
      </c>
      <c r="R54" s="3">
        <v>100</v>
      </c>
      <c r="S54" s="6">
        <v>0</v>
      </c>
      <c r="T54" s="6">
        <v>0</v>
      </c>
      <c r="U54" s="3">
        <v>50</v>
      </c>
      <c r="V54" s="6">
        <v>0</v>
      </c>
      <c r="W54" s="6">
        <v>0</v>
      </c>
      <c r="X54" s="3">
        <v>100</v>
      </c>
      <c r="Y54" s="6">
        <v>0</v>
      </c>
      <c r="Z54" s="6">
        <v>0</v>
      </c>
      <c r="AA54" s="3">
        <v>150</v>
      </c>
      <c r="AB54" s="6">
        <v>0</v>
      </c>
      <c r="AC54" s="6">
        <v>0</v>
      </c>
      <c r="AD54" s="3">
        <v>200</v>
      </c>
      <c r="AE54" s="6">
        <v>0</v>
      </c>
      <c r="AF54" s="6">
        <v>0</v>
      </c>
      <c r="AG54" s="3">
        <v>250</v>
      </c>
      <c r="AH54" s="6">
        <v>0</v>
      </c>
      <c r="AI54" s="6">
        <v>0</v>
      </c>
      <c r="AJ54" s="3">
        <v>300</v>
      </c>
      <c r="AK54" s="6">
        <v>0</v>
      </c>
      <c r="AL54" s="6">
        <v>0</v>
      </c>
      <c r="AM54" s="3">
        <v>9</v>
      </c>
      <c r="AN54" s="3">
        <v>1775</v>
      </c>
      <c r="AO54" s="3">
        <v>0</v>
      </c>
      <c r="AP54" s="3">
        <v>2102</v>
      </c>
      <c r="AQ54" s="3">
        <v>1438</v>
      </c>
      <c r="AR54" s="3">
        <v>664</v>
      </c>
      <c r="AS54" s="246">
        <f t="shared" si="2"/>
        <v>68.411037107516648</v>
      </c>
      <c r="AT54" s="246">
        <f t="shared" si="3"/>
        <v>31.588962892483348</v>
      </c>
      <c r="AU54" s="246">
        <f t="shared" si="4"/>
        <v>100</v>
      </c>
      <c r="AV54" s="18">
        <f t="shared" si="5"/>
        <v>560.70409134157944</v>
      </c>
      <c r="AW54" s="18">
        <f t="shared" si="6"/>
        <v>560.70409134157944</v>
      </c>
    </row>
    <row r="55" spans="1:49" x14ac:dyDescent="0.25">
      <c r="A55" s="4" t="s">
        <v>100</v>
      </c>
      <c r="B55" s="4" t="s">
        <v>101</v>
      </c>
      <c r="C55" s="3">
        <v>125</v>
      </c>
      <c r="D55" s="3">
        <v>1</v>
      </c>
      <c r="E55" s="3">
        <v>125</v>
      </c>
      <c r="F55" s="3">
        <v>450</v>
      </c>
      <c r="G55" s="3">
        <v>2</v>
      </c>
      <c r="H55" s="3">
        <v>900</v>
      </c>
      <c r="I55" s="3">
        <v>550</v>
      </c>
      <c r="J55" s="6">
        <v>0</v>
      </c>
      <c r="K55" s="6">
        <v>0</v>
      </c>
      <c r="L55" s="3">
        <v>100</v>
      </c>
      <c r="M55" s="3">
        <v>2</v>
      </c>
      <c r="N55" s="3">
        <v>200</v>
      </c>
      <c r="O55" s="3">
        <v>50</v>
      </c>
      <c r="P55" s="6">
        <v>0</v>
      </c>
      <c r="Q55" s="6">
        <v>0</v>
      </c>
      <c r="R55" s="3">
        <v>100</v>
      </c>
      <c r="S55" s="6">
        <v>0</v>
      </c>
      <c r="T55" s="6">
        <v>0</v>
      </c>
      <c r="U55" s="3">
        <v>50</v>
      </c>
      <c r="V55" s="6">
        <v>0</v>
      </c>
      <c r="W55" s="6">
        <v>0</v>
      </c>
      <c r="X55" s="3">
        <v>100</v>
      </c>
      <c r="Y55" s="6">
        <v>0</v>
      </c>
      <c r="Z55" s="6">
        <v>0</v>
      </c>
      <c r="AA55" s="3">
        <v>150</v>
      </c>
      <c r="AB55" s="6">
        <v>0</v>
      </c>
      <c r="AC55" s="6">
        <v>0</v>
      </c>
      <c r="AD55" s="3">
        <v>200</v>
      </c>
      <c r="AE55" s="6">
        <v>0</v>
      </c>
      <c r="AF55" s="6">
        <v>0</v>
      </c>
      <c r="AG55" s="3">
        <v>250</v>
      </c>
      <c r="AH55" s="6">
        <v>0</v>
      </c>
      <c r="AI55" s="6">
        <v>0</v>
      </c>
      <c r="AJ55" s="3">
        <v>300</v>
      </c>
      <c r="AK55" s="6">
        <v>0</v>
      </c>
      <c r="AL55" s="6">
        <v>0</v>
      </c>
      <c r="AM55" s="3">
        <v>5</v>
      </c>
      <c r="AN55" s="3">
        <v>1225</v>
      </c>
      <c r="AO55" s="3">
        <v>0</v>
      </c>
      <c r="AP55" s="3">
        <v>1158</v>
      </c>
      <c r="AQ55" s="3">
        <v>1158</v>
      </c>
      <c r="AR55" s="3">
        <v>0</v>
      </c>
      <c r="AS55" s="246">
        <f t="shared" si="2"/>
        <v>100</v>
      </c>
      <c r="AT55" s="246">
        <f t="shared" si="3"/>
        <v>0</v>
      </c>
      <c r="AU55" s="246">
        <f t="shared" si="4"/>
        <v>100</v>
      </c>
      <c r="AV55" s="18">
        <f t="shared" si="5"/>
        <v>0</v>
      </c>
      <c r="AW55" s="18">
        <f t="shared" si="6"/>
        <v>0</v>
      </c>
    </row>
    <row r="56" spans="1:49" x14ac:dyDescent="0.25">
      <c r="A56" s="4" t="s">
        <v>102</v>
      </c>
      <c r="B56" s="4" t="s">
        <v>103</v>
      </c>
      <c r="C56" s="3">
        <v>125</v>
      </c>
      <c r="D56" s="6">
        <v>0</v>
      </c>
      <c r="E56" s="6">
        <v>0</v>
      </c>
      <c r="F56" s="3">
        <v>450</v>
      </c>
      <c r="G56" s="3">
        <v>2</v>
      </c>
      <c r="H56" s="3">
        <v>900</v>
      </c>
      <c r="I56" s="3">
        <v>550</v>
      </c>
      <c r="J56" s="6">
        <v>0</v>
      </c>
      <c r="K56" s="6">
        <v>0</v>
      </c>
      <c r="L56" s="3">
        <v>100</v>
      </c>
      <c r="M56" s="3">
        <v>1</v>
      </c>
      <c r="N56" s="3">
        <v>100</v>
      </c>
      <c r="O56" s="3">
        <v>50</v>
      </c>
      <c r="P56" s="3">
        <v>1</v>
      </c>
      <c r="Q56" s="3">
        <v>50</v>
      </c>
      <c r="R56" s="3">
        <v>100</v>
      </c>
      <c r="S56" s="6">
        <v>0</v>
      </c>
      <c r="T56" s="6">
        <v>0</v>
      </c>
      <c r="U56" s="3">
        <v>50</v>
      </c>
      <c r="V56" s="6">
        <v>0</v>
      </c>
      <c r="W56" s="6">
        <v>0</v>
      </c>
      <c r="X56" s="3">
        <v>100</v>
      </c>
      <c r="Y56" s="6">
        <v>0</v>
      </c>
      <c r="Z56" s="6">
        <v>0</v>
      </c>
      <c r="AA56" s="3">
        <v>150</v>
      </c>
      <c r="AB56" s="6">
        <v>0</v>
      </c>
      <c r="AC56" s="6">
        <v>0</v>
      </c>
      <c r="AD56" s="3">
        <v>200</v>
      </c>
      <c r="AE56" s="6">
        <v>0</v>
      </c>
      <c r="AF56" s="6">
        <v>0</v>
      </c>
      <c r="AG56" s="3">
        <v>250</v>
      </c>
      <c r="AH56" s="6">
        <v>0</v>
      </c>
      <c r="AI56" s="6">
        <v>0</v>
      </c>
      <c r="AJ56" s="3">
        <v>300</v>
      </c>
      <c r="AK56" s="6">
        <v>0</v>
      </c>
      <c r="AL56" s="6">
        <v>0</v>
      </c>
      <c r="AM56" s="3">
        <v>4</v>
      </c>
      <c r="AN56" s="3">
        <v>1050</v>
      </c>
      <c r="AO56" s="3">
        <v>350</v>
      </c>
      <c r="AP56" s="3">
        <v>2090</v>
      </c>
      <c r="AQ56" s="3">
        <v>1102</v>
      </c>
      <c r="AR56" s="3">
        <v>988</v>
      </c>
      <c r="AS56" s="246">
        <f t="shared" si="2"/>
        <v>52.72727272727272</v>
      </c>
      <c r="AT56" s="246">
        <f t="shared" si="3"/>
        <v>47.272727272727273</v>
      </c>
      <c r="AU56" s="246">
        <f t="shared" si="4"/>
        <v>100</v>
      </c>
      <c r="AV56" s="18">
        <f t="shared" si="5"/>
        <v>496.36363636363637</v>
      </c>
      <c r="AW56" s="18">
        <f t="shared" si="6"/>
        <v>846.36363636363637</v>
      </c>
    </row>
    <row r="57" spans="1:49" x14ac:dyDescent="0.25">
      <c r="A57" s="4" t="s">
        <v>104</v>
      </c>
      <c r="B57" s="4" t="s">
        <v>105</v>
      </c>
      <c r="C57" s="3">
        <v>125</v>
      </c>
      <c r="D57" s="3">
        <v>1</v>
      </c>
      <c r="E57" s="3">
        <v>125</v>
      </c>
      <c r="F57" s="3">
        <v>450</v>
      </c>
      <c r="G57" s="3">
        <v>1</v>
      </c>
      <c r="H57" s="3">
        <v>450</v>
      </c>
      <c r="I57" s="3">
        <v>550</v>
      </c>
      <c r="J57" s="6">
        <v>0</v>
      </c>
      <c r="K57" s="6">
        <v>0</v>
      </c>
      <c r="L57" s="3">
        <v>100</v>
      </c>
      <c r="M57" s="3">
        <v>1</v>
      </c>
      <c r="N57" s="3">
        <v>100</v>
      </c>
      <c r="O57" s="3">
        <v>50</v>
      </c>
      <c r="P57" s="6">
        <v>0</v>
      </c>
      <c r="Q57" s="6">
        <v>0</v>
      </c>
      <c r="R57" s="3">
        <v>100</v>
      </c>
      <c r="S57" s="6">
        <v>0</v>
      </c>
      <c r="T57" s="6">
        <v>0</v>
      </c>
      <c r="U57" s="3">
        <v>50</v>
      </c>
      <c r="V57" s="3">
        <v>1</v>
      </c>
      <c r="W57" s="3">
        <v>50</v>
      </c>
      <c r="X57" s="3">
        <v>100</v>
      </c>
      <c r="Y57" s="3">
        <v>1</v>
      </c>
      <c r="Z57" s="3">
        <v>100</v>
      </c>
      <c r="AA57" s="3">
        <v>150</v>
      </c>
      <c r="AB57" s="6">
        <v>0</v>
      </c>
      <c r="AC57" s="6">
        <v>0</v>
      </c>
      <c r="AD57" s="3">
        <v>200</v>
      </c>
      <c r="AE57" s="3">
        <v>1</v>
      </c>
      <c r="AF57" s="3">
        <v>200</v>
      </c>
      <c r="AG57" s="3">
        <v>250</v>
      </c>
      <c r="AH57" s="6">
        <v>0</v>
      </c>
      <c r="AI57" s="6">
        <v>0</v>
      </c>
      <c r="AJ57" s="3">
        <v>300</v>
      </c>
      <c r="AK57" s="6">
        <v>0</v>
      </c>
      <c r="AL57" s="6">
        <v>0</v>
      </c>
      <c r="AM57" s="3">
        <v>6</v>
      </c>
      <c r="AN57" s="3">
        <v>1025</v>
      </c>
      <c r="AO57" s="3">
        <v>0</v>
      </c>
      <c r="AP57" s="3">
        <v>1288</v>
      </c>
      <c r="AQ57" s="3">
        <v>1014</v>
      </c>
      <c r="AR57" s="3">
        <v>274</v>
      </c>
      <c r="AS57" s="246">
        <f t="shared" si="2"/>
        <v>78.726708074534159</v>
      </c>
      <c r="AT57" s="246">
        <f t="shared" si="3"/>
        <v>21.273291925465841</v>
      </c>
      <c r="AU57" s="246">
        <f t="shared" si="4"/>
        <v>100</v>
      </c>
      <c r="AV57" s="18">
        <f t="shared" si="5"/>
        <v>218.05124223602488</v>
      </c>
      <c r="AW57" s="18">
        <f t="shared" si="6"/>
        <v>218.05124223602488</v>
      </c>
    </row>
    <row r="58" spans="1:49" x14ac:dyDescent="0.25">
      <c r="A58" s="4" t="s">
        <v>106</v>
      </c>
      <c r="B58" s="4" t="s">
        <v>107</v>
      </c>
      <c r="C58" s="3">
        <v>125</v>
      </c>
      <c r="D58" s="6">
        <v>0</v>
      </c>
      <c r="E58" s="6">
        <v>0</v>
      </c>
      <c r="F58" s="3">
        <v>450</v>
      </c>
      <c r="G58" s="3">
        <v>2</v>
      </c>
      <c r="H58" s="3">
        <v>900</v>
      </c>
      <c r="I58" s="3">
        <v>550</v>
      </c>
      <c r="J58" s="6">
        <v>0</v>
      </c>
      <c r="K58" s="6">
        <v>0</v>
      </c>
      <c r="L58" s="3">
        <v>100</v>
      </c>
      <c r="M58" s="3">
        <v>2</v>
      </c>
      <c r="N58" s="3">
        <v>200</v>
      </c>
      <c r="O58" s="3">
        <v>50</v>
      </c>
      <c r="P58" s="6">
        <v>0</v>
      </c>
      <c r="Q58" s="6">
        <v>0</v>
      </c>
      <c r="R58" s="3">
        <v>100</v>
      </c>
      <c r="S58" s="6">
        <v>0</v>
      </c>
      <c r="T58" s="6">
        <v>0</v>
      </c>
      <c r="U58" s="3">
        <v>50</v>
      </c>
      <c r="V58" s="6">
        <v>0</v>
      </c>
      <c r="W58" s="6">
        <v>0</v>
      </c>
      <c r="X58" s="3">
        <v>100</v>
      </c>
      <c r="Y58" s="6">
        <v>0</v>
      </c>
      <c r="Z58" s="6">
        <v>0</v>
      </c>
      <c r="AA58" s="3">
        <v>150</v>
      </c>
      <c r="AB58" s="6">
        <v>0</v>
      </c>
      <c r="AC58" s="6">
        <v>0</v>
      </c>
      <c r="AD58" s="3">
        <v>200</v>
      </c>
      <c r="AE58" s="3">
        <v>1</v>
      </c>
      <c r="AF58" s="3">
        <v>200</v>
      </c>
      <c r="AG58" s="3">
        <v>250</v>
      </c>
      <c r="AH58" s="6">
        <v>0</v>
      </c>
      <c r="AI58" s="6">
        <v>0</v>
      </c>
      <c r="AJ58" s="3">
        <v>300</v>
      </c>
      <c r="AK58" s="6">
        <v>0</v>
      </c>
      <c r="AL58" s="6">
        <v>0</v>
      </c>
      <c r="AM58" s="3">
        <v>5</v>
      </c>
      <c r="AN58" s="3">
        <v>1300</v>
      </c>
      <c r="AO58" s="3">
        <v>2</v>
      </c>
      <c r="AP58" s="3">
        <v>2473</v>
      </c>
      <c r="AQ58" s="3">
        <v>2473</v>
      </c>
      <c r="AR58" s="3">
        <v>0</v>
      </c>
      <c r="AS58" s="246">
        <f t="shared" si="2"/>
        <v>100</v>
      </c>
      <c r="AT58" s="246">
        <f t="shared" si="3"/>
        <v>0</v>
      </c>
      <c r="AU58" s="246">
        <f t="shared" si="4"/>
        <v>100</v>
      </c>
      <c r="AV58" s="18">
        <f t="shared" si="5"/>
        <v>0</v>
      </c>
      <c r="AW58" s="18">
        <f t="shared" si="6"/>
        <v>2</v>
      </c>
    </row>
    <row r="59" spans="1:49" x14ac:dyDescent="0.25">
      <c r="A59" s="4" t="s">
        <v>108</v>
      </c>
      <c r="B59" s="4" t="s">
        <v>109</v>
      </c>
      <c r="C59" s="3">
        <v>125</v>
      </c>
      <c r="D59" s="6">
        <v>0</v>
      </c>
      <c r="E59" s="6">
        <v>0</v>
      </c>
      <c r="F59" s="3">
        <v>450</v>
      </c>
      <c r="G59" s="3">
        <v>0</v>
      </c>
      <c r="H59" s="3">
        <v>0</v>
      </c>
      <c r="I59" s="3">
        <v>550</v>
      </c>
      <c r="J59" s="6">
        <v>0</v>
      </c>
      <c r="K59" s="6">
        <v>0</v>
      </c>
      <c r="L59" s="3">
        <v>100</v>
      </c>
      <c r="M59" s="3">
        <v>0</v>
      </c>
      <c r="N59" s="3">
        <v>0</v>
      </c>
      <c r="O59" s="3">
        <v>50</v>
      </c>
      <c r="P59" s="6">
        <v>0</v>
      </c>
      <c r="Q59" s="6">
        <v>0</v>
      </c>
      <c r="R59" s="3">
        <v>100</v>
      </c>
      <c r="S59" s="6">
        <v>0</v>
      </c>
      <c r="T59" s="6">
        <v>0</v>
      </c>
      <c r="U59" s="3">
        <v>50</v>
      </c>
      <c r="V59" s="6">
        <v>0</v>
      </c>
      <c r="W59" s="6">
        <v>0</v>
      </c>
      <c r="X59" s="3">
        <v>100</v>
      </c>
      <c r="Y59" s="6">
        <v>0</v>
      </c>
      <c r="Z59" s="6">
        <v>0</v>
      </c>
      <c r="AA59" s="3">
        <v>150</v>
      </c>
      <c r="AB59" s="6">
        <v>0</v>
      </c>
      <c r="AC59" s="6">
        <v>0</v>
      </c>
      <c r="AD59" s="3">
        <v>200</v>
      </c>
      <c r="AE59" s="6">
        <v>0</v>
      </c>
      <c r="AF59" s="6">
        <v>0</v>
      </c>
      <c r="AG59" s="3">
        <v>250</v>
      </c>
      <c r="AH59" s="6">
        <v>0</v>
      </c>
      <c r="AI59" s="6">
        <v>0</v>
      </c>
      <c r="AJ59" s="3">
        <v>300</v>
      </c>
      <c r="AK59" s="6">
        <v>0</v>
      </c>
      <c r="AL59" s="6">
        <v>0</v>
      </c>
      <c r="AM59" s="3">
        <v>0</v>
      </c>
      <c r="AN59" s="3">
        <v>0</v>
      </c>
      <c r="AO59" s="3">
        <v>0</v>
      </c>
      <c r="AP59" s="3">
        <v>1074</v>
      </c>
      <c r="AQ59" s="3">
        <v>869</v>
      </c>
      <c r="AR59" s="3">
        <v>205</v>
      </c>
      <c r="AS59" s="246">
        <f t="shared" si="2"/>
        <v>80.912476722532588</v>
      </c>
      <c r="AT59" s="246">
        <f t="shared" si="3"/>
        <v>19.087523277467412</v>
      </c>
      <c r="AU59" s="246">
        <f t="shared" si="4"/>
        <v>100</v>
      </c>
      <c r="AV59" s="18">
        <f t="shared" si="5"/>
        <v>0</v>
      </c>
      <c r="AW59" s="18">
        <f t="shared" si="6"/>
        <v>0</v>
      </c>
    </row>
    <row r="60" spans="1:49" x14ac:dyDescent="0.25">
      <c r="A60" s="4" t="s">
        <v>110</v>
      </c>
      <c r="B60" s="4" t="s">
        <v>111</v>
      </c>
      <c r="C60" s="3">
        <v>125</v>
      </c>
      <c r="D60" s="3">
        <v>1</v>
      </c>
      <c r="E60" s="3">
        <v>125</v>
      </c>
      <c r="F60" s="3">
        <v>450</v>
      </c>
      <c r="G60" s="3">
        <v>3</v>
      </c>
      <c r="H60" s="3">
        <v>1350</v>
      </c>
      <c r="I60" s="3">
        <v>550</v>
      </c>
      <c r="J60" s="6">
        <v>0</v>
      </c>
      <c r="K60" s="6">
        <v>0</v>
      </c>
      <c r="L60" s="3">
        <v>100</v>
      </c>
      <c r="M60" s="6">
        <v>0</v>
      </c>
      <c r="N60" s="6">
        <v>0</v>
      </c>
      <c r="O60" s="3">
        <v>50</v>
      </c>
      <c r="P60" s="6">
        <v>0</v>
      </c>
      <c r="Q60" s="6">
        <v>0</v>
      </c>
      <c r="R60" s="3">
        <v>100</v>
      </c>
      <c r="S60" s="3">
        <v>1</v>
      </c>
      <c r="T60" s="3">
        <v>100</v>
      </c>
      <c r="U60" s="3">
        <v>50</v>
      </c>
      <c r="V60" s="6">
        <v>0</v>
      </c>
      <c r="W60" s="6">
        <v>0</v>
      </c>
      <c r="X60" s="3">
        <v>100</v>
      </c>
      <c r="Y60" s="3">
        <v>1</v>
      </c>
      <c r="Z60" s="3">
        <v>100</v>
      </c>
      <c r="AA60" s="3">
        <v>150</v>
      </c>
      <c r="AB60" s="6">
        <v>0</v>
      </c>
      <c r="AC60" s="6">
        <v>0</v>
      </c>
      <c r="AD60" s="3">
        <v>200</v>
      </c>
      <c r="AE60" s="6">
        <v>0</v>
      </c>
      <c r="AF60" s="6">
        <v>0</v>
      </c>
      <c r="AG60" s="3">
        <v>250</v>
      </c>
      <c r="AH60" s="6">
        <v>0</v>
      </c>
      <c r="AI60" s="6">
        <v>0</v>
      </c>
      <c r="AJ60" s="3">
        <v>300</v>
      </c>
      <c r="AK60" s="6">
        <v>0</v>
      </c>
      <c r="AL60" s="6">
        <v>0</v>
      </c>
      <c r="AM60" s="3">
        <v>6</v>
      </c>
      <c r="AN60" s="3">
        <v>1675</v>
      </c>
      <c r="AO60" s="3">
        <v>0</v>
      </c>
      <c r="AP60" s="3">
        <v>1812</v>
      </c>
      <c r="AQ60" s="3">
        <v>1812</v>
      </c>
      <c r="AR60" s="3">
        <v>0</v>
      </c>
      <c r="AS60" s="246">
        <f t="shared" si="2"/>
        <v>100</v>
      </c>
      <c r="AT60" s="246">
        <f t="shared" si="3"/>
        <v>0</v>
      </c>
      <c r="AU60" s="246">
        <f t="shared" si="4"/>
        <v>100</v>
      </c>
      <c r="AV60" s="18">
        <f t="shared" si="5"/>
        <v>0</v>
      </c>
      <c r="AW60" s="18">
        <f t="shared" si="6"/>
        <v>0</v>
      </c>
    </row>
    <row r="61" spans="1:49" x14ac:dyDescent="0.25">
      <c r="A61" s="4" t="s">
        <v>112</v>
      </c>
      <c r="B61" s="4" t="s">
        <v>113</v>
      </c>
      <c r="C61" s="3">
        <v>125</v>
      </c>
      <c r="D61" s="6">
        <v>0</v>
      </c>
      <c r="E61" s="6">
        <v>0</v>
      </c>
      <c r="F61" s="3">
        <v>450</v>
      </c>
      <c r="G61" s="3">
        <v>2</v>
      </c>
      <c r="H61" s="3">
        <v>900</v>
      </c>
      <c r="I61" s="3">
        <v>550</v>
      </c>
      <c r="J61" s="6">
        <v>0</v>
      </c>
      <c r="K61" s="6">
        <v>0</v>
      </c>
      <c r="L61" s="3">
        <v>100</v>
      </c>
      <c r="M61" s="3">
        <v>1</v>
      </c>
      <c r="N61" s="3">
        <v>100</v>
      </c>
      <c r="O61" s="3">
        <v>50</v>
      </c>
      <c r="P61" s="6">
        <v>0</v>
      </c>
      <c r="Q61" s="6">
        <v>0</v>
      </c>
      <c r="R61" s="3">
        <v>100</v>
      </c>
      <c r="S61" s="6">
        <v>0</v>
      </c>
      <c r="T61" s="6">
        <v>0</v>
      </c>
      <c r="U61" s="3">
        <v>50</v>
      </c>
      <c r="V61" s="6">
        <v>0</v>
      </c>
      <c r="W61" s="6">
        <v>0</v>
      </c>
      <c r="X61" s="3">
        <v>100</v>
      </c>
      <c r="Y61" s="6">
        <v>0</v>
      </c>
      <c r="Z61" s="6">
        <v>0</v>
      </c>
      <c r="AA61" s="3">
        <v>150</v>
      </c>
      <c r="AB61" s="6">
        <v>0</v>
      </c>
      <c r="AC61" s="6">
        <v>0</v>
      </c>
      <c r="AD61" s="3">
        <v>200</v>
      </c>
      <c r="AE61" s="6">
        <v>0</v>
      </c>
      <c r="AF61" s="6">
        <v>0</v>
      </c>
      <c r="AG61" s="3">
        <v>250</v>
      </c>
      <c r="AH61" s="6">
        <v>0</v>
      </c>
      <c r="AI61" s="6">
        <v>0</v>
      </c>
      <c r="AJ61" s="3">
        <v>300</v>
      </c>
      <c r="AK61" s="6">
        <v>0</v>
      </c>
      <c r="AL61" s="6">
        <v>0</v>
      </c>
      <c r="AM61" s="3">
        <v>3</v>
      </c>
      <c r="AN61" s="3">
        <v>1000</v>
      </c>
      <c r="AO61" s="3">
        <v>1</v>
      </c>
      <c r="AP61" s="3">
        <v>2011</v>
      </c>
      <c r="AQ61" s="3">
        <v>1060</v>
      </c>
      <c r="AR61" s="3">
        <v>951</v>
      </c>
      <c r="AS61" s="246">
        <f t="shared" si="2"/>
        <v>52.71009448035803</v>
      </c>
      <c r="AT61" s="246">
        <f t="shared" si="3"/>
        <v>47.28990551964197</v>
      </c>
      <c r="AU61" s="246">
        <f t="shared" si="4"/>
        <v>100</v>
      </c>
      <c r="AV61" s="18">
        <f t="shared" si="5"/>
        <v>472.89905519641974</v>
      </c>
      <c r="AW61" s="18">
        <f t="shared" si="6"/>
        <v>473.89905519641974</v>
      </c>
    </row>
    <row r="62" spans="1:49" x14ac:dyDescent="0.25">
      <c r="A62" s="4" t="s">
        <v>114</v>
      </c>
      <c r="B62" s="4" t="s">
        <v>115</v>
      </c>
      <c r="C62" s="3">
        <v>125</v>
      </c>
      <c r="D62" s="6">
        <v>0</v>
      </c>
      <c r="E62" s="6">
        <v>0</v>
      </c>
      <c r="F62" s="3">
        <v>450</v>
      </c>
      <c r="G62" s="3">
        <v>1</v>
      </c>
      <c r="H62" s="3">
        <v>450</v>
      </c>
      <c r="I62" s="3">
        <v>550</v>
      </c>
      <c r="J62" s="6">
        <v>0</v>
      </c>
      <c r="K62" s="6">
        <v>0</v>
      </c>
      <c r="L62" s="3">
        <v>100</v>
      </c>
      <c r="M62" s="3">
        <v>2</v>
      </c>
      <c r="N62" s="3">
        <v>200</v>
      </c>
      <c r="O62" s="3">
        <v>50</v>
      </c>
      <c r="P62" s="6">
        <v>0</v>
      </c>
      <c r="Q62" s="6">
        <v>0</v>
      </c>
      <c r="R62" s="3">
        <v>100</v>
      </c>
      <c r="S62" s="6">
        <v>0</v>
      </c>
      <c r="T62" s="6">
        <v>0</v>
      </c>
      <c r="U62" s="3">
        <v>50</v>
      </c>
      <c r="V62" s="6">
        <v>0</v>
      </c>
      <c r="W62" s="6">
        <v>0</v>
      </c>
      <c r="X62" s="3">
        <v>100</v>
      </c>
      <c r="Y62" s="6">
        <v>0</v>
      </c>
      <c r="Z62" s="6">
        <v>0</v>
      </c>
      <c r="AA62" s="3">
        <v>150</v>
      </c>
      <c r="AB62" s="6">
        <v>0</v>
      </c>
      <c r="AC62" s="6">
        <v>0</v>
      </c>
      <c r="AD62" s="3">
        <v>200</v>
      </c>
      <c r="AE62" s="6">
        <v>0</v>
      </c>
      <c r="AF62" s="6">
        <v>0</v>
      </c>
      <c r="AG62" s="3">
        <v>250</v>
      </c>
      <c r="AH62" s="6">
        <v>0</v>
      </c>
      <c r="AI62" s="6">
        <v>0</v>
      </c>
      <c r="AJ62" s="3">
        <v>300</v>
      </c>
      <c r="AK62" s="6">
        <v>0</v>
      </c>
      <c r="AL62" s="6">
        <v>0</v>
      </c>
      <c r="AM62" s="3">
        <v>3</v>
      </c>
      <c r="AN62" s="3">
        <v>650</v>
      </c>
      <c r="AO62" s="3">
        <v>57</v>
      </c>
      <c r="AP62" s="3">
        <v>577</v>
      </c>
      <c r="AQ62" s="3">
        <v>369</v>
      </c>
      <c r="AR62" s="3">
        <v>208</v>
      </c>
      <c r="AS62" s="246">
        <f t="shared" si="2"/>
        <v>63.951473136915084</v>
      </c>
      <c r="AT62" s="246">
        <f t="shared" si="3"/>
        <v>36.048526863084923</v>
      </c>
      <c r="AU62" s="246">
        <f t="shared" si="4"/>
        <v>100</v>
      </c>
      <c r="AV62" s="18">
        <f t="shared" si="5"/>
        <v>234.31542461005199</v>
      </c>
      <c r="AW62" s="18">
        <f t="shared" si="6"/>
        <v>291.31542461005199</v>
      </c>
    </row>
    <row r="63" spans="1:49" x14ac:dyDescent="0.25">
      <c r="A63" s="4" t="s">
        <v>116</v>
      </c>
      <c r="B63" s="4" t="s">
        <v>117</v>
      </c>
      <c r="C63" s="3">
        <v>125</v>
      </c>
      <c r="D63" s="6">
        <v>0</v>
      </c>
      <c r="E63" s="6">
        <v>0</v>
      </c>
      <c r="F63" s="3">
        <v>450</v>
      </c>
      <c r="G63" s="3">
        <v>2</v>
      </c>
      <c r="H63" s="3">
        <v>900</v>
      </c>
      <c r="I63" s="3">
        <v>550</v>
      </c>
      <c r="J63" s="6">
        <v>0</v>
      </c>
      <c r="K63" s="6">
        <v>0</v>
      </c>
      <c r="L63" s="3">
        <v>100</v>
      </c>
      <c r="M63" s="6">
        <v>0</v>
      </c>
      <c r="N63" s="6">
        <v>0</v>
      </c>
      <c r="O63" s="3">
        <v>50</v>
      </c>
      <c r="P63" s="6">
        <v>0</v>
      </c>
      <c r="Q63" s="6">
        <v>0</v>
      </c>
      <c r="R63" s="3">
        <v>100</v>
      </c>
      <c r="S63" s="3">
        <v>2</v>
      </c>
      <c r="T63" s="3">
        <v>200</v>
      </c>
      <c r="U63" s="3">
        <v>50</v>
      </c>
      <c r="V63" s="6">
        <v>0</v>
      </c>
      <c r="W63" s="6">
        <v>0</v>
      </c>
      <c r="X63" s="3">
        <v>100</v>
      </c>
      <c r="Y63" s="6">
        <v>0</v>
      </c>
      <c r="Z63" s="6">
        <v>0</v>
      </c>
      <c r="AA63" s="3">
        <v>150</v>
      </c>
      <c r="AB63" s="6">
        <v>0</v>
      </c>
      <c r="AC63" s="6">
        <v>0</v>
      </c>
      <c r="AD63" s="3">
        <v>200</v>
      </c>
      <c r="AE63" s="6">
        <v>0</v>
      </c>
      <c r="AF63" s="6">
        <v>0</v>
      </c>
      <c r="AG63" s="3">
        <v>250</v>
      </c>
      <c r="AH63" s="6">
        <v>0</v>
      </c>
      <c r="AI63" s="6">
        <v>0</v>
      </c>
      <c r="AJ63" s="3">
        <v>300</v>
      </c>
      <c r="AK63" s="6">
        <v>0</v>
      </c>
      <c r="AL63" s="6">
        <v>0</v>
      </c>
      <c r="AM63" s="3">
        <v>4</v>
      </c>
      <c r="AN63" s="3">
        <v>1100</v>
      </c>
      <c r="AO63" s="3">
        <v>0</v>
      </c>
      <c r="AP63" s="3">
        <v>1562</v>
      </c>
      <c r="AQ63" s="3">
        <v>954</v>
      </c>
      <c r="AR63" s="3">
        <v>608</v>
      </c>
      <c r="AS63" s="246">
        <f t="shared" si="2"/>
        <v>61.075544174135722</v>
      </c>
      <c r="AT63" s="246">
        <f t="shared" si="3"/>
        <v>38.924455825864278</v>
      </c>
      <c r="AU63" s="246">
        <f t="shared" si="4"/>
        <v>100</v>
      </c>
      <c r="AV63" s="18">
        <f t="shared" si="5"/>
        <v>428.16901408450707</v>
      </c>
      <c r="AW63" s="18">
        <f t="shared" si="6"/>
        <v>428.16901408450707</v>
      </c>
    </row>
    <row r="64" spans="1:49" x14ac:dyDescent="0.25">
      <c r="A64" s="4" t="s">
        <v>118</v>
      </c>
      <c r="B64" s="4" t="s">
        <v>119</v>
      </c>
      <c r="C64" s="3">
        <v>125</v>
      </c>
      <c r="D64" s="6">
        <v>0</v>
      </c>
      <c r="E64" s="6">
        <v>0</v>
      </c>
      <c r="F64" s="3">
        <v>450</v>
      </c>
      <c r="G64" s="3">
        <v>2</v>
      </c>
      <c r="H64" s="3">
        <v>900</v>
      </c>
      <c r="I64" s="3">
        <v>550</v>
      </c>
      <c r="J64" s="6">
        <v>0</v>
      </c>
      <c r="K64" s="6">
        <v>0</v>
      </c>
      <c r="L64" s="3">
        <v>100</v>
      </c>
      <c r="M64" s="6">
        <v>0</v>
      </c>
      <c r="N64" s="6">
        <v>0</v>
      </c>
      <c r="O64" s="3">
        <v>50</v>
      </c>
      <c r="P64" s="6">
        <v>0</v>
      </c>
      <c r="Q64" s="6">
        <v>0</v>
      </c>
      <c r="R64" s="3">
        <v>100</v>
      </c>
      <c r="S64" s="3">
        <v>2</v>
      </c>
      <c r="T64" s="3">
        <v>200</v>
      </c>
      <c r="U64" s="3">
        <v>50</v>
      </c>
      <c r="V64" s="6">
        <v>0</v>
      </c>
      <c r="W64" s="6">
        <v>0</v>
      </c>
      <c r="X64" s="3">
        <v>100</v>
      </c>
      <c r="Y64" s="6">
        <v>0</v>
      </c>
      <c r="Z64" s="6">
        <v>0</v>
      </c>
      <c r="AA64" s="3">
        <v>150</v>
      </c>
      <c r="AB64" s="6">
        <v>0</v>
      </c>
      <c r="AC64" s="6">
        <v>0</v>
      </c>
      <c r="AD64" s="3">
        <v>200</v>
      </c>
      <c r="AE64" s="6">
        <v>0</v>
      </c>
      <c r="AF64" s="6">
        <v>0</v>
      </c>
      <c r="AG64" s="3">
        <v>250</v>
      </c>
      <c r="AH64" s="6">
        <v>0</v>
      </c>
      <c r="AI64" s="6">
        <v>0</v>
      </c>
      <c r="AJ64" s="3">
        <v>300</v>
      </c>
      <c r="AK64" s="6">
        <v>0</v>
      </c>
      <c r="AL64" s="6">
        <v>0</v>
      </c>
      <c r="AM64" s="3">
        <v>4</v>
      </c>
      <c r="AN64" s="3">
        <v>1100</v>
      </c>
      <c r="AO64" s="3">
        <v>0</v>
      </c>
      <c r="AP64" s="3">
        <v>3456</v>
      </c>
      <c r="AQ64" s="3">
        <v>2652</v>
      </c>
      <c r="AR64" s="3">
        <v>804</v>
      </c>
      <c r="AS64" s="246">
        <f t="shared" si="2"/>
        <v>76.736111111111114</v>
      </c>
      <c r="AT64" s="246">
        <f t="shared" si="3"/>
        <v>23.263888888888889</v>
      </c>
      <c r="AU64" s="246">
        <f t="shared" si="4"/>
        <v>100</v>
      </c>
      <c r="AV64" s="18">
        <f t="shared" si="5"/>
        <v>255.90277777777777</v>
      </c>
      <c r="AW64" s="18">
        <f t="shared" si="6"/>
        <v>255.90277777777777</v>
      </c>
    </row>
    <row r="65" spans="1:49" x14ac:dyDescent="0.25">
      <c r="A65" s="4" t="s">
        <v>120</v>
      </c>
      <c r="B65" s="4" t="s">
        <v>121</v>
      </c>
      <c r="C65" s="3">
        <v>125</v>
      </c>
      <c r="D65" s="3">
        <v>1</v>
      </c>
      <c r="E65" s="3">
        <v>125</v>
      </c>
      <c r="F65" s="3">
        <v>450</v>
      </c>
      <c r="G65" s="3">
        <v>1</v>
      </c>
      <c r="H65" s="3">
        <v>450</v>
      </c>
      <c r="I65" s="3">
        <v>550</v>
      </c>
      <c r="J65" s="6">
        <v>0</v>
      </c>
      <c r="K65" s="6">
        <v>0</v>
      </c>
      <c r="L65" s="3">
        <v>100</v>
      </c>
      <c r="M65" s="3">
        <v>1</v>
      </c>
      <c r="N65" s="3">
        <v>100</v>
      </c>
      <c r="O65" s="3">
        <v>50</v>
      </c>
      <c r="P65" s="3">
        <v>1</v>
      </c>
      <c r="Q65" s="3">
        <v>50</v>
      </c>
      <c r="R65" s="3">
        <v>100</v>
      </c>
      <c r="S65" s="3">
        <v>1</v>
      </c>
      <c r="T65" s="3">
        <v>100</v>
      </c>
      <c r="U65" s="3">
        <v>50</v>
      </c>
      <c r="V65" s="6">
        <v>0</v>
      </c>
      <c r="W65" s="6">
        <v>0</v>
      </c>
      <c r="X65" s="3">
        <v>100</v>
      </c>
      <c r="Y65" s="6">
        <v>0</v>
      </c>
      <c r="Z65" s="6">
        <v>0</v>
      </c>
      <c r="AA65" s="3">
        <v>150</v>
      </c>
      <c r="AB65" s="6">
        <v>0</v>
      </c>
      <c r="AC65" s="6">
        <v>0</v>
      </c>
      <c r="AD65" s="3">
        <v>200</v>
      </c>
      <c r="AE65" s="6">
        <v>0</v>
      </c>
      <c r="AF65" s="6">
        <v>0</v>
      </c>
      <c r="AG65" s="3">
        <v>250</v>
      </c>
      <c r="AH65" s="6">
        <v>0</v>
      </c>
      <c r="AI65" s="6">
        <v>0</v>
      </c>
      <c r="AJ65" s="3">
        <v>300</v>
      </c>
      <c r="AK65" s="6">
        <v>0</v>
      </c>
      <c r="AL65" s="6">
        <v>0</v>
      </c>
      <c r="AM65" s="3">
        <v>5</v>
      </c>
      <c r="AN65" s="3">
        <v>825</v>
      </c>
      <c r="AO65" s="3">
        <v>0</v>
      </c>
      <c r="AP65" s="3">
        <v>928</v>
      </c>
      <c r="AQ65" s="3">
        <v>481</v>
      </c>
      <c r="AR65" s="3">
        <v>447</v>
      </c>
      <c r="AS65" s="246">
        <f t="shared" si="2"/>
        <v>51.831896551724135</v>
      </c>
      <c r="AT65" s="246">
        <f t="shared" si="3"/>
        <v>48.168103448275865</v>
      </c>
      <c r="AU65" s="246">
        <f t="shared" si="4"/>
        <v>100</v>
      </c>
      <c r="AV65" s="18">
        <f t="shared" si="5"/>
        <v>397.38685344827587</v>
      </c>
      <c r="AW65" s="18">
        <f t="shared" si="6"/>
        <v>397.38685344827587</v>
      </c>
    </row>
    <row r="66" spans="1:49" x14ac:dyDescent="0.25">
      <c r="A66" s="4" t="s">
        <v>122</v>
      </c>
      <c r="B66" s="4" t="s">
        <v>123</v>
      </c>
      <c r="C66" s="3">
        <v>125</v>
      </c>
      <c r="D66" s="6">
        <v>0</v>
      </c>
      <c r="E66" s="6">
        <v>0</v>
      </c>
      <c r="F66" s="3">
        <v>450</v>
      </c>
      <c r="G66" s="6">
        <v>0</v>
      </c>
      <c r="H66" s="6">
        <v>0</v>
      </c>
      <c r="I66" s="3">
        <v>550</v>
      </c>
      <c r="J66" s="6">
        <v>0</v>
      </c>
      <c r="K66" s="6">
        <v>0</v>
      </c>
      <c r="L66" s="3">
        <v>100</v>
      </c>
      <c r="M66" s="6">
        <v>0</v>
      </c>
      <c r="N66" s="6">
        <v>0</v>
      </c>
      <c r="O66" s="3">
        <v>50</v>
      </c>
      <c r="P66" s="6">
        <v>0</v>
      </c>
      <c r="Q66" s="6">
        <v>0</v>
      </c>
      <c r="R66" s="3">
        <v>100</v>
      </c>
      <c r="S66" s="6">
        <v>0</v>
      </c>
      <c r="T66" s="6">
        <v>0</v>
      </c>
      <c r="U66" s="3">
        <v>50</v>
      </c>
      <c r="V66" s="6">
        <v>0</v>
      </c>
      <c r="W66" s="6">
        <v>0</v>
      </c>
      <c r="X66" s="3">
        <v>100</v>
      </c>
      <c r="Y66" s="6">
        <v>0</v>
      </c>
      <c r="Z66" s="6">
        <v>0</v>
      </c>
      <c r="AA66" s="3">
        <v>150</v>
      </c>
      <c r="AB66" s="6">
        <v>0</v>
      </c>
      <c r="AC66" s="6">
        <v>0</v>
      </c>
      <c r="AD66" s="3">
        <v>200</v>
      </c>
      <c r="AE66" s="6">
        <v>0</v>
      </c>
      <c r="AF66" s="6">
        <v>0</v>
      </c>
      <c r="AG66" s="3">
        <v>250</v>
      </c>
      <c r="AH66" s="3">
        <v>2</v>
      </c>
      <c r="AI66" s="3">
        <v>500</v>
      </c>
      <c r="AJ66" s="3">
        <v>300</v>
      </c>
      <c r="AK66" s="6">
        <v>0</v>
      </c>
      <c r="AL66" s="6">
        <v>0</v>
      </c>
      <c r="AM66" s="3">
        <v>2</v>
      </c>
      <c r="AN66" s="3">
        <v>500</v>
      </c>
      <c r="AO66" s="3">
        <v>35</v>
      </c>
      <c r="AP66" s="3">
        <v>2006</v>
      </c>
      <c r="AQ66" s="3">
        <v>1237</v>
      </c>
      <c r="AR66" s="3">
        <v>769</v>
      </c>
      <c r="AS66" s="246">
        <f t="shared" si="2"/>
        <v>61.665004985044867</v>
      </c>
      <c r="AT66" s="246">
        <f t="shared" si="3"/>
        <v>38.334995014955133</v>
      </c>
      <c r="AU66" s="246">
        <f t="shared" si="4"/>
        <v>100</v>
      </c>
      <c r="AV66" s="18">
        <f t="shared" si="5"/>
        <v>191.67497507477569</v>
      </c>
      <c r="AW66" s="18">
        <f t="shared" si="6"/>
        <v>226.67497507477569</v>
      </c>
    </row>
    <row r="67" spans="1:49" x14ac:dyDescent="0.25">
      <c r="A67" s="4" t="s">
        <v>124</v>
      </c>
      <c r="B67" s="4" t="s">
        <v>125</v>
      </c>
      <c r="C67" s="3">
        <v>125</v>
      </c>
      <c r="D67" s="6">
        <v>0</v>
      </c>
      <c r="E67" s="6">
        <v>0</v>
      </c>
      <c r="F67" s="3">
        <v>450</v>
      </c>
      <c r="G67" s="3">
        <v>1</v>
      </c>
      <c r="H67" s="3">
        <v>450</v>
      </c>
      <c r="I67" s="3">
        <v>550</v>
      </c>
      <c r="J67" s="6">
        <v>0</v>
      </c>
      <c r="K67" s="6">
        <v>0</v>
      </c>
      <c r="L67" s="3">
        <v>100</v>
      </c>
      <c r="M67" s="3">
        <v>1</v>
      </c>
      <c r="N67" s="3">
        <v>100</v>
      </c>
      <c r="O67" s="3">
        <v>50</v>
      </c>
      <c r="P67" s="6">
        <v>0</v>
      </c>
      <c r="Q67" s="6">
        <v>0</v>
      </c>
      <c r="R67" s="3">
        <v>100</v>
      </c>
      <c r="S67" s="6">
        <v>0</v>
      </c>
      <c r="T67" s="6">
        <v>0</v>
      </c>
      <c r="U67" s="3">
        <v>50</v>
      </c>
      <c r="V67" s="6">
        <v>0</v>
      </c>
      <c r="W67" s="6">
        <v>0</v>
      </c>
      <c r="X67" s="3">
        <v>100</v>
      </c>
      <c r="Y67" s="6">
        <v>0</v>
      </c>
      <c r="Z67" s="6">
        <v>0</v>
      </c>
      <c r="AA67" s="3">
        <v>150</v>
      </c>
      <c r="AB67" s="6">
        <v>0</v>
      </c>
      <c r="AC67" s="6">
        <v>0</v>
      </c>
      <c r="AD67" s="3">
        <v>200</v>
      </c>
      <c r="AE67" s="6">
        <v>0</v>
      </c>
      <c r="AF67" s="6">
        <v>0</v>
      </c>
      <c r="AG67" s="3">
        <v>250</v>
      </c>
      <c r="AH67" s="6">
        <v>0</v>
      </c>
      <c r="AI67" s="6">
        <v>0</v>
      </c>
      <c r="AJ67" s="3">
        <v>300</v>
      </c>
      <c r="AK67" s="6">
        <v>0</v>
      </c>
      <c r="AL67" s="6">
        <v>0</v>
      </c>
      <c r="AM67" s="3">
        <v>2</v>
      </c>
      <c r="AN67" s="3">
        <v>550</v>
      </c>
      <c r="AO67" s="3">
        <v>0</v>
      </c>
      <c r="AP67" s="3">
        <v>433</v>
      </c>
      <c r="AQ67" s="3">
        <v>433</v>
      </c>
      <c r="AR67" s="3">
        <v>0</v>
      </c>
      <c r="AS67" s="246">
        <f t="shared" si="2"/>
        <v>100</v>
      </c>
      <c r="AT67" s="246">
        <f t="shared" si="3"/>
        <v>0</v>
      </c>
      <c r="AU67" s="246">
        <f t="shared" si="4"/>
        <v>100</v>
      </c>
      <c r="AV67" s="18">
        <f t="shared" si="5"/>
        <v>0</v>
      </c>
      <c r="AW67" s="18">
        <f t="shared" si="6"/>
        <v>0</v>
      </c>
    </row>
    <row r="68" spans="1:49" x14ac:dyDescent="0.25">
      <c r="A68" s="4" t="s">
        <v>126</v>
      </c>
      <c r="B68" s="4" t="s">
        <v>127</v>
      </c>
      <c r="C68" s="3">
        <v>125</v>
      </c>
      <c r="D68" s="3">
        <v>2</v>
      </c>
      <c r="E68" s="3">
        <v>250</v>
      </c>
      <c r="F68" s="3">
        <v>450</v>
      </c>
      <c r="G68" s="3">
        <v>1</v>
      </c>
      <c r="H68" s="3">
        <v>450</v>
      </c>
      <c r="I68" s="3">
        <v>550</v>
      </c>
      <c r="J68" s="6">
        <v>0</v>
      </c>
      <c r="K68" s="6">
        <v>0</v>
      </c>
      <c r="L68" s="3">
        <v>100</v>
      </c>
      <c r="M68" s="3">
        <v>1</v>
      </c>
      <c r="N68" s="3">
        <v>100</v>
      </c>
      <c r="O68" s="3">
        <v>50</v>
      </c>
      <c r="P68" s="6">
        <v>0</v>
      </c>
      <c r="Q68" s="6">
        <v>0</v>
      </c>
      <c r="R68" s="3">
        <v>100</v>
      </c>
      <c r="S68" s="6">
        <v>0</v>
      </c>
      <c r="T68" s="6">
        <v>0</v>
      </c>
      <c r="U68" s="3">
        <v>50</v>
      </c>
      <c r="V68" s="6">
        <v>0</v>
      </c>
      <c r="W68" s="6">
        <v>0</v>
      </c>
      <c r="X68" s="3">
        <v>100</v>
      </c>
      <c r="Y68" s="6">
        <v>0</v>
      </c>
      <c r="Z68" s="6">
        <v>0</v>
      </c>
      <c r="AA68" s="3">
        <v>150</v>
      </c>
      <c r="AB68" s="6">
        <v>0</v>
      </c>
      <c r="AC68" s="6">
        <v>0</v>
      </c>
      <c r="AD68" s="3">
        <v>200</v>
      </c>
      <c r="AE68" s="6">
        <v>0</v>
      </c>
      <c r="AF68" s="6">
        <v>0</v>
      </c>
      <c r="AG68" s="3">
        <v>250</v>
      </c>
      <c r="AH68" s="6">
        <v>0</v>
      </c>
      <c r="AI68" s="6">
        <v>0</v>
      </c>
      <c r="AJ68" s="3">
        <v>300</v>
      </c>
      <c r="AK68" s="6">
        <v>0</v>
      </c>
      <c r="AL68" s="6">
        <v>0</v>
      </c>
      <c r="AM68" s="3">
        <v>4</v>
      </c>
      <c r="AN68" s="3">
        <v>800</v>
      </c>
      <c r="AO68" s="3">
        <v>0</v>
      </c>
      <c r="AP68" s="3">
        <v>1124</v>
      </c>
      <c r="AQ68" s="3">
        <v>306</v>
      </c>
      <c r="AR68" s="3">
        <v>818</v>
      </c>
      <c r="AS68" s="246">
        <f t="shared" si="2"/>
        <v>27.22419928825623</v>
      </c>
      <c r="AT68" s="246">
        <f t="shared" si="3"/>
        <v>72.77580071174377</v>
      </c>
      <c r="AU68" s="246">
        <f t="shared" si="4"/>
        <v>100</v>
      </c>
      <c r="AV68" s="18">
        <f t="shared" si="5"/>
        <v>582.20640569395016</v>
      </c>
      <c r="AW68" s="18">
        <f t="shared" si="6"/>
        <v>582.20640569395016</v>
      </c>
    </row>
    <row r="69" spans="1:49" x14ac:dyDescent="0.25">
      <c r="A69" s="4" t="s">
        <v>128</v>
      </c>
      <c r="B69" s="4" t="s">
        <v>129</v>
      </c>
      <c r="C69" s="3">
        <v>125</v>
      </c>
      <c r="D69" s="6">
        <v>0</v>
      </c>
      <c r="E69" s="6">
        <v>0</v>
      </c>
      <c r="F69" s="3">
        <v>450</v>
      </c>
      <c r="G69" s="3">
        <v>1</v>
      </c>
      <c r="H69" s="3">
        <v>450</v>
      </c>
      <c r="I69" s="3">
        <v>550</v>
      </c>
      <c r="J69" s="6">
        <v>0</v>
      </c>
      <c r="K69" s="6">
        <v>0</v>
      </c>
      <c r="L69" s="3">
        <v>100</v>
      </c>
      <c r="M69" s="3">
        <v>1</v>
      </c>
      <c r="N69" s="3">
        <v>100</v>
      </c>
      <c r="O69" s="3">
        <v>50</v>
      </c>
      <c r="P69" s="6">
        <v>0</v>
      </c>
      <c r="Q69" s="6">
        <v>0</v>
      </c>
      <c r="R69" s="3">
        <v>100</v>
      </c>
      <c r="S69" s="6">
        <v>0</v>
      </c>
      <c r="T69" s="6">
        <v>0</v>
      </c>
      <c r="U69" s="3">
        <v>50</v>
      </c>
      <c r="V69" s="6">
        <v>0</v>
      </c>
      <c r="W69" s="6">
        <v>0</v>
      </c>
      <c r="X69" s="3">
        <v>100</v>
      </c>
      <c r="Y69" s="6">
        <v>0</v>
      </c>
      <c r="Z69" s="6">
        <v>0</v>
      </c>
      <c r="AA69" s="3">
        <v>150</v>
      </c>
      <c r="AB69" s="6">
        <v>0</v>
      </c>
      <c r="AC69" s="6">
        <v>0</v>
      </c>
      <c r="AD69" s="3">
        <v>200</v>
      </c>
      <c r="AE69" s="6">
        <v>0</v>
      </c>
      <c r="AF69" s="6">
        <v>0</v>
      </c>
      <c r="AG69" s="3">
        <v>250</v>
      </c>
      <c r="AH69" s="6">
        <v>0</v>
      </c>
      <c r="AI69" s="6">
        <v>0</v>
      </c>
      <c r="AJ69" s="3">
        <v>300</v>
      </c>
      <c r="AK69" s="6">
        <v>0</v>
      </c>
      <c r="AL69" s="6">
        <v>0</v>
      </c>
      <c r="AM69" s="3">
        <v>2</v>
      </c>
      <c r="AN69" s="3">
        <v>550</v>
      </c>
      <c r="AO69" s="3">
        <v>0</v>
      </c>
      <c r="AP69" s="3">
        <v>764</v>
      </c>
      <c r="AQ69" s="3">
        <v>528</v>
      </c>
      <c r="AR69" s="3">
        <v>236</v>
      </c>
      <c r="AS69" s="246">
        <f t="shared" si="2"/>
        <v>69.109947643979055</v>
      </c>
      <c r="AT69" s="246">
        <f t="shared" si="3"/>
        <v>30.890052356020941</v>
      </c>
      <c r="AU69" s="246">
        <f t="shared" si="4"/>
        <v>100</v>
      </c>
      <c r="AV69" s="18">
        <f t="shared" si="5"/>
        <v>169.89528795811518</v>
      </c>
      <c r="AW69" s="18">
        <f t="shared" si="6"/>
        <v>169.89528795811518</v>
      </c>
    </row>
    <row r="70" spans="1:49" x14ac:dyDescent="0.25">
      <c r="A70" s="4" t="s">
        <v>130</v>
      </c>
      <c r="B70" s="4" t="s">
        <v>131</v>
      </c>
      <c r="C70" s="3">
        <v>125</v>
      </c>
      <c r="D70" s="6">
        <v>0</v>
      </c>
      <c r="E70" s="6">
        <v>0</v>
      </c>
      <c r="F70" s="3">
        <v>450</v>
      </c>
      <c r="G70" s="6">
        <v>0</v>
      </c>
      <c r="H70" s="6">
        <v>0</v>
      </c>
      <c r="I70" s="3">
        <v>550</v>
      </c>
      <c r="J70" s="6">
        <v>0</v>
      </c>
      <c r="K70" s="6">
        <v>0</v>
      </c>
      <c r="L70" s="3">
        <v>100</v>
      </c>
      <c r="M70" s="6">
        <v>0</v>
      </c>
      <c r="N70" s="6">
        <v>0</v>
      </c>
      <c r="O70" s="3">
        <v>50</v>
      </c>
      <c r="P70" s="6">
        <v>0</v>
      </c>
      <c r="Q70" s="6">
        <v>0</v>
      </c>
      <c r="R70" s="3">
        <v>100</v>
      </c>
      <c r="S70" s="6">
        <v>0</v>
      </c>
      <c r="T70" s="6">
        <v>0</v>
      </c>
      <c r="U70" s="3">
        <v>50</v>
      </c>
      <c r="V70" s="6">
        <v>0</v>
      </c>
      <c r="W70" s="6">
        <v>0</v>
      </c>
      <c r="X70" s="3">
        <v>100</v>
      </c>
      <c r="Y70" s="6">
        <v>0</v>
      </c>
      <c r="Z70" s="6">
        <v>0</v>
      </c>
      <c r="AA70" s="3">
        <v>150</v>
      </c>
      <c r="AB70" s="6">
        <v>0</v>
      </c>
      <c r="AC70" s="6">
        <v>0</v>
      </c>
      <c r="AD70" s="3">
        <v>200</v>
      </c>
      <c r="AE70" s="6">
        <v>0</v>
      </c>
      <c r="AF70" s="6">
        <v>0</v>
      </c>
      <c r="AG70" s="3">
        <v>250</v>
      </c>
      <c r="AH70" s="6">
        <v>0</v>
      </c>
      <c r="AI70" s="6">
        <v>0</v>
      </c>
      <c r="AJ70" s="3">
        <v>300</v>
      </c>
      <c r="AK70" s="6">
        <v>0</v>
      </c>
      <c r="AL70" s="6">
        <v>0</v>
      </c>
      <c r="AM70" s="3">
        <v>0</v>
      </c>
      <c r="AN70" s="3">
        <v>0</v>
      </c>
      <c r="AO70" s="3">
        <v>0</v>
      </c>
      <c r="AP70" s="3">
        <v>1167</v>
      </c>
      <c r="AQ70" s="21">
        <v>0</v>
      </c>
      <c r="AR70" s="21">
        <v>0</v>
      </c>
      <c r="AS70" s="246">
        <f t="shared" si="2"/>
        <v>0</v>
      </c>
      <c r="AT70" s="246">
        <f t="shared" si="3"/>
        <v>0</v>
      </c>
      <c r="AU70" s="246">
        <f t="shared" si="4"/>
        <v>0</v>
      </c>
      <c r="AV70" s="18">
        <f t="shared" si="5"/>
        <v>0</v>
      </c>
      <c r="AW70" s="18">
        <f t="shared" si="6"/>
        <v>0</v>
      </c>
    </row>
    <row r="71" spans="1:49" x14ac:dyDescent="0.25">
      <c r="A71" s="4" t="s">
        <v>132</v>
      </c>
      <c r="B71" s="4" t="s">
        <v>133</v>
      </c>
      <c r="C71" s="3">
        <v>125</v>
      </c>
      <c r="D71" s="6">
        <v>0</v>
      </c>
      <c r="E71" s="6">
        <v>0</v>
      </c>
      <c r="F71" s="3">
        <v>450</v>
      </c>
      <c r="G71" s="3">
        <v>1</v>
      </c>
      <c r="H71" s="3">
        <v>450</v>
      </c>
      <c r="I71" s="3">
        <v>550</v>
      </c>
      <c r="J71" s="6">
        <v>0</v>
      </c>
      <c r="K71" s="6">
        <v>0</v>
      </c>
      <c r="L71" s="3">
        <v>100</v>
      </c>
      <c r="M71" s="3">
        <v>2</v>
      </c>
      <c r="N71" s="3">
        <v>200</v>
      </c>
      <c r="O71" s="3">
        <v>50</v>
      </c>
      <c r="P71" s="6">
        <v>0</v>
      </c>
      <c r="Q71" s="6">
        <v>0</v>
      </c>
      <c r="R71" s="3">
        <v>100</v>
      </c>
      <c r="S71" s="6">
        <v>0</v>
      </c>
      <c r="T71" s="6">
        <v>0</v>
      </c>
      <c r="U71" s="3">
        <v>50</v>
      </c>
      <c r="V71" s="6">
        <v>0</v>
      </c>
      <c r="W71" s="6">
        <v>0</v>
      </c>
      <c r="X71" s="3">
        <v>100</v>
      </c>
      <c r="Y71" s="6">
        <v>0</v>
      </c>
      <c r="Z71" s="6">
        <v>0</v>
      </c>
      <c r="AA71" s="3">
        <v>150</v>
      </c>
      <c r="AB71" s="6">
        <v>0</v>
      </c>
      <c r="AC71" s="6">
        <v>0</v>
      </c>
      <c r="AD71" s="3">
        <v>200</v>
      </c>
      <c r="AE71" s="6">
        <v>0</v>
      </c>
      <c r="AF71" s="6">
        <v>0</v>
      </c>
      <c r="AG71" s="3">
        <v>250</v>
      </c>
      <c r="AH71" s="6">
        <v>0</v>
      </c>
      <c r="AI71" s="6">
        <v>0</v>
      </c>
      <c r="AJ71" s="3">
        <v>300</v>
      </c>
      <c r="AK71" s="6">
        <v>0</v>
      </c>
      <c r="AL71" s="6">
        <v>0</v>
      </c>
      <c r="AM71" s="3">
        <v>3</v>
      </c>
      <c r="AN71" s="3">
        <v>650</v>
      </c>
      <c r="AO71" s="3">
        <v>0</v>
      </c>
      <c r="AP71" s="3">
        <v>836</v>
      </c>
      <c r="AQ71" s="3">
        <v>610</v>
      </c>
      <c r="AR71" s="3">
        <v>226</v>
      </c>
      <c r="AS71" s="246">
        <f t="shared" ref="AS71:AS115" si="7">+AQ71/AP71*100</f>
        <v>72.966507177033492</v>
      </c>
      <c r="AT71" s="246">
        <f t="shared" ref="AT71:AT115" si="8">+AR71/AP71*100</f>
        <v>27.033492822966508</v>
      </c>
      <c r="AU71" s="246">
        <f t="shared" ref="AU71:AU115" si="9">+AS71+AT71</f>
        <v>100</v>
      </c>
      <c r="AV71" s="18">
        <f t="shared" si="5"/>
        <v>175.71770334928232</v>
      </c>
      <c r="AW71" s="18">
        <f t="shared" si="6"/>
        <v>175.71770334928232</v>
      </c>
    </row>
    <row r="72" spans="1:49" x14ac:dyDescent="0.25">
      <c r="A72" s="4" t="s">
        <v>134</v>
      </c>
      <c r="B72" s="4" t="s">
        <v>135</v>
      </c>
      <c r="C72" s="3">
        <v>125</v>
      </c>
      <c r="D72" s="3">
        <v>1</v>
      </c>
      <c r="E72" s="3">
        <v>125</v>
      </c>
      <c r="F72" s="3">
        <v>450</v>
      </c>
      <c r="G72" s="6">
        <v>0</v>
      </c>
      <c r="H72" s="6">
        <v>0</v>
      </c>
      <c r="I72" s="3">
        <v>550</v>
      </c>
      <c r="J72" s="3">
        <v>2</v>
      </c>
      <c r="K72" s="3">
        <v>1100</v>
      </c>
      <c r="L72" s="3">
        <v>100</v>
      </c>
      <c r="M72" s="6">
        <v>0</v>
      </c>
      <c r="N72" s="6">
        <v>0</v>
      </c>
      <c r="O72" s="3">
        <v>50</v>
      </c>
      <c r="P72" s="6">
        <v>0</v>
      </c>
      <c r="Q72" s="6">
        <v>0</v>
      </c>
      <c r="R72" s="3">
        <v>100</v>
      </c>
      <c r="S72" s="6">
        <v>0</v>
      </c>
      <c r="T72" s="6">
        <v>0</v>
      </c>
      <c r="U72" s="3">
        <v>50</v>
      </c>
      <c r="V72" s="6">
        <v>0</v>
      </c>
      <c r="W72" s="6">
        <v>0</v>
      </c>
      <c r="X72" s="3">
        <v>100</v>
      </c>
      <c r="Y72" s="6">
        <v>0</v>
      </c>
      <c r="Z72" s="6">
        <v>0</v>
      </c>
      <c r="AA72" s="3">
        <v>150</v>
      </c>
      <c r="AB72" s="6">
        <v>0</v>
      </c>
      <c r="AC72" s="6">
        <v>0</v>
      </c>
      <c r="AD72" s="3">
        <v>200</v>
      </c>
      <c r="AE72" s="6">
        <v>0</v>
      </c>
      <c r="AF72" s="6">
        <v>0</v>
      </c>
      <c r="AG72" s="3">
        <v>250</v>
      </c>
      <c r="AH72" s="6">
        <v>0</v>
      </c>
      <c r="AI72" s="6">
        <v>0</v>
      </c>
      <c r="AJ72" s="3">
        <v>300</v>
      </c>
      <c r="AK72" s="3">
        <v>1</v>
      </c>
      <c r="AL72" s="3">
        <v>300</v>
      </c>
      <c r="AM72" s="3">
        <v>4</v>
      </c>
      <c r="AN72" s="3">
        <v>1525</v>
      </c>
      <c r="AO72" s="3">
        <v>530</v>
      </c>
      <c r="AP72" s="3">
        <v>896</v>
      </c>
      <c r="AQ72" s="3">
        <v>896</v>
      </c>
      <c r="AR72" s="3">
        <v>0</v>
      </c>
      <c r="AS72" s="246">
        <f t="shared" si="7"/>
        <v>100</v>
      </c>
      <c r="AT72" s="246">
        <f t="shared" si="8"/>
        <v>0</v>
      </c>
      <c r="AU72" s="246">
        <f t="shared" si="9"/>
        <v>100</v>
      </c>
      <c r="AV72" s="18">
        <f t="shared" si="5"/>
        <v>0</v>
      </c>
      <c r="AW72" s="18">
        <f t="shared" si="6"/>
        <v>530</v>
      </c>
    </row>
    <row r="73" spans="1:49" x14ac:dyDescent="0.25">
      <c r="A73" s="4" t="s">
        <v>136</v>
      </c>
      <c r="B73" s="4" t="s">
        <v>137</v>
      </c>
      <c r="C73" s="3">
        <v>125</v>
      </c>
      <c r="D73" s="6">
        <v>0</v>
      </c>
      <c r="E73" s="6">
        <v>0</v>
      </c>
      <c r="F73" s="3">
        <v>450</v>
      </c>
      <c r="G73" s="3">
        <v>2</v>
      </c>
      <c r="H73" s="3">
        <v>900</v>
      </c>
      <c r="I73" s="3">
        <v>550</v>
      </c>
      <c r="J73" s="6">
        <v>0</v>
      </c>
      <c r="K73" s="6">
        <v>0</v>
      </c>
      <c r="L73" s="3">
        <v>100</v>
      </c>
      <c r="M73" s="6">
        <v>0</v>
      </c>
      <c r="N73" s="6">
        <v>0</v>
      </c>
      <c r="O73" s="3">
        <v>50</v>
      </c>
      <c r="P73" s="3">
        <v>1</v>
      </c>
      <c r="Q73" s="3">
        <v>50</v>
      </c>
      <c r="R73" s="3">
        <v>100</v>
      </c>
      <c r="S73" s="6">
        <v>0</v>
      </c>
      <c r="T73" s="6">
        <v>0</v>
      </c>
      <c r="U73" s="3">
        <v>50</v>
      </c>
      <c r="V73" s="6">
        <v>0</v>
      </c>
      <c r="W73" s="6">
        <v>0</v>
      </c>
      <c r="X73" s="3">
        <v>100</v>
      </c>
      <c r="Y73" s="6">
        <v>0</v>
      </c>
      <c r="Z73" s="6">
        <v>0</v>
      </c>
      <c r="AA73" s="3">
        <v>150</v>
      </c>
      <c r="AB73" s="6">
        <v>0</v>
      </c>
      <c r="AC73" s="6">
        <v>0</v>
      </c>
      <c r="AD73" s="3">
        <v>200</v>
      </c>
      <c r="AE73" s="6">
        <v>0</v>
      </c>
      <c r="AF73" s="6">
        <v>0</v>
      </c>
      <c r="AG73" s="3">
        <v>250</v>
      </c>
      <c r="AH73" s="6">
        <v>0</v>
      </c>
      <c r="AI73" s="6">
        <v>0</v>
      </c>
      <c r="AJ73" s="3">
        <v>300</v>
      </c>
      <c r="AK73" s="6">
        <v>0</v>
      </c>
      <c r="AL73" s="6">
        <v>0</v>
      </c>
      <c r="AM73" s="3">
        <v>3</v>
      </c>
      <c r="AN73" s="3">
        <v>950</v>
      </c>
      <c r="AO73" s="3">
        <v>0</v>
      </c>
      <c r="AP73" s="3">
        <v>1289</v>
      </c>
      <c r="AQ73" s="3">
        <v>961</v>
      </c>
      <c r="AR73" s="3">
        <v>328</v>
      </c>
      <c r="AS73" s="246">
        <f t="shared" si="7"/>
        <v>74.553917765709855</v>
      </c>
      <c r="AT73" s="246">
        <f t="shared" si="8"/>
        <v>25.446082234290145</v>
      </c>
      <c r="AU73" s="246">
        <f t="shared" si="9"/>
        <v>100</v>
      </c>
      <c r="AV73" s="18">
        <f t="shared" si="5"/>
        <v>241.73778122575638</v>
      </c>
      <c r="AW73" s="18">
        <f t="shared" si="6"/>
        <v>241.73778122575638</v>
      </c>
    </row>
    <row r="74" spans="1:49" x14ac:dyDescent="0.25">
      <c r="A74" s="4" t="s">
        <v>138</v>
      </c>
      <c r="B74" s="4" t="s">
        <v>139</v>
      </c>
      <c r="C74" s="3">
        <v>125</v>
      </c>
      <c r="D74" s="6">
        <v>0</v>
      </c>
      <c r="E74" s="6">
        <v>0</v>
      </c>
      <c r="F74" s="3">
        <v>450</v>
      </c>
      <c r="G74" s="3">
        <v>1</v>
      </c>
      <c r="H74" s="3">
        <v>450</v>
      </c>
      <c r="I74" s="3">
        <v>550</v>
      </c>
      <c r="J74" s="6">
        <v>0</v>
      </c>
      <c r="K74" s="6">
        <v>0</v>
      </c>
      <c r="L74" s="3">
        <v>100</v>
      </c>
      <c r="M74" s="6">
        <v>0</v>
      </c>
      <c r="N74" s="6">
        <v>0</v>
      </c>
      <c r="O74" s="3">
        <v>50</v>
      </c>
      <c r="P74" s="6">
        <v>0</v>
      </c>
      <c r="Q74" s="6">
        <v>0</v>
      </c>
      <c r="R74" s="3">
        <v>100</v>
      </c>
      <c r="S74" s="3">
        <v>1</v>
      </c>
      <c r="T74" s="3">
        <v>100</v>
      </c>
      <c r="U74" s="3">
        <v>50</v>
      </c>
      <c r="V74" s="6">
        <v>0</v>
      </c>
      <c r="W74" s="6">
        <v>0</v>
      </c>
      <c r="X74" s="3">
        <v>100</v>
      </c>
      <c r="Y74" s="6">
        <v>0</v>
      </c>
      <c r="Z74" s="6">
        <v>0</v>
      </c>
      <c r="AA74" s="3">
        <v>150</v>
      </c>
      <c r="AB74" s="6">
        <v>0</v>
      </c>
      <c r="AC74" s="6">
        <v>0</v>
      </c>
      <c r="AD74" s="3">
        <v>200</v>
      </c>
      <c r="AE74" s="6">
        <v>0</v>
      </c>
      <c r="AF74" s="6">
        <v>0</v>
      </c>
      <c r="AG74" s="3">
        <v>250</v>
      </c>
      <c r="AH74" s="6">
        <v>0</v>
      </c>
      <c r="AI74" s="6">
        <v>0</v>
      </c>
      <c r="AJ74" s="3">
        <v>300</v>
      </c>
      <c r="AK74" s="6">
        <v>0</v>
      </c>
      <c r="AL74" s="6">
        <v>0</v>
      </c>
      <c r="AM74" s="3">
        <v>2</v>
      </c>
      <c r="AN74" s="3">
        <v>550</v>
      </c>
      <c r="AO74" s="3">
        <v>0</v>
      </c>
      <c r="AP74" s="3">
        <v>775</v>
      </c>
      <c r="AQ74" s="3">
        <v>573</v>
      </c>
      <c r="AR74" s="3">
        <v>202</v>
      </c>
      <c r="AS74" s="246">
        <f t="shared" si="7"/>
        <v>73.935483870967744</v>
      </c>
      <c r="AT74" s="246">
        <f t="shared" si="8"/>
        <v>26.064516129032256</v>
      </c>
      <c r="AU74" s="246">
        <f t="shared" si="9"/>
        <v>100</v>
      </c>
      <c r="AV74" s="18">
        <f t="shared" si="5"/>
        <v>143.35483870967741</v>
      </c>
      <c r="AW74" s="18">
        <f t="shared" si="6"/>
        <v>143.35483870967741</v>
      </c>
    </row>
    <row r="75" spans="1:49" x14ac:dyDescent="0.25">
      <c r="A75" s="4" t="s">
        <v>140</v>
      </c>
      <c r="B75" s="4" t="s">
        <v>141</v>
      </c>
      <c r="C75" s="3">
        <v>125</v>
      </c>
      <c r="D75" s="6">
        <v>0</v>
      </c>
      <c r="E75" s="6">
        <v>0</v>
      </c>
      <c r="F75" s="3">
        <v>450</v>
      </c>
      <c r="G75" s="6">
        <v>0</v>
      </c>
      <c r="H75" s="6">
        <v>0</v>
      </c>
      <c r="I75" s="3">
        <v>550</v>
      </c>
      <c r="J75" s="6">
        <v>0</v>
      </c>
      <c r="K75" s="6">
        <v>0</v>
      </c>
      <c r="L75" s="3">
        <v>100</v>
      </c>
      <c r="M75" s="6">
        <v>0</v>
      </c>
      <c r="N75" s="6">
        <v>0</v>
      </c>
      <c r="O75" s="3">
        <v>50</v>
      </c>
      <c r="P75" s="6">
        <v>0</v>
      </c>
      <c r="Q75" s="6">
        <v>0</v>
      </c>
      <c r="R75" s="3">
        <v>100</v>
      </c>
      <c r="S75" s="6">
        <v>0</v>
      </c>
      <c r="T75" s="6">
        <v>0</v>
      </c>
      <c r="U75" s="3">
        <v>50</v>
      </c>
      <c r="V75" s="6">
        <v>0</v>
      </c>
      <c r="W75" s="6">
        <v>0</v>
      </c>
      <c r="X75" s="3">
        <v>100</v>
      </c>
      <c r="Y75" s="6">
        <v>0</v>
      </c>
      <c r="Z75" s="6">
        <v>0</v>
      </c>
      <c r="AA75" s="3">
        <v>150</v>
      </c>
      <c r="AB75" s="6">
        <v>0</v>
      </c>
      <c r="AC75" s="6">
        <v>0</v>
      </c>
      <c r="AD75" s="3">
        <v>200</v>
      </c>
      <c r="AE75" s="6">
        <v>0</v>
      </c>
      <c r="AF75" s="6">
        <v>0</v>
      </c>
      <c r="AG75" s="3">
        <v>250</v>
      </c>
      <c r="AH75" s="6">
        <v>0</v>
      </c>
      <c r="AI75" s="6">
        <v>0</v>
      </c>
      <c r="AJ75" s="3">
        <v>300</v>
      </c>
      <c r="AK75" s="6">
        <v>0</v>
      </c>
      <c r="AL75" s="6">
        <v>0</v>
      </c>
      <c r="AM75" s="3">
        <v>0</v>
      </c>
      <c r="AN75" s="3">
        <v>0</v>
      </c>
      <c r="AO75" s="3">
        <v>0</v>
      </c>
      <c r="AP75" s="3">
        <v>77</v>
      </c>
      <c r="AQ75" s="21">
        <v>0</v>
      </c>
      <c r="AR75" s="21">
        <v>0</v>
      </c>
      <c r="AS75" s="246">
        <f t="shared" si="7"/>
        <v>0</v>
      </c>
      <c r="AT75" s="246">
        <f t="shared" si="8"/>
        <v>0</v>
      </c>
      <c r="AU75" s="246">
        <f t="shared" si="9"/>
        <v>0</v>
      </c>
      <c r="AV75" s="18">
        <f t="shared" si="5"/>
        <v>0</v>
      </c>
      <c r="AW75" s="18">
        <f t="shared" si="6"/>
        <v>0</v>
      </c>
    </row>
    <row r="76" spans="1:49" x14ac:dyDescent="0.25">
      <c r="A76" s="4" t="s">
        <v>142</v>
      </c>
      <c r="B76" s="4" t="s">
        <v>143</v>
      </c>
      <c r="C76" s="3">
        <v>125</v>
      </c>
      <c r="D76" s="6">
        <v>0</v>
      </c>
      <c r="E76" s="6">
        <v>0</v>
      </c>
      <c r="F76" s="3">
        <v>450</v>
      </c>
      <c r="G76" s="3">
        <v>1</v>
      </c>
      <c r="H76" s="3">
        <v>450</v>
      </c>
      <c r="I76" s="3">
        <v>550</v>
      </c>
      <c r="J76" s="6">
        <v>0</v>
      </c>
      <c r="K76" s="6">
        <v>0</v>
      </c>
      <c r="L76" s="3">
        <v>100</v>
      </c>
      <c r="M76" s="3">
        <v>2</v>
      </c>
      <c r="N76" s="3">
        <v>200</v>
      </c>
      <c r="O76" s="3">
        <v>50</v>
      </c>
      <c r="P76" s="6">
        <v>0</v>
      </c>
      <c r="Q76" s="6">
        <v>0</v>
      </c>
      <c r="R76" s="3">
        <v>100</v>
      </c>
      <c r="S76" s="6">
        <v>0</v>
      </c>
      <c r="T76" s="6">
        <v>0</v>
      </c>
      <c r="U76" s="3">
        <v>50</v>
      </c>
      <c r="V76" s="6">
        <v>0</v>
      </c>
      <c r="W76" s="6">
        <v>0</v>
      </c>
      <c r="X76" s="3">
        <v>100</v>
      </c>
      <c r="Y76" s="6">
        <v>0</v>
      </c>
      <c r="Z76" s="6">
        <v>0</v>
      </c>
      <c r="AA76" s="3">
        <v>150</v>
      </c>
      <c r="AB76" s="6">
        <v>0</v>
      </c>
      <c r="AC76" s="6">
        <v>0</v>
      </c>
      <c r="AD76" s="3">
        <v>200</v>
      </c>
      <c r="AE76" s="6">
        <v>0</v>
      </c>
      <c r="AF76" s="6">
        <v>0</v>
      </c>
      <c r="AG76" s="3">
        <v>250</v>
      </c>
      <c r="AH76" s="6">
        <v>0</v>
      </c>
      <c r="AI76" s="6">
        <v>0</v>
      </c>
      <c r="AJ76" s="3">
        <v>300</v>
      </c>
      <c r="AK76" s="6">
        <v>0</v>
      </c>
      <c r="AL76" s="6">
        <v>0</v>
      </c>
      <c r="AM76" s="3">
        <v>3</v>
      </c>
      <c r="AN76" s="3">
        <v>650</v>
      </c>
      <c r="AO76" s="3">
        <v>120</v>
      </c>
      <c r="AP76" s="3">
        <v>1047</v>
      </c>
      <c r="AQ76" s="3">
        <v>924</v>
      </c>
      <c r="AR76" s="3">
        <v>123</v>
      </c>
      <c r="AS76" s="246">
        <f t="shared" si="7"/>
        <v>88.252148997134668</v>
      </c>
      <c r="AT76" s="246">
        <f t="shared" si="8"/>
        <v>11.74785100286533</v>
      </c>
      <c r="AU76" s="246">
        <f t="shared" si="9"/>
        <v>100</v>
      </c>
      <c r="AV76" s="18">
        <f t="shared" si="5"/>
        <v>76.361031518624642</v>
      </c>
      <c r="AW76" s="18">
        <f t="shared" si="6"/>
        <v>196.36103151862466</v>
      </c>
    </row>
    <row r="77" spans="1:49" x14ac:dyDescent="0.25">
      <c r="A77" s="4" t="s">
        <v>144</v>
      </c>
      <c r="B77" s="4" t="s">
        <v>145</v>
      </c>
      <c r="C77" s="3">
        <v>125</v>
      </c>
      <c r="D77" s="3">
        <v>2</v>
      </c>
      <c r="E77" s="3">
        <v>250</v>
      </c>
      <c r="F77" s="3">
        <v>450</v>
      </c>
      <c r="G77" s="3">
        <v>1</v>
      </c>
      <c r="H77" s="3">
        <v>450</v>
      </c>
      <c r="I77" s="3">
        <v>550</v>
      </c>
      <c r="J77" s="6">
        <v>0</v>
      </c>
      <c r="K77" s="6">
        <v>0</v>
      </c>
      <c r="L77" s="3">
        <v>100</v>
      </c>
      <c r="M77" s="6">
        <v>0</v>
      </c>
      <c r="N77" s="6">
        <v>0</v>
      </c>
      <c r="O77" s="3">
        <v>50</v>
      </c>
      <c r="P77" s="6">
        <v>0</v>
      </c>
      <c r="Q77" s="6">
        <v>0</v>
      </c>
      <c r="R77" s="3">
        <v>100</v>
      </c>
      <c r="S77" s="6">
        <v>0</v>
      </c>
      <c r="T77" s="6">
        <v>0</v>
      </c>
      <c r="U77" s="3">
        <v>50</v>
      </c>
      <c r="V77" s="6">
        <v>0</v>
      </c>
      <c r="W77" s="6">
        <v>0</v>
      </c>
      <c r="X77" s="3">
        <v>100</v>
      </c>
      <c r="Y77" s="6">
        <v>0</v>
      </c>
      <c r="Z77" s="6">
        <v>0</v>
      </c>
      <c r="AA77" s="3">
        <v>150</v>
      </c>
      <c r="AB77" s="6">
        <v>0</v>
      </c>
      <c r="AC77" s="6">
        <v>0</v>
      </c>
      <c r="AD77" s="3">
        <v>200</v>
      </c>
      <c r="AE77" s="6">
        <v>0</v>
      </c>
      <c r="AF77" s="6">
        <v>0</v>
      </c>
      <c r="AG77" s="3">
        <v>250</v>
      </c>
      <c r="AH77" s="6">
        <v>0</v>
      </c>
      <c r="AI77" s="6">
        <v>0</v>
      </c>
      <c r="AJ77" s="3">
        <v>300</v>
      </c>
      <c r="AK77" s="6">
        <v>0</v>
      </c>
      <c r="AL77" s="6">
        <v>0</v>
      </c>
      <c r="AM77" s="3">
        <v>3</v>
      </c>
      <c r="AN77" s="3">
        <v>700</v>
      </c>
      <c r="AO77" s="3">
        <v>0</v>
      </c>
      <c r="AP77" s="3">
        <v>322</v>
      </c>
      <c r="AQ77" s="3">
        <v>322</v>
      </c>
      <c r="AR77" s="3">
        <v>0</v>
      </c>
      <c r="AS77" s="246">
        <f t="shared" si="7"/>
        <v>100</v>
      </c>
      <c r="AT77" s="246">
        <f t="shared" si="8"/>
        <v>0</v>
      </c>
      <c r="AU77" s="246">
        <f t="shared" si="9"/>
        <v>100</v>
      </c>
      <c r="AV77" s="18">
        <f t="shared" si="5"/>
        <v>0</v>
      </c>
      <c r="AW77" s="18">
        <f t="shared" si="6"/>
        <v>0</v>
      </c>
    </row>
    <row r="78" spans="1:49" x14ac:dyDescent="0.25">
      <c r="A78" s="4" t="s">
        <v>146</v>
      </c>
      <c r="B78" s="4" t="s">
        <v>147</v>
      </c>
      <c r="C78" s="3">
        <v>125</v>
      </c>
      <c r="D78" s="6">
        <v>0</v>
      </c>
      <c r="E78" s="6">
        <v>0</v>
      </c>
      <c r="F78" s="3">
        <v>450</v>
      </c>
      <c r="G78" s="6">
        <v>0</v>
      </c>
      <c r="H78" s="6">
        <v>0</v>
      </c>
      <c r="I78" s="3">
        <v>550</v>
      </c>
      <c r="J78" s="6">
        <v>0</v>
      </c>
      <c r="K78" s="6">
        <v>0</v>
      </c>
      <c r="L78" s="3">
        <v>100</v>
      </c>
      <c r="M78" s="6">
        <v>0</v>
      </c>
      <c r="N78" s="6">
        <v>0</v>
      </c>
      <c r="O78" s="3">
        <v>50</v>
      </c>
      <c r="P78" s="6">
        <v>0</v>
      </c>
      <c r="Q78" s="6">
        <v>0</v>
      </c>
      <c r="R78" s="3">
        <v>100</v>
      </c>
      <c r="S78" s="6">
        <v>0</v>
      </c>
      <c r="T78" s="6">
        <v>0</v>
      </c>
      <c r="U78" s="3">
        <v>50</v>
      </c>
      <c r="V78" s="6">
        <v>0</v>
      </c>
      <c r="W78" s="6">
        <v>0</v>
      </c>
      <c r="X78" s="3">
        <v>100</v>
      </c>
      <c r="Y78" s="6">
        <v>0</v>
      </c>
      <c r="Z78" s="6">
        <v>0</v>
      </c>
      <c r="AA78" s="3">
        <v>150</v>
      </c>
      <c r="AB78" s="6">
        <v>0</v>
      </c>
      <c r="AC78" s="6">
        <v>0</v>
      </c>
      <c r="AD78" s="3">
        <v>200</v>
      </c>
      <c r="AE78" s="6">
        <v>0</v>
      </c>
      <c r="AF78" s="6">
        <v>0</v>
      </c>
      <c r="AG78" s="3">
        <v>250</v>
      </c>
      <c r="AH78" s="6">
        <v>0</v>
      </c>
      <c r="AI78" s="6">
        <v>0</v>
      </c>
      <c r="AJ78" s="3">
        <v>300</v>
      </c>
      <c r="AK78" s="6">
        <v>0</v>
      </c>
      <c r="AL78" s="6">
        <v>0</v>
      </c>
      <c r="AM78" s="3">
        <v>0</v>
      </c>
      <c r="AN78" s="3">
        <v>0</v>
      </c>
      <c r="AO78" s="3">
        <v>0</v>
      </c>
      <c r="AP78" s="3">
        <v>2160</v>
      </c>
      <c r="AQ78" s="21">
        <v>0</v>
      </c>
      <c r="AR78" s="21">
        <v>0</v>
      </c>
      <c r="AS78" s="246">
        <f t="shared" si="7"/>
        <v>0</v>
      </c>
      <c r="AT78" s="246">
        <f t="shared" si="8"/>
        <v>0</v>
      </c>
      <c r="AU78" s="246">
        <f t="shared" si="9"/>
        <v>0</v>
      </c>
      <c r="AV78" s="18">
        <f t="shared" si="5"/>
        <v>0</v>
      </c>
      <c r="AW78" s="18">
        <f t="shared" si="6"/>
        <v>0</v>
      </c>
    </row>
    <row r="79" spans="1:49" x14ac:dyDescent="0.25">
      <c r="A79" s="4" t="s">
        <v>148</v>
      </c>
      <c r="B79" s="4" t="s">
        <v>149</v>
      </c>
      <c r="C79" s="3">
        <v>125</v>
      </c>
      <c r="D79" s="3">
        <v>3</v>
      </c>
      <c r="E79" s="3">
        <v>375</v>
      </c>
      <c r="F79" s="3">
        <v>450</v>
      </c>
      <c r="G79" s="6">
        <v>0</v>
      </c>
      <c r="H79" s="6">
        <v>0</v>
      </c>
      <c r="I79" s="3">
        <v>550</v>
      </c>
      <c r="J79" s="6">
        <v>0</v>
      </c>
      <c r="K79" s="6">
        <v>0</v>
      </c>
      <c r="L79" s="3">
        <v>100</v>
      </c>
      <c r="M79" s="3">
        <v>1</v>
      </c>
      <c r="N79" s="3">
        <v>100</v>
      </c>
      <c r="O79" s="3">
        <v>50</v>
      </c>
      <c r="P79" s="3">
        <v>1</v>
      </c>
      <c r="Q79" s="3">
        <v>50</v>
      </c>
      <c r="R79" s="3">
        <v>100</v>
      </c>
      <c r="S79" s="6">
        <v>0</v>
      </c>
      <c r="T79" s="6">
        <v>0</v>
      </c>
      <c r="U79" s="3">
        <v>50</v>
      </c>
      <c r="V79" s="6">
        <v>0</v>
      </c>
      <c r="W79" s="6">
        <v>0</v>
      </c>
      <c r="X79" s="3">
        <v>100</v>
      </c>
      <c r="Y79" s="6">
        <v>0</v>
      </c>
      <c r="Z79" s="6">
        <v>0</v>
      </c>
      <c r="AA79" s="3">
        <v>150</v>
      </c>
      <c r="AB79" s="6">
        <v>0</v>
      </c>
      <c r="AC79" s="6">
        <v>0</v>
      </c>
      <c r="AD79" s="3">
        <v>200</v>
      </c>
      <c r="AE79" s="6">
        <v>0</v>
      </c>
      <c r="AF79" s="6">
        <v>0</v>
      </c>
      <c r="AG79" s="3">
        <v>250</v>
      </c>
      <c r="AH79" s="6">
        <v>0</v>
      </c>
      <c r="AI79" s="6">
        <v>0</v>
      </c>
      <c r="AJ79" s="3">
        <v>300</v>
      </c>
      <c r="AK79" s="6">
        <v>0</v>
      </c>
      <c r="AL79" s="6">
        <v>0</v>
      </c>
      <c r="AM79" s="3">
        <v>5</v>
      </c>
      <c r="AN79" s="3">
        <v>525</v>
      </c>
      <c r="AO79" s="3">
        <v>275</v>
      </c>
      <c r="AP79" s="3">
        <v>1015</v>
      </c>
      <c r="AQ79" s="3">
        <v>705</v>
      </c>
      <c r="AR79" s="3">
        <v>310</v>
      </c>
      <c r="AS79" s="246">
        <f t="shared" si="7"/>
        <v>69.458128078817737</v>
      </c>
      <c r="AT79" s="246">
        <f t="shared" si="8"/>
        <v>30.541871921182267</v>
      </c>
      <c r="AU79" s="246">
        <f t="shared" si="9"/>
        <v>100</v>
      </c>
      <c r="AV79" s="18">
        <f t="shared" ref="AV79:AV115" si="10">+AN79*AT79/100</f>
        <v>160.34482758620689</v>
      </c>
      <c r="AW79" s="18">
        <f t="shared" ref="AW79:AW115" si="11">+AO79+AV79</f>
        <v>435.34482758620686</v>
      </c>
    </row>
    <row r="80" spans="1:49" x14ac:dyDescent="0.25">
      <c r="A80" s="4" t="s">
        <v>150</v>
      </c>
      <c r="B80" s="4" t="s">
        <v>151</v>
      </c>
      <c r="C80" s="3">
        <v>125</v>
      </c>
      <c r="D80" s="6">
        <v>0</v>
      </c>
      <c r="E80" s="6">
        <v>0</v>
      </c>
      <c r="F80" s="3">
        <v>450</v>
      </c>
      <c r="G80" s="3">
        <v>1</v>
      </c>
      <c r="H80" s="3">
        <v>450</v>
      </c>
      <c r="I80" s="3">
        <v>550</v>
      </c>
      <c r="J80" s="6">
        <v>0</v>
      </c>
      <c r="K80" s="6">
        <v>0</v>
      </c>
      <c r="L80" s="3">
        <v>100</v>
      </c>
      <c r="M80" s="6">
        <v>0</v>
      </c>
      <c r="N80" s="6">
        <v>0</v>
      </c>
      <c r="O80" s="3">
        <v>50</v>
      </c>
      <c r="P80" s="6">
        <v>0</v>
      </c>
      <c r="Q80" s="6">
        <v>0</v>
      </c>
      <c r="R80" s="3">
        <v>100</v>
      </c>
      <c r="S80" s="6">
        <v>0</v>
      </c>
      <c r="T80" s="6">
        <v>0</v>
      </c>
      <c r="U80" s="3">
        <v>50</v>
      </c>
      <c r="V80" s="6">
        <v>0</v>
      </c>
      <c r="W80" s="6">
        <v>0</v>
      </c>
      <c r="X80" s="3">
        <v>100</v>
      </c>
      <c r="Y80" s="6">
        <v>0</v>
      </c>
      <c r="Z80" s="6">
        <v>0</v>
      </c>
      <c r="AA80" s="3">
        <v>150</v>
      </c>
      <c r="AB80" s="6">
        <v>0</v>
      </c>
      <c r="AC80" s="6">
        <v>0</v>
      </c>
      <c r="AD80" s="3">
        <v>200</v>
      </c>
      <c r="AE80" s="6">
        <v>0</v>
      </c>
      <c r="AF80" s="6">
        <v>0</v>
      </c>
      <c r="AG80" s="3">
        <v>250</v>
      </c>
      <c r="AH80" s="6">
        <v>0</v>
      </c>
      <c r="AI80" s="6">
        <v>0</v>
      </c>
      <c r="AJ80" s="3">
        <v>300</v>
      </c>
      <c r="AK80" s="6">
        <v>0</v>
      </c>
      <c r="AL80" s="6">
        <v>0</v>
      </c>
      <c r="AM80" s="3">
        <v>1</v>
      </c>
      <c r="AN80" s="3">
        <v>450</v>
      </c>
      <c r="AO80" s="3">
        <v>0</v>
      </c>
      <c r="AP80" s="3">
        <v>422</v>
      </c>
      <c r="AQ80" s="3">
        <v>422</v>
      </c>
      <c r="AR80" s="3">
        <v>0</v>
      </c>
      <c r="AS80" s="246">
        <f t="shared" si="7"/>
        <v>100</v>
      </c>
      <c r="AT80" s="246">
        <f t="shared" si="8"/>
        <v>0</v>
      </c>
      <c r="AU80" s="246">
        <f t="shared" si="9"/>
        <v>100</v>
      </c>
      <c r="AV80" s="18">
        <f t="shared" si="10"/>
        <v>0</v>
      </c>
      <c r="AW80" s="18">
        <f t="shared" si="11"/>
        <v>0</v>
      </c>
    </row>
    <row r="81" spans="1:49" x14ac:dyDescent="0.25">
      <c r="A81" s="4" t="s">
        <v>152</v>
      </c>
      <c r="B81" s="4" t="s">
        <v>153</v>
      </c>
      <c r="C81" s="3">
        <v>125</v>
      </c>
      <c r="D81" s="6">
        <v>0</v>
      </c>
      <c r="E81" s="6">
        <v>0</v>
      </c>
      <c r="F81" s="3">
        <v>450</v>
      </c>
      <c r="G81" s="6">
        <v>0</v>
      </c>
      <c r="H81" s="6">
        <v>0</v>
      </c>
      <c r="I81" s="3">
        <v>550</v>
      </c>
      <c r="J81" s="6">
        <v>0</v>
      </c>
      <c r="K81" s="6">
        <v>0</v>
      </c>
      <c r="L81" s="3">
        <v>100</v>
      </c>
      <c r="M81" s="6">
        <v>0</v>
      </c>
      <c r="N81" s="6">
        <v>0</v>
      </c>
      <c r="O81" s="3">
        <v>50</v>
      </c>
      <c r="P81" s="6">
        <v>0</v>
      </c>
      <c r="Q81" s="6">
        <v>0</v>
      </c>
      <c r="R81" s="3">
        <v>100</v>
      </c>
      <c r="S81" s="6">
        <v>0</v>
      </c>
      <c r="T81" s="6">
        <v>0</v>
      </c>
      <c r="U81" s="3">
        <v>50</v>
      </c>
      <c r="V81" s="6">
        <v>0</v>
      </c>
      <c r="W81" s="6">
        <v>0</v>
      </c>
      <c r="X81" s="3">
        <v>100</v>
      </c>
      <c r="Y81" s="6">
        <v>0</v>
      </c>
      <c r="Z81" s="6">
        <v>0</v>
      </c>
      <c r="AA81" s="3">
        <v>150</v>
      </c>
      <c r="AB81" s="6">
        <v>0</v>
      </c>
      <c r="AC81" s="6">
        <v>0</v>
      </c>
      <c r="AD81" s="3">
        <v>200</v>
      </c>
      <c r="AE81" s="6">
        <v>0</v>
      </c>
      <c r="AF81" s="6">
        <v>0</v>
      </c>
      <c r="AG81" s="3">
        <v>250</v>
      </c>
      <c r="AH81" s="6">
        <v>0</v>
      </c>
      <c r="AI81" s="6">
        <v>0</v>
      </c>
      <c r="AJ81" s="3">
        <v>300</v>
      </c>
      <c r="AK81" s="6">
        <v>0</v>
      </c>
      <c r="AL81" s="6">
        <v>0</v>
      </c>
      <c r="AM81" s="3">
        <v>0</v>
      </c>
      <c r="AN81" s="3">
        <v>0</v>
      </c>
      <c r="AO81" s="3">
        <v>0</v>
      </c>
      <c r="AP81" s="3">
        <v>198</v>
      </c>
      <c r="AQ81" s="21">
        <v>0</v>
      </c>
      <c r="AR81" s="21">
        <v>0</v>
      </c>
      <c r="AS81" s="246">
        <f t="shared" si="7"/>
        <v>0</v>
      </c>
      <c r="AT81" s="246">
        <f t="shared" si="8"/>
        <v>0</v>
      </c>
      <c r="AU81" s="246">
        <f t="shared" si="9"/>
        <v>0</v>
      </c>
      <c r="AV81" s="18">
        <f t="shared" si="10"/>
        <v>0</v>
      </c>
      <c r="AW81" s="18">
        <f t="shared" si="11"/>
        <v>0</v>
      </c>
    </row>
    <row r="82" spans="1:49" x14ac:dyDescent="0.25">
      <c r="A82" s="4" t="s">
        <v>154</v>
      </c>
      <c r="B82" s="4" t="s">
        <v>155</v>
      </c>
      <c r="C82" s="3">
        <v>125</v>
      </c>
      <c r="D82" s="3">
        <v>1</v>
      </c>
      <c r="E82" s="3">
        <v>125</v>
      </c>
      <c r="F82" s="3">
        <v>450</v>
      </c>
      <c r="G82" s="6">
        <v>0</v>
      </c>
      <c r="H82" s="6">
        <v>0</v>
      </c>
      <c r="I82" s="3">
        <v>550</v>
      </c>
      <c r="J82" s="6">
        <v>0</v>
      </c>
      <c r="K82" s="6">
        <v>0</v>
      </c>
      <c r="L82" s="3">
        <v>100</v>
      </c>
      <c r="M82" s="6">
        <v>0</v>
      </c>
      <c r="N82" s="6">
        <v>0</v>
      </c>
      <c r="O82" s="3">
        <v>50</v>
      </c>
      <c r="P82" s="3">
        <v>1</v>
      </c>
      <c r="Q82" s="3">
        <v>50</v>
      </c>
      <c r="R82" s="3">
        <v>100</v>
      </c>
      <c r="S82" s="6">
        <v>0</v>
      </c>
      <c r="T82" s="6">
        <v>0</v>
      </c>
      <c r="U82" s="3">
        <v>50</v>
      </c>
      <c r="V82" s="6">
        <v>0</v>
      </c>
      <c r="W82" s="6">
        <v>0</v>
      </c>
      <c r="X82" s="3">
        <v>100</v>
      </c>
      <c r="Y82" s="6">
        <v>0</v>
      </c>
      <c r="Z82" s="6">
        <v>0</v>
      </c>
      <c r="AA82" s="3">
        <v>150</v>
      </c>
      <c r="AB82" s="6">
        <v>0</v>
      </c>
      <c r="AC82" s="6">
        <v>0</v>
      </c>
      <c r="AD82" s="3">
        <v>200</v>
      </c>
      <c r="AE82" s="6">
        <v>0</v>
      </c>
      <c r="AF82" s="6">
        <v>0</v>
      </c>
      <c r="AG82" s="3">
        <v>250</v>
      </c>
      <c r="AH82" s="6">
        <v>0</v>
      </c>
      <c r="AI82" s="6">
        <v>0</v>
      </c>
      <c r="AJ82" s="3">
        <v>300</v>
      </c>
      <c r="AK82" s="6">
        <v>0</v>
      </c>
      <c r="AL82" s="6">
        <v>0</v>
      </c>
      <c r="AM82" s="3">
        <v>2</v>
      </c>
      <c r="AN82" s="3">
        <v>175</v>
      </c>
      <c r="AO82" s="3">
        <v>175</v>
      </c>
      <c r="AP82" s="3">
        <v>357</v>
      </c>
      <c r="AQ82" s="3">
        <v>175</v>
      </c>
      <c r="AR82" s="3">
        <v>182</v>
      </c>
      <c r="AS82" s="246">
        <f t="shared" si="7"/>
        <v>49.019607843137251</v>
      </c>
      <c r="AT82" s="246">
        <f t="shared" si="8"/>
        <v>50.980392156862742</v>
      </c>
      <c r="AU82" s="246">
        <f t="shared" si="9"/>
        <v>100</v>
      </c>
      <c r="AV82" s="18">
        <f t="shared" si="10"/>
        <v>89.215686274509792</v>
      </c>
      <c r="AW82" s="18">
        <f t="shared" si="11"/>
        <v>264.21568627450978</v>
      </c>
    </row>
    <row r="83" spans="1:49" x14ac:dyDescent="0.25">
      <c r="A83" s="4" t="s">
        <v>156</v>
      </c>
      <c r="B83" s="4" t="s">
        <v>157</v>
      </c>
      <c r="C83" s="3">
        <v>125</v>
      </c>
      <c r="D83" s="6">
        <v>0</v>
      </c>
      <c r="E83" s="6">
        <v>0</v>
      </c>
      <c r="F83" s="3">
        <v>450</v>
      </c>
      <c r="G83" s="3">
        <v>1</v>
      </c>
      <c r="H83" s="3">
        <v>450</v>
      </c>
      <c r="I83" s="3">
        <v>550</v>
      </c>
      <c r="J83" s="6">
        <v>0</v>
      </c>
      <c r="K83" s="6">
        <v>0</v>
      </c>
      <c r="L83" s="3">
        <v>100</v>
      </c>
      <c r="M83" s="6">
        <v>0</v>
      </c>
      <c r="N83" s="6">
        <v>0</v>
      </c>
      <c r="O83" s="3">
        <v>50</v>
      </c>
      <c r="P83" s="6">
        <v>0</v>
      </c>
      <c r="Q83" s="6">
        <v>0</v>
      </c>
      <c r="R83" s="3">
        <v>100</v>
      </c>
      <c r="S83" s="6">
        <v>0</v>
      </c>
      <c r="T83" s="6">
        <v>0</v>
      </c>
      <c r="U83" s="3">
        <v>50</v>
      </c>
      <c r="V83" s="6">
        <v>0</v>
      </c>
      <c r="W83" s="6">
        <v>0</v>
      </c>
      <c r="X83" s="3">
        <v>100</v>
      </c>
      <c r="Y83" s="6">
        <v>0</v>
      </c>
      <c r="Z83" s="6">
        <v>0</v>
      </c>
      <c r="AA83" s="3">
        <v>150</v>
      </c>
      <c r="AB83" s="6">
        <v>0</v>
      </c>
      <c r="AC83" s="6">
        <v>0</v>
      </c>
      <c r="AD83" s="3">
        <v>200</v>
      </c>
      <c r="AE83" s="6">
        <v>0</v>
      </c>
      <c r="AF83" s="6">
        <v>0</v>
      </c>
      <c r="AG83" s="3">
        <v>250</v>
      </c>
      <c r="AH83" s="6">
        <v>0</v>
      </c>
      <c r="AI83" s="6">
        <v>0</v>
      </c>
      <c r="AJ83" s="3">
        <v>300</v>
      </c>
      <c r="AK83" s="6">
        <v>0</v>
      </c>
      <c r="AL83" s="6">
        <v>0</v>
      </c>
      <c r="AM83" s="3">
        <v>1</v>
      </c>
      <c r="AN83" s="3">
        <v>450</v>
      </c>
      <c r="AO83" s="3">
        <v>0</v>
      </c>
      <c r="AP83" s="3">
        <v>531</v>
      </c>
      <c r="AQ83" s="3">
        <v>416</v>
      </c>
      <c r="AR83" s="3">
        <v>115</v>
      </c>
      <c r="AS83" s="246">
        <f t="shared" si="7"/>
        <v>78.342749529190201</v>
      </c>
      <c r="AT83" s="246">
        <f t="shared" si="8"/>
        <v>21.657250470809792</v>
      </c>
      <c r="AU83" s="246">
        <f t="shared" si="9"/>
        <v>100</v>
      </c>
      <c r="AV83" s="18">
        <f t="shared" si="10"/>
        <v>97.457627118644069</v>
      </c>
      <c r="AW83" s="18">
        <f t="shared" si="11"/>
        <v>97.457627118644069</v>
      </c>
    </row>
    <row r="84" spans="1:49" x14ac:dyDescent="0.25">
      <c r="A84" s="4" t="s">
        <v>158</v>
      </c>
      <c r="B84" s="4" t="s">
        <v>159</v>
      </c>
      <c r="C84" s="3">
        <v>125</v>
      </c>
      <c r="D84" s="3">
        <v>1</v>
      </c>
      <c r="E84" s="3">
        <v>125</v>
      </c>
      <c r="F84" s="3">
        <v>450</v>
      </c>
      <c r="G84" s="6">
        <v>0</v>
      </c>
      <c r="H84" s="6">
        <v>0</v>
      </c>
      <c r="I84" s="3">
        <v>550</v>
      </c>
      <c r="J84" s="6">
        <v>0</v>
      </c>
      <c r="K84" s="6">
        <v>0</v>
      </c>
      <c r="L84" s="3">
        <v>100</v>
      </c>
      <c r="M84" s="6">
        <v>0</v>
      </c>
      <c r="N84" s="6">
        <v>0</v>
      </c>
      <c r="O84" s="3">
        <v>50</v>
      </c>
      <c r="P84" s="6">
        <v>0</v>
      </c>
      <c r="Q84" s="6">
        <v>0</v>
      </c>
      <c r="R84" s="3">
        <v>100</v>
      </c>
      <c r="S84" s="6">
        <v>0</v>
      </c>
      <c r="T84" s="6">
        <v>0</v>
      </c>
      <c r="U84" s="3">
        <v>50</v>
      </c>
      <c r="V84" s="6">
        <v>0</v>
      </c>
      <c r="W84" s="6">
        <v>0</v>
      </c>
      <c r="X84" s="3">
        <v>100</v>
      </c>
      <c r="Y84" s="6">
        <v>0</v>
      </c>
      <c r="Z84" s="6">
        <v>0</v>
      </c>
      <c r="AA84" s="3">
        <v>150</v>
      </c>
      <c r="AB84" s="6">
        <v>0</v>
      </c>
      <c r="AC84" s="6">
        <v>0</v>
      </c>
      <c r="AD84" s="3">
        <v>200</v>
      </c>
      <c r="AE84" s="6">
        <v>0</v>
      </c>
      <c r="AF84" s="6">
        <v>0</v>
      </c>
      <c r="AG84" s="3">
        <v>250</v>
      </c>
      <c r="AH84" s="6">
        <v>0</v>
      </c>
      <c r="AI84" s="6">
        <v>0</v>
      </c>
      <c r="AJ84" s="3">
        <v>300</v>
      </c>
      <c r="AK84" s="6">
        <v>0</v>
      </c>
      <c r="AL84" s="6">
        <v>0</v>
      </c>
      <c r="AM84" s="3">
        <v>1</v>
      </c>
      <c r="AN84" s="3">
        <v>125</v>
      </c>
      <c r="AO84" s="3">
        <v>0</v>
      </c>
      <c r="AP84" s="3">
        <v>255</v>
      </c>
      <c r="AQ84" s="3">
        <v>255</v>
      </c>
      <c r="AR84" s="3">
        <v>0</v>
      </c>
      <c r="AS84" s="246">
        <f t="shared" si="7"/>
        <v>100</v>
      </c>
      <c r="AT84" s="246">
        <f t="shared" si="8"/>
        <v>0</v>
      </c>
      <c r="AU84" s="246">
        <f t="shared" si="9"/>
        <v>100</v>
      </c>
      <c r="AV84" s="18">
        <f t="shared" si="10"/>
        <v>0</v>
      </c>
      <c r="AW84" s="18">
        <f t="shared" si="11"/>
        <v>0</v>
      </c>
    </row>
    <row r="85" spans="1:49" x14ac:dyDescent="0.25">
      <c r="A85" s="4" t="s">
        <v>160</v>
      </c>
      <c r="B85" s="4" t="s">
        <v>161</v>
      </c>
      <c r="C85" s="3">
        <v>125</v>
      </c>
      <c r="D85" s="6">
        <v>0</v>
      </c>
      <c r="E85" s="6">
        <v>0</v>
      </c>
      <c r="F85" s="3">
        <v>450</v>
      </c>
      <c r="G85" s="3">
        <v>0</v>
      </c>
      <c r="H85" s="3">
        <v>0</v>
      </c>
      <c r="I85" s="3">
        <v>550</v>
      </c>
      <c r="J85" s="6">
        <v>0</v>
      </c>
      <c r="K85" s="6">
        <v>0</v>
      </c>
      <c r="L85" s="3">
        <v>100</v>
      </c>
      <c r="M85" s="6">
        <v>0</v>
      </c>
      <c r="N85" s="6">
        <v>0</v>
      </c>
      <c r="O85" s="3">
        <v>50</v>
      </c>
      <c r="P85" s="3">
        <v>0</v>
      </c>
      <c r="Q85" s="3">
        <v>0</v>
      </c>
      <c r="R85" s="3">
        <v>100</v>
      </c>
      <c r="S85" s="6">
        <v>0</v>
      </c>
      <c r="T85" s="6">
        <v>0</v>
      </c>
      <c r="U85" s="3">
        <v>50</v>
      </c>
      <c r="V85" s="6">
        <v>0</v>
      </c>
      <c r="W85" s="6">
        <v>0</v>
      </c>
      <c r="X85" s="3">
        <v>100</v>
      </c>
      <c r="Y85" s="6">
        <v>0</v>
      </c>
      <c r="Z85" s="6">
        <v>0</v>
      </c>
      <c r="AA85" s="3">
        <v>150</v>
      </c>
      <c r="AB85" s="6">
        <v>0</v>
      </c>
      <c r="AC85" s="6">
        <v>0</v>
      </c>
      <c r="AD85" s="3">
        <v>200</v>
      </c>
      <c r="AE85" s="6">
        <v>0</v>
      </c>
      <c r="AF85" s="6">
        <v>0</v>
      </c>
      <c r="AG85" s="3">
        <v>250</v>
      </c>
      <c r="AH85" s="6">
        <v>0</v>
      </c>
      <c r="AI85" s="6">
        <v>0</v>
      </c>
      <c r="AJ85" s="3">
        <v>300</v>
      </c>
      <c r="AK85" s="6">
        <v>0</v>
      </c>
      <c r="AL85" s="6">
        <v>0</v>
      </c>
      <c r="AM85" s="3">
        <v>0</v>
      </c>
      <c r="AN85" s="3">
        <v>0</v>
      </c>
      <c r="AO85" s="3">
        <v>0</v>
      </c>
      <c r="AP85" s="3">
        <v>369</v>
      </c>
      <c r="AQ85" s="3">
        <v>369</v>
      </c>
      <c r="AR85" s="3">
        <v>0</v>
      </c>
      <c r="AS85" s="246">
        <f t="shared" si="7"/>
        <v>100</v>
      </c>
      <c r="AT85" s="246">
        <f t="shared" si="8"/>
        <v>0</v>
      </c>
      <c r="AU85" s="246">
        <f t="shared" si="9"/>
        <v>100</v>
      </c>
      <c r="AV85" s="18">
        <f t="shared" si="10"/>
        <v>0</v>
      </c>
      <c r="AW85" s="18">
        <f t="shared" si="11"/>
        <v>0</v>
      </c>
    </row>
    <row r="86" spans="1:49" x14ac:dyDescent="0.25">
      <c r="A86" s="4" t="s">
        <v>162</v>
      </c>
      <c r="B86" s="4" t="s">
        <v>163</v>
      </c>
      <c r="C86" s="3">
        <v>125</v>
      </c>
      <c r="D86" s="3">
        <v>0</v>
      </c>
      <c r="E86" s="3">
        <v>0</v>
      </c>
      <c r="F86" s="3">
        <v>450</v>
      </c>
      <c r="G86" s="6">
        <v>0</v>
      </c>
      <c r="H86" s="6">
        <v>0</v>
      </c>
      <c r="I86" s="3">
        <v>550</v>
      </c>
      <c r="J86" s="6">
        <v>0</v>
      </c>
      <c r="K86" s="6">
        <v>0</v>
      </c>
      <c r="L86" s="3">
        <v>100</v>
      </c>
      <c r="M86" s="6">
        <v>0</v>
      </c>
      <c r="N86" s="6">
        <v>0</v>
      </c>
      <c r="O86" s="3">
        <v>50</v>
      </c>
      <c r="P86" s="6">
        <v>0</v>
      </c>
      <c r="Q86" s="6">
        <v>0</v>
      </c>
      <c r="R86" s="3">
        <v>100</v>
      </c>
      <c r="S86" s="6">
        <v>0</v>
      </c>
      <c r="T86" s="6">
        <v>0</v>
      </c>
      <c r="U86" s="3">
        <v>50</v>
      </c>
      <c r="V86" s="6">
        <v>0</v>
      </c>
      <c r="W86" s="6">
        <v>0</v>
      </c>
      <c r="X86" s="3">
        <v>100</v>
      </c>
      <c r="Y86" s="6">
        <v>0</v>
      </c>
      <c r="Z86" s="6">
        <v>0</v>
      </c>
      <c r="AA86" s="3">
        <v>150</v>
      </c>
      <c r="AB86" s="6">
        <v>0</v>
      </c>
      <c r="AC86" s="6">
        <v>0</v>
      </c>
      <c r="AD86" s="3">
        <v>200</v>
      </c>
      <c r="AE86" s="6">
        <v>0</v>
      </c>
      <c r="AF86" s="6">
        <v>0</v>
      </c>
      <c r="AG86" s="3">
        <v>250</v>
      </c>
      <c r="AH86" s="6">
        <v>0</v>
      </c>
      <c r="AI86" s="6">
        <v>0</v>
      </c>
      <c r="AJ86" s="3">
        <v>300</v>
      </c>
      <c r="AK86" s="6">
        <v>0</v>
      </c>
      <c r="AL86" s="6">
        <v>0</v>
      </c>
      <c r="AM86" s="3">
        <v>0</v>
      </c>
      <c r="AN86" s="3">
        <v>0</v>
      </c>
      <c r="AO86" s="3">
        <v>1</v>
      </c>
      <c r="AP86" s="3">
        <v>162</v>
      </c>
      <c r="AQ86" s="3">
        <v>162</v>
      </c>
      <c r="AR86" s="3">
        <v>0</v>
      </c>
      <c r="AS86" s="246">
        <f t="shared" si="7"/>
        <v>100</v>
      </c>
      <c r="AT86" s="246">
        <f t="shared" si="8"/>
        <v>0</v>
      </c>
      <c r="AU86" s="246">
        <f t="shared" si="9"/>
        <v>100</v>
      </c>
      <c r="AV86" s="18">
        <f t="shared" si="10"/>
        <v>0</v>
      </c>
      <c r="AW86" s="18">
        <f t="shared" si="11"/>
        <v>1</v>
      </c>
    </row>
    <row r="87" spans="1:49" x14ac:dyDescent="0.25">
      <c r="A87" s="4" t="s">
        <v>164</v>
      </c>
      <c r="B87" s="4" t="s">
        <v>165</v>
      </c>
      <c r="C87" s="3">
        <v>125</v>
      </c>
      <c r="D87" s="3">
        <v>1</v>
      </c>
      <c r="E87" s="3">
        <v>125</v>
      </c>
      <c r="F87" s="3">
        <v>450</v>
      </c>
      <c r="G87" s="6">
        <v>0</v>
      </c>
      <c r="H87" s="6">
        <v>0</v>
      </c>
      <c r="I87" s="3">
        <v>550</v>
      </c>
      <c r="J87" s="6">
        <v>0</v>
      </c>
      <c r="K87" s="6">
        <v>0</v>
      </c>
      <c r="L87" s="3">
        <v>100</v>
      </c>
      <c r="M87" s="6">
        <v>0</v>
      </c>
      <c r="N87" s="6">
        <v>0</v>
      </c>
      <c r="O87" s="3">
        <v>50</v>
      </c>
      <c r="P87" s="6">
        <v>0</v>
      </c>
      <c r="Q87" s="6">
        <v>0</v>
      </c>
      <c r="R87" s="3">
        <v>100</v>
      </c>
      <c r="S87" s="3">
        <v>1</v>
      </c>
      <c r="T87" s="3">
        <v>100</v>
      </c>
      <c r="U87" s="3">
        <v>50</v>
      </c>
      <c r="V87" s="6">
        <v>0</v>
      </c>
      <c r="W87" s="6">
        <v>0</v>
      </c>
      <c r="X87" s="3">
        <v>100</v>
      </c>
      <c r="Y87" s="6">
        <v>0</v>
      </c>
      <c r="Z87" s="6">
        <v>0</v>
      </c>
      <c r="AA87" s="3">
        <v>150</v>
      </c>
      <c r="AB87" s="6">
        <v>0</v>
      </c>
      <c r="AC87" s="6">
        <v>0</v>
      </c>
      <c r="AD87" s="3">
        <v>200</v>
      </c>
      <c r="AE87" s="6">
        <v>0</v>
      </c>
      <c r="AF87" s="6">
        <v>0</v>
      </c>
      <c r="AG87" s="3">
        <v>250</v>
      </c>
      <c r="AH87" s="6">
        <v>0</v>
      </c>
      <c r="AI87" s="6">
        <v>0</v>
      </c>
      <c r="AJ87" s="3">
        <v>300</v>
      </c>
      <c r="AK87" s="6">
        <v>0</v>
      </c>
      <c r="AL87" s="6">
        <v>0</v>
      </c>
      <c r="AM87" s="3">
        <v>2</v>
      </c>
      <c r="AN87" s="3">
        <v>225</v>
      </c>
      <c r="AO87" s="3">
        <v>29</v>
      </c>
      <c r="AP87" s="3">
        <v>517</v>
      </c>
      <c r="AQ87" s="3">
        <v>352</v>
      </c>
      <c r="AR87" s="3">
        <v>165</v>
      </c>
      <c r="AS87" s="246">
        <f t="shared" si="7"/>
        <v>68.085106382978722</v>
      </c>
      <c r="AT87" s="246">
        <f t="shared" si="8"/>
        <v>31.914893617021278</v>
      </c>
      <c r="AU87" s="246">
        <f t="shared" si="9"/>
        <v>100</v>
      </c>
      <c r="AV87" s="18">
        <f t="shared" si="10"/>
        <v>71.808510638297875</v>
      </c>
      <c r="AW87" s="18">
        <f t="shared" si="11"/>
        <v>100.80851063829788</v>
      </c>
    </row>
    <row r="88" spans="1:49" x14ac:dyDescent="0.25">
      <c r="A88" s="4" t="s">
        <v>166</v>
      </c>
      <c r="B88" s="4" t="s">
        <v>167</v>
      </c>
      <c r="C88" s="3">
        <v>125</v>
      </c>
      <c r="D88" s="3">
        <v>1</v>
      </c>
      <c r="E88" s="3">
        <v>125</v>
      </c>
      <c r="F88" s="3">
        <v>450</v>
      </c>
      <c r="G88" s="6">
        <v>0</v>
      </c>
      <c r="H88" s="6">
        <v>0</v>
      </c>
      <c r="I88" s="3">
        <v>550</v>
      </c>
      <c r="J88" s="6">
        <v>0</v>
      </c>
      <c r="K88" s="6">
        <v>0</v>
      </c>
      <c r="L88" s="3">
        <v>100</v>
      </c>
      <c r="M88" s="6">
        <v>0</v>
      </c>
      <c r="N88" s="6">
        <v>0</v>
      </c>
      <c r="O88" s="3">
        <v>50</v>
      </c>
      <c r="P88" s="6">
        <v>0</v>
      </c>
      <c r="Q88" s="6">
        <v>0</v>
      </c>
      <c r="R88" s="3">
        <v>100</v>
      </c>
      <c r="S88" s="3">
        <v>1</v>
      </c>
      <c r="T88" s="3">
        <v>100</v>
      </c>
      <c r="U88" s="3">
        <v>50</v>
      </c>
      <c r="V88" s="6">
        <v>0</v>
      </c>
      <c r="W88" s="6">
        <v>0</v>
      </c>
      <c r="X88" s="3">
        <v>100</v>
      </c>
      <c r="Y88" s="6">
        <v>0</v>
      </c>
      <c r="Z88" s="6">
        <v>0</v>
      </c>
      <c r="AA88" s="3">
        <v>150</v>
      </c>
      <c r="AB88" s="6">
        <v>0</v>
      </c>
      <c r="AC88" s="6">
        <v>0</v>
      </c>
      <c r="AD88" s="3">
        <v>200</v>
      </c>
      <c r="AE88" s="3">
        <v>1</v>
      </c>
      <c r="AF88" s="3">
        <v>200</v>
      </c>
      <c r="AG88" s="3">
        <v>250</v>
      </c>
      <c r="AH88" s="6">
        <v>0</v>
      </c>
      <c r="AI88" s="6">
        <v>0</v>
      </c>
      <c r="AJ88" s="3">
        <v>300</v>
      </c>
      <c r="AK88" s="6">
        <v>0</v>
      </c>
      <c r="AL88" s="6">
        <v>0</v>
      </c>
      <c r="AM88" s="3">
        <v>3</v>
      </c>
      <c r="AN88" s="3">
        <v>425</v>
      </c>
      <c r="AO88" s="3">
        <v>35</v>
      </c>
      <c r="AP88" s="3">
        <v>175</v>
      </c>
      <c r="AQ88" s="3">
        <v>175</v>
      </c>
      <c r="AR88" s="3">
        <v>0</v>
      </c>
      <c r="AS88" s="246">
        <f t="shared" si="7"/>
        <v>100</v>
      </c>
      <c r="AT88" s="246">
        <f t="shared" si="8"/>
        <v>0</v>
      </c>
      <c r="AU88" s="246">
        <f t="shared" si="9"/>
        <v>100</v>
      </c>
      <c r="AV88" s="18">
        <f t="shared" si="10"/>
        <v>0</v>
      </c>
      <c r="AW88" s="18">
        <f t="shared" si="11"/>
        <v>35</v>
      </c>
    </row>
    <row r="89" spans="1:49" x14ac:dyDescent="0.25">
      <c r="A89" s="4" t="s">
        <v>168</v>
      </c>
      <c r="B89" s="4" t="s">
        <v>169</v>
      </c>
      <c r="C89" s="3">
        <v>125</v>
      </c>
      <c r="D89" s="6">
        <v>0</v>
      </c>
      <c r="E89" s="6">
        <v>0</v>
      </c>
      <c r="F89" s="3">
        <v>450</v>
      </c>
      <c r="G89" s="3">
        <v>1</v>
      </c>
      <c r="H89" s="3">
        <v>450</v>
      </c>
      <c r="I89" s="3">
        <v>550</v>
      </c>
      <c r="J89" s="6">
        <v>0</v>
      </c>
      <c r="K89" s="6">
        <v>0</v>
      </c>
      <c r="L89" s="3">
        <v>100</v>
      </c>
      <c r="M89" s="3">
        <v>1</v>
      </c>
      <c r="N89" s="3">
        <v>100</v>
      </c>
      <c r="O89" s="3">
        <v>50</v>
      </c>
      <c r="P89" s="6">
        <v>0</v>
      </c>
      <c r="Q89" s="6">
        <v>0</v>
      </c>
      <c r="R89" s="3">
        <v>100</v>
      </c>
      <c r="S89" s="6">
        <v>0</v>
      </c>
      <c r="T89" s="6">
        <v>0</v>
      </c>
      <c r="U89" s="3">
        <v>50</v>
      </c>
      <c r="V89" s="6">
        <v>0</v>
      </c>
      <c r="W89" s="6">
        <v>0</v>
      </c>
      <c r="X89" s="3">
        <v>100</v>
      </c>
      <c r="Y89" s="6">
        <v>0</v>
      </c>
      <c r="Z89" s="6">
        <v>0</v>
      </c>
      <c r="AA89" s="3">
        <v>150</v>
      </c>
      <c r="AB89" s="6">
        <v>0</v>
      </c>
      <c r="AC89" s="6">
        <v>0</v>
      </c>
      <c r="AD89" s="3">
        <v>200</v>
      </c>
      <c r="AE89" s="6">
        <v>0</v>
      </c>
      <c r="AF89" s="6">
        <v>0</v>
      </c>
      <c r="AG89" s="3">
        <v>250</v>
      </c>
      <c r="AH89" s="6">
        <v>0</v>
      </c>
      <c r="AI89" s="6">
        <v>0</v>
      </c>
      <c r="AJ89" s="3">
        <v>300</v>
      </c>
      <c r="AK89" s="6">
        <v>0</v>
      </c>
      <c r="AL89" s="6">
        <v>0</v>
      </c>
      <c r="AM89" s="3">
        <v>2</v>
      </c>
      <c r="AN89" s="3">
        <v>550</v>
      </c>
      <c r="AO89" s="3">
        <v>68</v>
      </c>
      <c r="AP89" s="3">
        <v>414</v>
      </c>
      <c r="AQ89" s="3">
        <v>414</v>
      </c>
      <c r="AR89" s="3">
        <v>0</v>
      </c>
      <c r="AS89" s="246">
        <f t="shared" si="7"/>
        <v>100</v>
      </c>
      <c r="AT89" s="246">
        <f t="shared" si="8"/>
        <v>0</v>
      </c>
      <c r="AU89" s="246">
        <f t="shared" si="9"/>
        <v>100</v>
      </c>
      <c r="AV89" s="18">
        <f t="shared" si="10"/>
        <v>0</v>
      </c>
      <c r="AW89" s="18">
        <f t="shared" si="11"/>
        <v>68</v>
      </c>
    </row>
    <row r="90" spans="1:49" x14ac:dyDescent="0.25">
      <c r="A90" s="4" t="s">
        <v>170</v>
      </c>
      <c r="B90" s="4" t="s">
        <v>171</v>
      </c>
      <c r="C90" s="3">
        <v>125</v>
      </c>
      <c r="D90" s="6">
        <v>0</v>
      </c>
      <c r="E90" s="6">
        <v>0</v>
      </c>
      <c r="F90" s="3">
        <v>450</v>
      </c>
      <c r="G90" s="6">
        <v>0</v>
      </c>
      <c r="H90" s="6">
        <v>0</v>
      </c>
      <c r="I90" s="3">
        <v>550</v>
      </c>
      <c r="J90" s="6">
        <v>0</v>
      </c>
      <c r="K90" s="6">
        <v>0</v>
      </c>
      <c r="L90" s="3">
        <v>100</v>
      </c>
      <c r="M90" s="6">
        <v>0</v>
      </c>
      <c r="N90" s="6">
        <v>0</v>
      </c>
      <c r="O90" s="3">
        <v>50</v>
      </c>
      <c r="P90" s="6">
        <v>0</v>
      </c>
      <c r="Q90" s="6">
        <v>0</v>
      </c>
      <c r="R90" s="3">
        <v>100</v>
      </c>
      <c r="S90" s="6">
        <v>0</v>
      </c>
      <c r="T90" s="6">
        <v>0</v>
      </c>
      <c r="U90" s="3">
        <v>50</v>
      </c>
      <c r="V90" s="6">
        <v>0</v>
      </c>
      <c r="W90" s="6">
        <v>0</v>
      </c>
      <c r="X90" s="3">
        <v>100</v>
      </c>
      <c r="Y90" s="6">
        <v>0</v>
      </c>
      <c r="Z90" s="6">
        <v>0</v>
      </c>
      <c r="AA90" s="3">
        <v>150</v>
      </c>
      <c r="AB90" s="6">
        <v>0</v>
      </c>
      <c r="AC90" s="6">
        <v>0</v>
      </c>
      <c r="AD90" s="3">
        <v>200</v>
      </c>
      <c r="AE90" s="6">
        <v>0</v>
      </c>
      <c r="AF90" s="6">
        <v>0</v>
      </c>
      <c r="AG90" s="3">
        <v>250</v>
      </c>
      <c r="AH90" s="6">
        <v>0</v>
      </c>
      <c r="AI90" s="6">
        <v>0</v>
      </c>
      <c r="AJ90" s="3">
        <v>300</v>
      </c>
      <c r="AK90" s="6">
        <v>0</v>
      </c>
      <c r="AL90" s="6">
        <v>0</v>
      </c>
      <c r="AM90" s="3">
        <v>0</v>
      </c>
      <c r="AN90" s="3">
        <v>0</v>
      </c>
      <c r="AO90" s="3">
        <v>0</v>
      </c>
      <c r="AP90" s="3">
        <v>559</v>
      </c>
      <c r="AQ90" s="21">
        <v>0</v>
      </c>
      <c r="AR90" s="21">
        <v>0</v>
      </c>
      <c r="AS90" s="246">
        <f t="shared" si="7"/>
        <v>0</v>
      </c>
      <c r="AT90" s="246">
        <f t="shared" si="8"/>
        <v>0</v>
      </c>
      <c r="AU90" s="246">
        <f t="shared" si="9"/>
        <v>0</v>
      </c>
      <c r="AV90" s="18">
        <f t="shared" si="10"/>
        <v>0</v>
      </c>
      <c r="AW90" s="18">
        <f t="shared" si="11"/>
        <v>0</v>
      </c>
    </row>
    <row r="91" spans="1:49" x14ac:dyDescent="0.25">
      <c r="A91" s="4" t="s">
        <v>172</v>
      </c>
      <c r="B91" s="4" t="s">
        <v>173</v>
      </c>
      <c r="C91" s="3">
        <v>125</v>
      </c>
      <c r="D91" s="6">
        <v>0</v>
      </c>
      <c r="E91" s="6">
        <v>0</v>
      </c>
      <c r="F91" s="3">
        <v>450</v>
      </c>
      <c r="G91" s="6">
        <v>0</v>
      </c>
      <c r="H91" s="6">
        <v>0</v>
      </c>
      <c r="I91" s="3">
        <v>550</v>
      </c>
      <c r="J91" s="6">
        <v>0</v>
      </c>
      <c r="K91" s="6">
        <v>0</v>
      </c>
      <c r="L91" s="3">
        <v>100</v>
      </c>
      <c r="M91" s="6">
        <v>0</v>
      </c>
      <c r="N91" s="6">
        <v>0</v>
      </c>
      <c r="O91" s="3">
        <v>50</v>
      </c>
      <c r="P91" s="6">
        <v>0</v>
      </c>
      <c r="Q91" s="6">
        <v>0</v>
      </c>
      <c r="R91" s="3">
        <v>100</v>
      </c>
      <c r="S91" s="6">
        <v>0</v>
      </c>
      <c r="T91" s="6">
        <v>0</v>
      </c>
      <c r="U91" s="3">
        <v>50</v>
      </c>
      <c r="V91" s="6">
        <v>0</v>
      </c>
      <c r="W91" s="6">
        <v>0</v>
      </c>
      <c r="X91" s="3">
        <v>100</v>
      </c>
      <c r="Y91" s="6">
        <v>0</v>
      </c>
      <c r="Z91" s="6">
        <v>0</v>
      </c>
      <c r="AA91" s="3">
        <v>150</v>
      </c>
      <c r="AB91" s="6">
        <v>0</v>
      </c>
      <c r="AC91" s="6">
        <v>0</v>
      </c>
      <c r="AD91" s="3">
        <v>200</v>
      </c>
      <c r="AE91" s="6">
        <v>0</v>
      </c>
      <c r="AF91" s="6">
        <v>0</v>
      </c>
      <c r="AG91" s="3">
        <v>250</v>
      </c>
      <c r="AH91" s="3">
        <v>1</v>
      </c>
      <c r="AI91" s="3">
        <v>250</v>
      </c>
      <c r="AJ91" s="3">
        <v>300</v>
      </c>
      <c r="AK91" s="6">
        <v>0</v>
      </c>
      <c r="AL91" s="6">
        <v>0</v>
      </c>
      <c r="AM91" s="3">
        <v>1</v>
      </c>
      <c r="AN91" s="3">
        <v>250</v>
      </c>
      <c r="AO91" s="3">
        <v>17</v>
      </c>
      <c r="AP91" s="3">
        <v>99</v>
      </c>
      <c r="AQ91" s="3">
        <v>99</v>
      </c>
      <c r="AR91" s="3">
        <v>0</v>
      </c>
      <c r="AS91" s="246">
        <f t="shared" si="7"/>
        <v>100</v>
      </c>
      <c r="AT91" s="246">
        <f t="shared" si="8"/>
        <v>0</v>
      </c>
      <c r="AU91" s="246">
        <f t="shared" si="9"/>
        <v>100</v>
      </c>
      <c r="AV91" s="18">
        <f t="shared" si="10"/>
        <v>0</v>
      </c>
      <c r="AW91" s="18">
        <f t="shared" si="11"/>
        <v>17</v>
      </c>
    </row>
    <row r="92" spans="1:49" x14ac:dyDescent="0.25">
      <c r="A92" s="4" t="s">
        <v>174</v>
      </c>
      <c r="B92" s="4" t="s">
        <v>175</v>
      </c>
      <c r="C92" s="3">
        <v>125</v>
      </c>
      <c r="D92" s="6">
        <v>0</v>
      </c>
      <c r="E92" s="6">
        <v>0</v>
      </c>
      <c r="F92" s="3">
        <v>450</v>
      </c>
      <c r="G92" s="3">
        <v>1</v>
      </c>
      <c r="H92" s="3">
        <v>450</v>
      </c>
      <c r="I92" s="3">
        <v>550</v>
      </c>
      <c r="J92" s="6">
        <v>0</v>
      </c>
      <c r="K92" s="6">
        <v>0</v>
      </c>
      <c r="L92" s="3">
        <v>100</v>
      </c>
      <c r="M92" s="6">
        <v>0</v>
      </c>
      <c r="N92" s="6">
        <v>0</v>
      </c>
      <c r="O92" s="3">
        <v>50</v>
      </c>
      <c r="P92" s="6">
        <v>0</v>
      </c>
      <c r="Q92" s="6">
        <v>0</v>
      </c>
      <c r="R92" s="3">
        <v>100</v>
      </c>
      <c r="S92" s="3">
        <v>1</v>
      </c>
      <c r="T92" s="3">
        <v>100</v>
      </c>
      <c r="U92" s="3">
        <v>50</v>
      </c>
      <c r="V92" s="6">
        <v>0</v>
      </c>
      <c r="W92" s="6">
        <v>0</v>
      </c>
      <c r="X92" s="3">
        <v>100</v>
      </c>
      <c r="Y92" s="6">
        <v>0</v>
      </c>
      <c r="Z92" s="6">
        <v>0</v>
      </c>
      <c r="AA92" s="3">
        <v>150</v>
      </c>
      <c r="AB92" s="6">
        <v>0</v>
      </c>
      <c r="AC92" s="6">
        <v>0</v>
      </c>
      <c r="AD92" s="3">
        <v>200</v>
      </c>
      <c r="AE92" s="6">
        <v>0</v>
      </c>
      <c r="AF92" s="6">
        <v>0</v>
      </c>
      <c r="AG92" s="3">
        <v>250</v>
      </c>
      <c r="AH92" s="6">
        <v>0</v>
      </c>
      <c r="AI92" s="6">
        <v>0</v>
      </c>
      <c r="AJ92" s="3">
        <v>300</v>
      </c>
      <c r="AK92" s="6">
        <v>0</v>
      </c>
      <c r="AL92" s="6">
        <v>0</v>
      </c>
      <c r="AM92" s="3">
        <v>2</v>
      </c>
      <c r="AN92" s="3">
        <v>550</v>
      </c>
      <c r="AO92" s="3">
        <v>50</v>
      </c>
      <c r="AP92" s="3">
        <v>492</v>
      </c>
      <c r="AQ92" s="3">
        <v>492</v>
      </c>
      <c r="AR92" s="3">
        <v>0</v>
      </c>
      <c r="AS92" s="246">
        <f t="shared" si="7"/>
        <v>100</v>
      </c>
      <c r="AT92" s="246">
        <f t="shared" si="8"/>
        <v>0</v>
      </c>
      <c r="AU92" s="246">
        <f t="shared" si="9"/>
        <v>100</v>
      </c>
      <c r="AV92" s="18">
        <f t="shared" si="10"/>
        <v>0</v>
      </c>
      <c r="AW92" s="18">
        <f t="shared" si="11"/>
        <v>50</v>
      </c>
    </row>
    <row r="93" spans="1:49" x14ac:dyDescent="0.25">
      <c r="A93" s="4" t="s">
        <v>176</v>
      </c>
      <c r="B93" s="4" t="s">
        <v>177</v>
      </c>
      <c r="C93" s="3">
        <v>125</v>
      </c>
      <c r="D93" s="3">
        <v>1</v>
      </c>
      <c r="E93" s="3">
        <v>125</v>
      </c>
      <c r="F93" s="3">
        <v>450</v>
      </c>
      <c r="G93" s="6">
        <v>0</v>
      </c>
      <c r="H93" s="6">
        <v>0</v>
      </c>
      <c r="I93" s="3">
        <v>550</v>
      </c>
      <c r="J93" s="6">
        <v>0</v>
      </c>
      <c r="K93" s="6">
        <v>0</v>
      </c>
      <c r="L93" s="3">
        <v>100</v>
      </c>
      <c r="M93" s="6">
        <v>0</v>
      </c>
      <c r="N93" s="6">
        <v>0</v>
      </c>
      <c r="O93" s="3">
        <v>50</v>
      </c>
      <c r="P93" s="3">
        <v>1</v>
      </c>
      <c r="Q93" s="3">
        <v>50</v>
      </c>
      <c r="R93" s="3">
        <v>100</v>
      </c>
      <c r="S93" s="6">
        <v>0</v>
      </c>
      <c r="T93" s="6">
        <v>0</v>
      </c>
      <c r="U93" s="3">
        <v>50</v>
      </c>
      <c r="V93" s="6">
        <v>0</v>
      </c>
      <c r="W93" s="6">
        <v>0</v>
      </c>
      <c r="X93" s="3">
        <v>100</v>
      </c>
      <c r="Y93" s="3">
        <v>1</v>
      </c>
      <c r="Z93" s="3">
        <v>100</v>
      </c>
      <c r="AA93" s="3">
        <v>150</v>
      </c>
      <c r="AB93" s="6">
        <v>0</v>
      </c>
      <c r="AC93" s="6">
        <v>0</v>
      </c>
      <c r="AD93" s="3">
        <v>200</v>
      </c>
      <c r="AE93" s="6">
        <v>0</v>
      </c>
      <c r="AF93" s="6">
        <v>0</v>
      </c>
      <c r="AG93" s="3">
        <v>250</v>
      </c>
      <c r="AH93" s="6">
        <v>0</v>
      </c>
      <c r="AI93" s="6">
        <v>0</v>
      </c>
      <c r="AJ93" s="3">
        <v>300</v>
      </c>
      <c r="AK93" s="6">
        <v>0</v>
      </c>
      <c r="AL93" s="6">
        <v>0</v>
      </c>
      <c r="AM93" s="3">
        <v>3</v>
      </c>
      <c r="AN93" s="3">
        <v>275</v>
      </c>
      <c r="AO93" s="3">
        <v>0</v>
      </c>
      <c r="AP93" s="3">
        <v>298</v>
      </c>
      <c r="AQ93" s="3">
        <v>298</v>
      </c>
      <c r="AR93" s="3">
        <v>0</v>
      </c>
      <c r="AS93" s="246">
        <f t="shared" si="7"/>
        <v>100</v>
      </c>
      <c r="AT93" s="246">
        <f t="shared" si="8"/>
        <v>0</v>
      </c>
      <c r="AU93" s="246">
        <f t="shared" si="9"/>
        <v>100</v>
      </c>
      <c r="AV93" s="18">
        <f t="shared" si="10"/>
        <v>0</v>
      </c>
      <c r="AW93" s="18">
        <f t="shared" si="11"/>
        <v>0</v>
      </c>
    </row>
    <row r="94" spans="1:49" x14ac:dyDescent="0.25">
      <c r="A94" s="4" t="s">
        <v>178</v>
      </c>
      <c r="B94" s="4" t="s">
        <v>179</v>
      </c>
      <c r="C94" s="3">
        <v>125</v>
      </c>
      <c r="D94" s="6">
        <v>0</v>
      </c>
      <c r="E94" s="6">
        <v>0</v>
      </c>
      <c r="F94" s="3">
        <v>450</v>
      </c>
      <c r="G94" s="3">
        <v>1</v>
      </c>
      <c r="H94" s="3">
        <v>450</v>
      </c>
      <c r="I94" s="3">
        <v>550</v>
      </c>
      <c r="J94" s="6">
        <v>0</v>
      </c>
      <c r="K94" s="6">
        <v>0</v>
      </c>
      <c r="L94" s="3">
        <v>100</v>
      </c>
      <c r="M94" s="6">
        <v>0</v>
      </c>
      <c r="N94" s="6">
        <v>0</v>
      </c>
      <c r="O94" s="3">
        <v>50</v>
      </c>
      <c r="P94" s="6">
        <v>0</v>
      </c>
      <c r="Q94" s="6">
        <v>0</v>
      </c>
      <c r="R94" s="3">
        <v>100</v>
      </c>
      <c r="S94" s="6">
        <v>0</v>
      </c>
      <c r="T94" s="6">
        <v>0</v>
      </c>
      <c r="U94" s="3">
        <v>50</v>
      </c>
      <c r="V94" s="6">
        <v>0</v>
      </c>
      <c r="W94" s="6">
        <v>0</v>
      </c>
      <c r="X94" s="3">
        <v>100</v>
      </c>
      <c r="Y94" s="6">
        <v>0</v>
      </c>
      <c r="Z94" s="6">
        <v>0</v>
      </c>
      <c r="AA94" s="3">
        <v>150</v>
      </c>
      <c r="AB94" s="6">
        <v>0</v>
      </c>
      <c r="AC94" s="6">
        <v>0</v>
      </c>
      <c r="AD94" s="3">
        <v>200</v>
      </c>
      <c r="AE94" s="6">
        <v>0</v>
      </c>
      <c r="AF94" s="6">
        <v>0</v>
      </c>
      <c r="AG94" s="3">
        <v>250</v>
      </c>
      <c r="AH94" s="6">
        <v>0</v>
      </c>
      <c r="AI94" s="6">
        <v>0</v>
      </c>
      <c r="AJ94" s="3">
        <v>300</v>
      </c>
      <c r="AK94" s="6">
        <v>0</v>
      </c>
      <c r="AL94" s="6">
        <v>0</v>
      </c>
      <c r="AM94" s="3">
        <v>1</v>
      </c>
      <c r="AN94" s="3">
        <v>450</v>
      </c>
      <c r="AO94" s="3">
        <v>0</v>
      </c>
      <c r="AP94" s="3">
        <v>442</v>
      </c>
      <c r="AQ94" s="3">
        <v>442</v>
      </c>
      <c r="AR94" s="3">
        <v>0</v>
      </c>
      <c r="AS94" s="246">
        <f t="shared" si="7"/>
        <v>100</v>
      </c>
      <c r="AT94" s="246">
        <f t="shared" si="8"/>
        <v>0</v>
      </c>
      <c r="AU94" s="246">
        <f t="shared" si="9"/>
        <v>100</v>
      </c>
      <c r="AV94" s="18">
        <f t="shared" si="10"/>
        <v>0</v>
      </c>
      <c r="AW94" s="18">
        <f t="shared" si="11"/>
        <v>0</v>
      </c>
    </row>
    <row r="95" spans="1:49" x14ac:dyDescent="0.25">
      <c r="A95" s="4" t="s">
        <v>180</v>
      </c>
      <c r="B95" s="4" t="s">
        <v>181</v>
      </c>
      <c r="C95" s="3">
        <v>125</v>
      </c>
      <c r="D95" s="3">
        <v>2</v>
      </c>
      <c r="E95" s="3">
        <v>250</v>
      </c>
      <c r="F95" s="3">
        <v>450</v>
      </c>
      <c r="G95" s="6">
        <v>0</v>
      </c>
      <c r="H95" s="6">
        <v>0</v>
      </c>
      <c r="I95" s="3">
        <v>550</v>
      </c>
      <c r="J95" s="6">
        <v>0</v>
      </c>
      <c r="K95" s="6">
        <v>0</v>
      </c>
      <c r="L95" s="3">
        <v>100</v>
      </c>
      <c r="M95" s="6">
        <v>0</v>
      </c>
      <c r="N95" s="6">
        <v>0</v>
      </c>
      <c r="O95" s="3">
        <v>50</v>
      </c>
      <c r="P95" s="6">
        <v>0</v>
      </c>
      <c r="Q95" s="6">
        <v>0</v>
      </c>
      <c r="R95" s="3">
        <v>100</v>
      </c>
      <c r="S95" s="6">
        <v>0</v>
      </c>
      <c r="T95" s="6">
        <v>0</v>
      </c>
      <c r="U95" s="3">
        <v>50</v>
      </c>
      <c r="V95" s="6">
        <v>0</v>
      </c>
      <c r="W95" s="6">
        <v>0</v>
      </c>
      <c r="X95" s="3">
        <v>100</v>
      </c>
      <c r="Y95" s="6">
        <v>0</v>
      </c>
      <c r="Z95" s="6">
        <v>0</v>
      </c>
      <c r="AA95" s="3">
        <v>150</v>
      </c>
      <c r="AB95" s="6">
        <v>0</v>
      </c>
      <c r="AC95" s="6">
        <v>0</v>
      </c>
      <c r="AD95" s="3">
        <v>200</v>
      </c>
      <c r="AE95" s="6">
        <v>0</v>
      </c>
      <c r="AF95" s="6">
        <v>0</v>
      </c>
      <c r="AG95" s="3">
        <v>250</v>
      </c>
      <c r="AH95" s="6">
        <v>0</v>
      </c>
      <c r="AI95" s="6">
        <v>0</v>
      </c>
      <c r="AJ95" s="3">
        <v>300</v>
      </c>
      <c r="AK95" s="6">
        <v>0</v>
      </c>
      <c r="AL95" s="6">
        <v>0</v>
      </c>
      <c r="AM95" s="3">
        <v>2</v>
      </c>
      <c r="AN95" s="3">
        <v>250</v>
      </c>
      <c r="AO95" s="3">
        <v>2</v>
      </c>
      <c r="AP95" s="3">
        <v>236</v>
      </c>
      <c r="AQ95" s="3">
        <v>205</v>
      </c>
      <c r="AR95" s="3">
        <v>31</v>
      </c>
      <c r="AS95" s="246">
        <f t="shared" si="7"/>
        <v>86.864406779661024</v>
      </c>
      <c r="AT95" s="246">
        <f t="shared" si="8"/>
        <v>13.135593220338984</v>
      </c>
      <c r="AU95" s="246">
        <f t="shared" si="9"/>
        <v>100.00000000000001</v>
      </c>
      <c r="AV95" s="18">
        <f t="shared" si="10"/>
        <v>32.83898305084746</v>
      </c>
      <c r="AW95" s="18">
        <f t="shared" si="11"/>
        <v>34.83898305084746</v>
      </c>
    </row>
    <row r="96" spans="1:49" x14ac:dyDescent="0.25">
      <c r="A96" s="4" t="s">
        <v>182</v>
      </c>
      <c r="B96" s="4" t="s">
        <v>183</v>
      </c>
      <c r="C96" s="3">
        <v>125</v>
      </c>
      <c r="D96" s="6">
        <v>0</v>
      </c>
      <c r="E96" s="6">
        <v>0</v>
      </c>
      <c r="F96" s="3">
        <v>450</v>
      </c>
      <c r="G96" s="3">
        <v>0</v>
      </c>
      <c r="H96" s="3">
        <v>0</v>
      </c>
      <c r="I96" s="3">
        <v>550</v>
      </c>
      <c r="J96" s="6">
        <v>0</v>
      </c>
      <c r="K96" s="6">
        <v>0</v>
      </c>
      <c r="L96" s="3">
        <v>100</v>
      </c>
      <c r="M96" s="6">
        <v>0</v>
      </c>
      <c r="N96" s="6">
        <v>0</v>
      </c>
      <c r="O96" s="3">
        <v>50</v>
      </c>
      <c r="P96" s="6">
        <v>0</v>
      </c>
      <c r="Q96" s="6">
        <v>0</v>
      </c>
      <c r="R96" s="3">
        <v>100</v>
      </c>
      <c r="S96" s="6">
        <v>0</v>
      </c>
      <c r="T96" s="6">
        <v>0</v>
      </c>
      <c r="U96" s="3">
        <v>50</v>
      </c>
      <c r="V96" s="6">
        <v>0</v>
      </c>
      <c r="W96" s="6">
        <v>0</v>
      </c>
      <c r="X96" s="3">
        <v>100</v>
      </c>
      <c r="Y96" s="6">
        <v>0</v>
      </c>
      <c r="Z96" s="6">
        <v>0</v>
      </c>
      <c r="AA96" s="3">
        <v>150</v>
      </c>
      <c r="AB96" s="6">
        <v>0</v>
      </c>
      <c r="AC96" s="6">
        <v>0</v>
      </c>
      <c r="AD96" s="3">
        <v>200</v>
      </c>
      <c r="AE96" s="6">
        <v>0</v>
      </c>
      <c r="AF96" s="6">
        <v>0</v>
      </c>
      <c r="AG96" s="3">
        <v>250</v>
      </c>
      <c r="AH96" s="6">
        <v>0</v>
      </c>
      <c r="AI96" s="6">
        <v>0</v>
      </c>
      <c r="AJ96" s="3">
        <v>300</v>
      </c>
      <c r="AK96" s="6">
        <v>0</v>
      </c>
      <c r="AL96" s="6">
        <v>0</v>
      </c>
      <c r="AM96" s="3">
        <v>0</v>
      </c>
      <c r="AN96" s="3">
        <v>0</v>
      </c>
      <c r="AO96" s="3">
        <v>0</v>
      </c>
      <c r="AP96" s="3">
        <v>432</v>
      </c>
      <c r="AQ96" s="3">
        <v>432</v>
      </c>
      <c r="AR96" s="3">
        <v>0</v>
      </c>
      <c r="AS96" s="246">
        <f t="shared" si="7"/>
        <v>100</v>
      </c>
      <c r="AT96" s="246">
        <f t="shared" si="8"/>
        <v>0</v>
      </c>
      <c r="AU96" s="246">
        <f t="shared" si="9"/>
        <v>100</v>
      </c>
      <c r="AV96" s="18">
        <f t="shared" si="10"/>
        <v>0</v>
      </c>
      <c r="AW96" s="18">
        <f t="shared" si="11"/>
        <v>0</v>
      </c>
    </row>
    <row r="97" spans="1:49" x14ac:dyDescent="0.25">
      <c r="A97" s="4" t="s">
        <v>184</v>
      </c>
      <c r="B97" s="4" t="s">
        <v>185</v>
      </c>
      <c r="C97" s="3">
        <v>125</v>
      </c>
      <c r="D97" s="6">
        <v>0</v>
      </c>
      <c r="E97" s="6">
        <v>0</v>
      </c>
      <c r="F97" s="3">
        <v>450</v>
      </c>
      <c r="G97" s="6">
        <v>0</v>
      </c>
      <c r="H97" s="6">
        <v>0</v>
      </c>
      <c r="I97" s="3">
        <v>550</v>
      </c>
      <c r="J97" s="6">
        <v>0</v>
      </c>
      <c r="K97" s="6">
        <v>0</v>
      </c>
      <c r="L97" s="3">
        <v>100</v>
      </c>
      <c r="M97" s="6">
        <v>0</v>
      </c>
      <c r="N97" s="6">
        <v>0</v>
      </c>
      <c r="O97" s="3">
        <v>50</v>
      </c>
      <c r="P97" s="6">
        <v>0</v>
      </c>
      <c r="Q97" s="6">
        <v>0</v>
      </c>
      <c r="R97" s="3">
        <v>100</v>
      </c>
      <c r="S97" s="6">
        <v>0</v>
      </c>
      <c r="T97" s="6">
        <v>0</v>
      </c>
      <c r="U97" s="3">
        <v>50</v>
      </c>
      <c r="V97" s="6">
        <v>0</v>
      </c>
      <c r="W97" s="6">
        <v>0</v>
      </c>
      <c r="X97" s="3">
        <v>100</v>
      </c>
      <c r="Y97" s="6">
        <v>0</v>
      </c>
      <c r="Z97" s="6">
        <v>0</v>
      </c>
      <c r="AA97" s="3">
        <v>150</v>
      </c>
      <c r="AB97" s="6">
        <v>0</v>
      </c>
      <c r="AC97" s="6">
        <v>0</v>
      </c>
      <c r="AD97" s="3">
        <v>200</v>
      </c>
      <c r="AE97" s="6">
        <v>0</v>
      </c>
      <c r="AF97" s="6">
        <v>0</v>
      </c>
      <c r="AG97" s="3">
        <v>250</v>
      </c>
      <c r="AH97" s="6">
        <v>0</v>
      </c>
      <c r="AI97" s="6">
        <v>0</v>
      </c>
      <c r="AJ97" s="3">
        <v>300</v>
      </c>
      <c r="AK97" s="6">
        <v>0</v>
      </c>
      <c r="AL97" s="6">
        <v>0</v>
      </c>
      <c r="AM97" s="3">
        <v>0</v>
      </c>
      <c r="AN97" s="3">
        <v>0</v>
      </c>
      <c r="AO97" s="3">
        <v>0</v>
      </c>
      <c r="AP97" s="3">
        <v>190</v>
      </c>
      <c r="AQ97" s="21">
        <v>0</v>
      </c>
      <c r="AR97" s="21">
        <v>0</v>
      </c>
      <c r="AS97" s="246">
        <f t="shared" si="7"/>
        <v>0</v>
      </c>
      <c r="AT97" s="246">
        <f t="shared" si="8"/>
        <v>0</v>
      </c>
      <c r="AU97" s="246">
        <f t="shared" si="9"/>
        <v>0</v>
      </c>
      <c r="AV97" s="18">
        <f t="shared" si="10"/>
        <v>0</v>
      </c>
      <c r="AW97" s="18">
        <f t="shared" si="11"/>
        <v>0</v>
      </c>
    </row>
    <row r="98" spans="1:49" x14ac:dyDescent="0.25">
      <c r="A98" s="4" t="s">
        <v>186</v>
      </c>
      <c r="B98" s="4" t="s">
        <v>187</v>
      </c>
      <c r="C98" s="3">
        <v>125</v>
      </c>
      <c r="D98" s="6">
        <v>0</v>
      </c>
      <c r="E98" s="6">
        <v>0</v>
      </c>
      <c r="F98" s="3">
        <v>450</v>
      </c>
      <c r="G98" s="3">
        <v>1</v>
      </c>
      <c r="H98" s="3">
        <v>450</v>
      </c>
      <c r="I98" s="3">
        <v>550</v>
      </c>
      <c r="J98" s="6">
        <v>0</v>
      </c>
      <c r="K98" s="6">
        <v>0</v>
      </c>
      <c r="L98" s="3">
        <v>100</v>
      </c>
      <c r="M98" s="3">
        <v>1</v>
      </c>
      <c r="N98" s="3">
        <v>100</v>
      </c>
      <c r="O98" s="3">
        <v>50</v>
      </c>
      <c r="P98" s="6">
        <v>0</v>
      </c>
      <c r="Q98" s="6">
        <v>0</v>
      </c>
      <c r="R98" s="3">
        <v>100</v>
      </c>
      <c r="S98" s="6">
        <v>0</v>
      </c>
      <c r="T98" s="6">
        <v>0</v>
      </c>
      <c r="U98" s="3">
        <v>50</v>
      </c>
      <c r="V98" s="6">
        <v>0</v>
      </c>
      <c r="W98" s="6">
        <v>0</v>
      </c>
      <c r="X98" s="3">
        <v>100</v>
      </c>
      <c r="Y98" s="6">
        <v>0</v>
      </c>
      <c r="Z98" s="6">
        <v>0</v>
      </c>
      <c r="AA98" s="3">
        <v>150</v>
      </c>
      <c r="AB98" s="6">
        <v>0</v>
      </c>
      <c r="AC98" s="6">
        <v>0</v>
      </c>
      <c r="AD98" s="3">
        <v>200</v>
      </c>
      <c r="AE98" s="6">
        <v>0</v>
      </c>
      <c r="AF98" s="6">
        <v>0</v>
      </c>
      <c r="AG98" s="3">
        <v>250</v>
      </c>
      <c r="AH98" s="6">
        <v>0</v>
      </c>
      <c r="AI98" s="6">
        <v>0</v>
      </c>
      <c r="AJ98" s="3">
        <v>300</v>
      </c>
      <c r="AK98" s="6">
        <v>0</v>
      </c>
      <c r="AL98" s="6">
        <v>0</v>
      </c>
      <c r="AM98" s="3">
        <v>2</v>
      </c>
      <c r="AN98" s="3">
        <v>550</v>
      </c>
      <c r="AO98" s="3">
        <v>250</v>
      </c>
      <c r="AP98" s="3">
        <v>546</v>
      </c>
      <c r="AQ98" s="3">
        <v>385</v>
      </c>
      <c r="AR98" s="3">
        <v>161</v>
      </c>
      <c r="AS98" s="246">
        <f t="shared" si="7"/>
        <v>70.512820512820511</v>
      </c>
      <c r="AT98" s="246">
        <f t="shared" si="8"/>
        <v>29.487179487179489</v>
      </c>
      <c r="AU98" s="246">
        <f t="shared" si="9"/>
        <v>100</v>
      </c>
      <c r="AV98" s="18">
        <f t="shared" si="10"/>
        <v>162.17948717948718</v>
      </c>
      <c r="AW98" s="18">
        <f t="shared" si="11"/>
        <v>412.17948717948718</v>
      </c>
    </row>
    <row r="99" spans="1:49" x14ac:dyDescent="0.25">
      <c r="A99" s="4" t="s">
        <v>188</v>
      </c>
      <c r="B99" s="4" t="s">
        <v>189</v>
      </c>
      <c r="C99" s="3">
        <v>125</v>
      </c>
      <c r="D99" s="6">
        <v>0</v>
      </c>
      <c r="E99" s="6">
        <v>0</v>
      </c>
      <c r="F99" s="3">
        <v>450</v>
      </c>
      <c r="G99" s="3">
        <v>1</v>
      </c>
      <c r="H99" s="3">
        <v>450</v>
      </c>
      <c r="I99" s="3">
        <v>550</v>
      </c>
      <c r="J99" s="6">
        <v>0</v>
      </c>
      <c r="K99" s="6">
        <v>0</v>
      </c>
      <c r="L99" s="3">
        <v>100</v>
      </c>
      <c r="M99" s="3">
        <v>1</v>
      </c>
      <c r="N99" s="3">
        <v>100</v>
      </c>
      <c r="O99" s="3">
        <v>50</v>
      </c>
      <c r="P99" s="6">
        <v>0</v>
      </c>
      <c r="Q99" s="6">
        <v>0</v>
      </c>
      <c r="R99" s="3">
        <v>100</v>
      </c>
      <c r="S99" s="6">
        <v>0</v>
      </c>
      <c r="T99" s="6">
        <v>0</v>
      </c>
      <c r="U99" s="3">
        <v>50</v>
      </c>
      <c r="V99" s="6">
        <v>0</v>
      </c>
      <c r="W99" s="6">
        <v>0</v>
      </c>
      <c r="X99" s="3">
        <v>100</v>
      </c>
      <c r="Y99" s="6">
        <v>0</v>
      </c>
      <c r="Z99" s="6">
        <v>0</v>
      </c>
      <c r="AA99" s="3">
        <v>150</v>
      </c>
      <c r="AB99" s="6">
        <v>0</v>
      </c>
      <c r="AC99" s="6">
        <v>0</v>
      </c>
      <c r="AD99" s="3">
        <v>200</v>
      </c>
      <c r="AE99" s="6">
        <v>0</v>
      </c>
      <c r="AF99" s="6">
        <v>0</v>
      </c>
      <c r="AG99" s="3">
        <v>250</v>
      </c>
      <c r="AH99" s="6">
        <v>0</v>
      </c>
      <c r="AI99" s="6">
        <v>0</v>
      </c>
      <c r="AJ99" s="3">
        <v>300</v>
      </c>
      <c r="AK99" s="6">
        <v>0</v>
      </c>
      <c r="AL99" s="6">
        <v>0</v>
      </c>
      <c r="AM99" s="3">
        <v>2</v>
      </c>
      <c r="AN99" s="3">
        <v>550</v>
      </c>
      <c r="AO99" s="3">
        <v>0</v>
      </c>
      <c r="AP99" s="3">
        <v>542</v>
      </c>
      <c r="AQ99" s="3">
        <v>0</v>
      </c>
      <c r="AR99" s="3">
        <v>542</v>
      </c>
      <c r="AS99" s="246">
        <f t="shared" si="7"/>
        <v>0</v>
      </c>
      <c r="AT99" s="246">
        <f t="shared" si="8"/>
        <v>100</v>
      </c>
      <c r="AU99" s="246">
        <f t="shared" si="9"/>
        <v>100</v>
      </c>
      <c r="AV99" s="18">
        <f t="shared" si="10"/>
        <v>550</v>
      </c>
      <c r="AW99" s="18">
        <f t="shared" si="11"/>
        <v>550</v>
      </c>
    </row>
    <row r="100" spans="1:49" x14ac:dyDescent="0.25">
      <c r="A100" s="4" t="s">
        <v>190</v>
      </c>
      <c r="B100" s="4" t="s">
        <v>191</v>
      </c>
      <c r="C100" s="3">
        <v>125</v>
      </c>
      <c r="D100" s="6">
        <v>0</v>
      </c>
      <c r="E100" s="6">
        <v>0</v>
      </c>
      <c r="F100" s="3">
        <v>450</v>
      </c>
      <c r="G100" s="6">
        <v>0</v>
      </c>
      <c r="H100" s="6">
        <v>0</v>
      </c>
      <c r="I100" s="3">
        <v>550</v>
      </c>
      <c r="J100" s="6">
        <v>0</v>
      </c>
      <c r="K100" s="6">
        <v>0</v>
      </c>
      <c r="L100" s="3">
        <v>100</v>
      </c>
      <c r="M100" s="6">
        <v>0</v>
      </c>
      <c r="N100" s="6">
        <v>0</v>
      </c>
      <c r="O100" s="3">
        <v>50</v>
      </c>
      <c r="P100" s="6">
        <v>0</v>
      </c>
      <c r="Q100" s="6">
        <v>0</v>
      </c>
      <c r="R100" s="3">
        <v>100</v>
      </c>
      <c r="S100" s="6">
        <v>0</v>
      </c>
      <c r="T100" s="6">
        <v>0</v>
      </c>
      <c r="U100" s="3">
        <v>50</v>
      </c>
      <c r="V100" s="6">
        <v>0</v>
      </c>
      <c r="W100" s="6">
        <v>0</v>
      </c>
      <c r="X100" s="3">
        <v>100</v>
      </c>
      <c r="Y100" s="6">
        <v>0</v>
      </c>
      <c r="Z100" s="6">
        <v>0</v>
      </c>
      <c r="AA100" s="3">
        <v>150</v>
      </c>
      <c r="AB100" s="6">
        <v>0</v>
      </c>
      <c r="AC100" s="6">
        <v>0</v>
      </c>
      <c r="AD100" s="3">
        <v>200</v>
      </c>
      <c r="AE100" s="3">
        <v>0</v>
      </c>
      <c r="AF100" s="3">
        <v>0</v>
      </c>
      <c r="AG100" s="3">
        <v>250</v>
      </c>
      <c r="AH100" s="6">
        <v>0</v>
      </c>
      <c r="AI100" s="6">
        <v>0</v>
      </c>
      <c r="AJ100" s="3">
        <v>300</v>
      </c>
      <c r="AK100" s="6">
        <v>0</v>
      </c>
      <c r="AL100" s="6">
        <v>0</v>
      </c>
      <c r="AM100" s="3">
        <v>0</v>
      </c>
      <c r="AN100" s="3">
        <v>0</v>
      </c>
      <c r="AO100" s="3">
        <v>0</v>
      </c>
      <c r="AP100" s="3">
        <v>501</v>
      </c>
      <c r="AQ100" s="3">
        <v>441</v>
      </c>
      <c r="AR100" s="3">
        <v>60</v>
      </c>
      <c r="AS100" s="246">
        <f t="shared" si="7"/>
        <v>88.023952095808383</v>
      </c>
      <c r="AT100" s="246">
        <f t="shared" si="8"/>
        <v>11.976047904191617</v>
      </c>
      <c r="AU100" s="246">
        <f t="shared" si="9"/>
        <v>100</v>
      </c>
      <c r="AV100" s="18">
        <f t="shared" si="10"/>
        <v>0</v>
      </c>
      <c r="AW100" s="18">
        <f t="shared" si="11"/>
        <v>0</v>
      </c>
    </row>
    <row r="101" spans="1:49" x14ac:dyDescent="0.25">
      <c r="A101" s="4" t="s">
        <v>192</v>
      </c>
      <c r="B101" s="4" t="s">
        <v>193</v>
      </c>
      <c r="C101" s="3">
        <v>125</v>
      </c>
      <c r="D101" s="6">
        <v>0</v>
      </c>
      <c r="E101" s="6">
        <v>0</v>
      </c>
      <c r="F101" s="3">
        <v>450</v>
      </c>
      <c r="G101" s="6">
        <v>0</v>
      </c>
      <c r="H101" s="6">
        <v>0</v>
      </c>
      <c r="I101" s="3">
        <v>550</v>
      </c>
      <c r="J101" s="6">
        <v>0</v>
      </c>
      <c r="K101" s="6">
        <v>0</v>
      </c>
      <c r="L101" s="3">
        <v>100</v>
      </c>
      <c r="M101" s="6">
        <v>0</v>
      </c>
      <c r="N101" s="6">
        <v>0</v>
      </c>
      <c r="O101" s="3">
        <v>50</v>
      </c>
      <c r="P101" s="6">
        <v>0</v>
      </c>
      <c r="Q101" s="6">
        <v>0</v>
      </c>
      <c r="R101" s="3">
        <v>100</v>
      </c>
      <c r="S101" s="3">
        <v>0</v>
      </c>
      <c r="T101" s="3">
        <v>0</v>
      </c>
      <c r="U101" s="3">
        <v>50</v>
      </c>
      <c r="V101" s="6">
        <v>0</v>
      </c>
      <c r="W101" s="6">
        <v>0</v>
      </c>
      <c r="X101" s="3">
        <v>100</v>
      </c>
      <c r="Y101" s="6">
        <v>0</v>
      </c>
      <c r="Z101" s="6">
        <v>0</v>
      </c>
      <c r="AA101" s="3">
        <v>150</v>
      </c>
      <c r="AB101" s="6">
        <v>0</v>
      </c>
      <c r="AC101" s="6">
        <v>0</v>
      </c>
      <c r="AD101" s="3">
        <v>200</v>
      </c>
      <c r="AE101" s="6">
        <v>0</v>
      </c>
      <c r="AF101" s="6">
        <v>0</v>
      </c>
      <c r="AG101" s="3">
        <v>250</v>
      </c>
      <c r="AH101" s="6">
        <v>0</v>
      </c>
      <c r="AI101" s="6">
        <v>0</v>
      </c>
      <c r="AJ101" s="3">
        <v>300</v>
      </c>
      <c r="AK101" s="6">
        <v>0</v>
      </c>
      <c r="AL101" s="6">
        <v>0</v>
      </c>
      <c r="AM101" s="3">
        <v>0</v>
      </c>
      <c r="AN101" s="3">
        <v>0</v>
      </c>
      <c r="AO101" s="3">
        <v>0</v>
      </c>
      <c r="AP101" s="3">
        <v>403</v>
      </c>
      <c r="AQ101" s="3">
        <v>403</v>
      </c>
      <c r="AR101" s="3">
        <v>0</v>
      </c>
      <c r="AS101" s="246">
        <f t="shared" si="7"/>
        <v>100</v>
      </c>
      <c r="AT101" s="246">
        <f t="shared" si="8"/>
        <v>0</v>
      </c>
      <c r="AU101" s="246">
        <f t="shared" si="9"/>
        <v>100</v>
      </c>
      <c r="AV101" s="18">
        <f t="shared" si="10"/>
        <v>0</v>
      </c>
      <c r="AW101" s="18">
        <f t="shared" si="11"/>
        <v>0</v>
      </c>
    </row>
    <row r="102" spans="1:49" x14ac:dyDescent="0.25">
      <c r="A102" s="4" t="s">
        <v>194</v>
      </c>
      <c r="B102" s="4" t="s">
        <v>195</v>
      </c>
      <c r="C102" s="3">
        <v>125</v>
      </c>
      <c r="D102" s="6">
        <v>0</v>
      </c>
      <c r="E102" s="6">
        <v>0</v>
      </c>
      <c r="F102" s="3">
        <v>450</v>
      </c>
      <c r="G102" s="3">
        <v>1</v>
      </c>
      <c r="H102" s="3">
        <v>450</v>
      </c>
      <c r="I102" s="3">
        <v>550</v>
      </c>
      <c r="J102" s="6">
        <v>0</v>
      </c>
      <c r="K102" s="6">
        <v>0</v>
      </c>
      <c r="L102" s="3">
        <v>100</v>
      </c>
      <c r="M102" s="6">
        <v>0</v>
      </c>
      <c r="N102" s="6">
        <v>0</v>
      </c>
      <c r="O102" s="3">
        <v>50</v>
      </c>
      <c r="P102" s="6">
        <v>0</v>
      </c>
      <c r="Q102" s="6">
        <v>0</v>
      </c>
      <c r="R102" s="3">
        <v>100</v>
      </c>
      <c r="S102" s="6">
        <v>0</v>
      </c>
      <c r="T102" s="6">
        <v>0</v>
      </c>
      <c r="U102" s="3">
        <v>50</v>
      </c>
      <c r="V102" s="6">
        <v>0</v>
      </c>
      <c r="W102" s="6">
        <v>0</v>
      </c>
      <c r="X102" s="3">
        <v>100</v>
      </c>
      <c r="Y102" s="6">
        <v>0</v>
      </c>
      <c r="Z102" s="6">
        <v>0</v>
      </c>
      <c r="AA102" s="3">
        <v>150</v>
      </c>
      <c r="AB102" s="6">
        <v>0</v>
      </c>
      <c r="AC102" s="6">
        <v>0</v>
      </c>
      <c r="AD102" s="3">
        <v>200</v>
      </c>
      <c r="AE102" s="6">
        <v>0</v>
      </c>
      <c r="AF102" s="6">
        <v>0</v>
      </c>
      <c r="AG102" s="3">
        <v>250</v>
      </c>
      <c r="AH102" s="6">
        <v>0</v>
      </c>
      <c r="AI102" s="6">
        <v>0</v>
      </c>
      <c r="AJ102" s="3">
        <v>300</v>
      </c>
      <c r="AK102" s="6">
        <v>0</v>
      </c>
      <c r="AL102" s="6">
        <v>0</v>
      </c>
      <c r="AM102" s="3">
        <v>1</v>
      </c>
      <c r="AN102" s="3">
        <v>450</v>
      </c>
      <c r="AO102" s="3">
        <v>30</v>
      </c>
      <c r="AP102" s="3">
        <v>184</v>
      </c>
      <c r="AQ102" s="3">
        <v>160</v>
      </c>
      <c r="AR102" s="3">
        <v>24</v>
      </c>
      <c r="AS102" s="246">
        <f t="shared" si="7"/>
        <v>86.956521739130437</v>
      </c>
      <c r="AT102" s="246">
        <f t="shared" si="8"/>
        <v>13.043478260869565</v>
      </c>
      <c r="AU102" s="246">
        <f t="shared" si="9"/>
        <v>100</v>
      </c>
      <c r="AV102" s="18">
        <f t="shared" si="10"/>
        <v>58.695652173913039</v>
      </c>
      <c r="AW102" s="18">
        <f t="shared" si="11"/>
        <v>88.695652173913032</v>
      </c>
    </row>
    <row r="103" spans="1:49" x14ac:dyDescent="0.25">
      <c r="A103" s="4" t="s">
        <v>196</v>
      </c>
      <c r="B103" s="4" t="s">
        <v>197</v>
      </c>
      <c r="C103" s="3">
        <v>125</v>
      </c>
      <c r="D103" s="6">
        <v>0</v>
      </c>
      <c r="E103" s="6">
        <v>0</v>
      </c>
      <c r="F103" s="3">
        <v>450</v>
      </c>
      <c r="G103" s="6">
        <v>0</v>
      </c>
      <c r="H103" s="6">
        <v>0</v>
      </c>
      <c r="I103" s="3">
        <v>550</v>
      </c>
      <c r="J103" s="6">
        <v>0</v>
      </c>
      <c r="K103" s="6">
        <v>0</v>
      </c>
      <c r="L103" s="3">
        <v>100</v>
      </c>
      <c r="M103" s="6">
        <v>0</v>
      </c>
      <c r="N103" s="6">
        <v>0</v>
      </c>
      <c r="O103" s="3">
        <v>50</v>
      </c>
      <c r="P103" s="6">
        <v>0</v>
      </c>
      <c r="Q103" s="6">
        <v>0</v>
      </c>
      <c r="R103" s="3">
        <v>100</v>
      </c>
      <c r="S103" s="6">
        <v>0</v>
      </c>
      <c r="T103" s="6">
        <v>0</v>
      </c>
      <c r="U103" s="3">
        <v>50</v>
      </c>
      <c r="V103" s="6">
        <v>0</v>
      </c>
      <c r="W103" s="6">
        <v>0</v>
      </c>
      <c r="X103" s="3">
        <v>100</v>
      </c>
      <c r="Y103" s="6">
        <v>0</v>
      </c>
      <c r="Z103" s="6">
        <v>0</v>
      </c>
      <c r="AA103" s="3">
        <v>150</v>
      </c>
      <c r="AB103" s="6">
        <v>0</v>
      </c>
      <c r="AC103" s="6">
        <v>0</v>
      </c>
      <c r="AD103" s="3">
        <v>200</v>
      </c>
      <c r="AE103" s="3">
        <v>1</v>
      </c>
      <c r="AF103" s="3">
        <v>200</v>
      </c>
      <c r="AG103" s="3">
        <v>250</v>
      </c>
      <c r="AH103" s="6">
        <v>0</v>
      </c>
      <c r="AI103" s="6">
        <v>0</v>
      </c>
      <c r="AJ103" s="3">
        <v>300</v>
      </c>
      <c r="AK103" s="3">
        <v>1</v>
      </c>
      <c r="AL103" s="3">
        <v>300</v>
      </c>
      <c r="AM103" s="3">
        <v>2</v>
      </c>
      <c r="AN103" s="3">
        <v>500</v>
      </c>
      <c r="AO103" s="3">
        <v>0</v>
      </c>
      <c r="AP103" s="3">
        <v>451</v>
      </c>
      <c r="AQ103" s="3">
        <v>451</v>
      </c>
      <c r="AR103" s="3">
        <v>0</v>
      </c>
      <c r="AS103" s="246">
        <f t="shared" si="7"/>
        <v>100</v>
      </c>
      <c r="AT103" s="246">
        <f t="shared" si="8"/>
        <v>0</v>
      </c>
      <c r="AU103" s="246">
        <f t="shared" si="9"/>
        <v>100</v>
      </c>
      <c r="AV103" s="18">
        <f t="shared" si="10"/>
        <v>0</v>
      </c>
      <c r="AW103" s="18">
        <f t="shared" si="11"/>
        <v>0</v>
      </c>
    </row>
    <row r="104" spans="1:49" x14ac:dyDescent="0.25">
      <c r="A104" s="4" t="s">
        <v>198</v>
      </c>
      <c r="B104" s="4" t="s">
        <v>199</v>
      </c>
      <c r="C104" s="3">
        <v>125</v>
      </c>
      <c r="D104" s="6">
        <v>0</v>
      </c>
      <c r="E104" s="6">
        <v>0</v>
      </c>
      <c r="F104" s="3">
        <v>450</v>
      </c>
      <c r="G104" s="6">
        <v>0</v>
      </c>
      <c r="H104" s="6">
        <v>0</v>
      </c>
      <c r="I104" s="3">
        <v>550</v>
      </c>
      <c r="J104" s="6">
        <v>0</v>
      </c>
      <c r="K104" s="6">
        <v>0</v>
      </c>
      <c r="L104" s="3">
        <v>100</v>
      </c>
      <c r="M104" s="6">
        <v>0</v>
      </c>
      <c r="N104" s="6">
        <v>0</v>
      </c>
      <c r="O104" s="3">
        <v>50</v>
      </c>
      <c r="P104" s="6">
        <v>0</v>
      </c>
      <c r="Q104" s="6">
        <v>0</v>
      </c>
      <c r="R104" s="3">
        <v>100</v>
      </c>
      <c r="S104" s="6">
        <v>0</v>
      </c>
      <c r="T104" s="6">
        <v>0</v>
      </c>
      <c r="U104" s="3">
        <v>50</v>
      </c>
      <c r="V104" s="6">
        <v>0</v>
      </c>
      <c r="W104" s="6">
        <v>0</v>
      </c>
      <c r="X104" s="3">
        <v>100</v>
      </c>
      <c r="Y104" s="6">
        <v>0</v>
      </c>
      <c r="Z104" s="6">
        <v>0</v>
      </c>
      <c r="AA104" s="3">
        <v>150</v>
      </c>
      <c r="AB104" s="6">
        <v>0</v>
      </c>
      <c r="AC104" s="6">
        <v>0</v>
      </c>
      <c r="AD104" s="3">
        <v>200</v>
      </c>
      <c r="AE104" s="6">
        <v>0</v>
      </c>
      <c r="AF104" s="6">
        <v>0</v>
      </c>
      <c r="AG104" s="3">
        <v>250</v>
      </c>
      <c r="AH104" s="6">
        <v>0</v>
      </c>
      <c r="AI104" s="6">
        <v>0</v>
      </c>
      <c r="AJ104" s="3">
        <v>300</v>
      </c>
      <c r="AK104" s="6">
        <v>0</v>
      </c>
      <c r="AL104" s="6">
        <v>0</v>
      </c>
      <c r="AM104" s="3">
        <v>0</v>
      </c>
      <c r="AN104" s="3">
        <v>0</v>
      </c>
      <c r="AO104" s="3">
        <v>0</v>
      </c>
      <c r="AP104" s="3">
        <v>120</v>
      </c>
      <c r="AQ104" s="21">
        <v>0</v>
      </c>
      <c r="AR104" s="21">
        <v>0</v>
      </c>
      <c r="AS104" s="246">
        <f t="shared" si="7"/>
        <v>0</v>
      </c>
      <c r="AT104" s="246">
        <f t="shared" si="8"/>
        <v>0</v>
      </c>
      <c r="AU104" s="246">
        <f t="shared" si="9"/>
        <v>0</v>
      </c>
      <c r="AV104" s="18">
        <f t="shared" si="10"/>
        <v>0</v>
      </c>
      <c r="AW104" s="18">
        <f t="shared" si="11"/>
        <v>0</v>
      </c>
    </row>
    <row r="105" spans="1:49" x14ac:dyDescent="0.25">
      <c r="A105" s="4" t="s">
        <v>200</v>
      </c>
      <c r="B105" s="4" t="s">
        <v>201</v>
      </c>
      <c r="C105" s="3">
        <v>125</v>
      </c>
      <c r="D105" s="6">
        <v>0</v>
      </c>
      <c r="E105" s="6">
        <v>0</v>
      </c>
      <c r="F105" s="3">
        <v>450</v>
      </c>
      <c r="G105" s="6">
        <v>0</v>
      </c>
      <c r="H105" s="6">
        <v>0</v>
      </c>
      <c r="I105" s="3">
        <v>550</v>
      </c>
      <c r="J105" s="6">
        <v>0</v>
      </c>
      <c r="K105" s="6">
        <v>0</v>
      </c>
      <c r="L105" s="3">
        <v>100</v>
      </c>
      <c r="M105" s="6">
        <v>0</v>
      </c>
      <c r="N105" s="6">
        <v>0</v>
      </c>
      <c r="O105" s="3">
        <v>50</v>
      </c>
      <c r="P105" s="6">
        <v>0</v>
      </c>
      <c r="Q105" s="6">
        <v>0</v>
      </c>
      <c r="R105" s="3">
        <v>100</v>
      </c>
      <c r="S105" s="6">
        <v>0</v>
      </c>
      <c r="T105" s="6">
        <v>0</v>
      </c>
      <c r="U105" s="3">
        <v>50</v>
      </c>
      <c r="V105" s="6">
        <v>0</v>
      </c>
      <c r="W105" s="6">
        <v>0</v>
      </c>
      <c r="X105" s="3">
        <v>100</v>
      </c>
      <c r="Y105" s="6">
        <v>0</v>
      </c>
      <c r="Z105" s="6">
        <v>0</v>
      </c>
      <c r="AA105" s="3">
        <v>150</v>
      </c>
      <c r="AB105" s="6">
        <v>0</v>
      </c>
      <c r="AC105" s="6">
        <v>0</v>
      </c>
      <c r="AD105" s="3">
        <v>200</v>
      </c>
      <c r="AE105" s="6">
        <v>0</v>
      </c>
      <c r="AF105" s="6">
        <v>0</v>
      </c>
      <c r="AG105" s="3">
        <v>250</v>
      </c>
      <c r="AH105" s="6">
        <v>0</v>
      </c>
      <c r="AI105" s="6">
        <v>0</v>
      </c>
      <c r="AJ105" s="3">
        <v>300</v>
      </c>
      <c r="AK105" s="6">
        <v>0</v>
      </c>
      <c r="AL105" s="6">
        <v>0</v>
      </c>
      <c r="AM105" s="3">
        <v>0</v>
      </c>
      <c r="AN105" s="3">
        <v>0</v>
      </c>
      <c r="AO105" s="3">
        <v>0</v>
      </c>
      <c r="AP105" s="3">
        <v>377</v>
      </c>
      <c r="AQ105" s="21">
        <v>0</v>
      </c>
      <c r="AR105" s="21">
        <v>0</v>
      </c>
      <c r="AS105" s="246">
        <f t="shared" si="7"/>
        <v>0</v>
      </c>
      <c r="AT105" s="246">
        <f t="shared" si="8"/>
        <v>0</v>
      </c>
      <c r="AU105" s="246">
        <f t="shared" si="9"/>
        <v>0</v>
      </c>
      <c r="AV105" s="18">
        <f t="shared" si="10"/>
        <v>0</v>
      </c>
      <c r="AW105" s="18">
        <f t="shared" si="11"/>
        <v>0</v>
      </c>
    </row>
    <row r="106" spans="1:49" x14ac:dyDescent="0.25">
      <c r="A106" s="4" t="s">
        <v>202</v>
      </c>
      <c r="B106" s="4" t="s">
        <v>203</v>
      </c>
      <c r="C106" s="3">
        <v>125</v>
      </c>
      <c r="D106" s="6">
        <v>0</v>
      </c>
      <c r="E106" s="6">
        <v>0</v>
      </c>
      <c r="F106" s="3">
        <v>450</v>
      </c>
      <c r="G106" s="6">
        <v>0</v>
      </c>
      <c r="H106" s="6">
        <v>0</v>
      </c>
      <c r="I106" s="3">
        <v>550</v>
      </c>
      <c r="J106" s="6">
        <v>0</v>
      </c>
      <c r="K106" s="6">
        <v>0</v>
      </c>
      <c r="L106" s="3">
        <v>100</v>
      </c>
      <c r="M106" s="6">
        <v>0</v>
      </c>
      <c r="N106" s="6">
        <v>0</v>
      </c>
      <c r="O106" s="3">
        <v>50</v>
      </c>
      <c r="P106" s="6">
        <v>0</v>
      </c>
      <c r="Q106" s="6">
        <v>0</v>
      </c>
      <c r="R106" s="3">
        <v>100</v>
      </c>
      <c r="S106" s="6">
        <v>0</v>
      </c>
      <c r="T106" s="6">
        <v>0</v>
      </c>
      <c r="U106" s="3">
        <v>50</v>
      </c>
      <c r="V106" s="6">
        <v>0</v>
      </c>
      <c r="W106" s="6">
        <v>0</v>
      </c>
      <c r="X106" s="3">
        <v>100</v>
      </c>
      <c r="Y106" s="6">
        <v>0</v>
      </c>
      <c r="Z106" s="6">
        <v>0</v>
      </c>
      <c r="AA106" s="3">
        <v>150</v>
      </c>
      <c r="AB106" s="6">
        <v>0</v>
      </c>
      <c r="AC106" s="6">
        <v>0</v>
      </c>
      <c r="AD106" s="3">
        <v>200</v>
      </c>
      <c r="AE106" s="6">
        <v>0</v>
      </c>
      <c r="AF106" s="6">
        <v>0</v>
      </c>
      <c r="AG106" s="3">
        <v>250</v>
      </c>
      <c r="AH106" s="6">
        <v>0</v>
      </c>
      <c r="AI106" s="6">
        <v>0</v>
      </c>
      <c r="AJ106" s="3">
        <v>300</v>
      </c>
      <c r="AK106" s="6">
        <v>0</v>
      </c>
      <c r="AL106" s="6">
        <v>0</v>
      </c>
      <c r="AM106" s="3">
        <v>0</v>
      </c>
      <c r="AN106" s="3">
        <v>0</v>
      </c>
      <c r="AO106" s="3">
        <v>0</v>
      </c>
      <c r="AP106" s="3">
        <v>269</v>
      </c>
      <c r="AQ106" s="21">
        <v>0</v>
      </c>
      <c r="AR106" s="21">
        <v>0</v>
      </c>
      <c r="AS106" s="246">
        <f t="shared" si="7"/>
        <v>0</v>
      </c>
      <c r="AT106" s="246">
        <f t="shared" si="8"/>
        <v>0</v>
      </c>
      <c r="AU106" s="246">
        <f t="shared" si="9"/>
        <v>0</v>
      </c>
      <c r="AV106" s="18">
        <f t="shared" si="10"/>
        <v>0</v>
      </c>
      <c r="AW106" s="18">
        <f t="shared" si="11"/>
        <v>0</v>
      </c>
    </row>
    <row r="107" spans="1:49" x14ac:dyDescent="0.25">
      <c r="A107" s="4" t="s">
        <v>204</v>
      </c>
      <c r="B107" s="4" t="s">
        <v>205</v>
      </c>
      <c r="C107" s="3">
        <v>125</v>
      </c>
      <c r="D107" s="6">
        <v>0</v>
      </c>
      <c r="E107" s="6">
        <v>0</v>
      </c>
      <c r="F107" s="3">
        <v>450</v>
      </c>
      <c r="G107" s="6">
        <v>0</v>
      </c>
      <c r="H107" s="6">
        <v>0</v>
      </c>
      <c r="I107" s="3">
        <v>550</v>
      </c>
      <c r="J107" s="6">
        <v>0</v>
      </c>
      <c r="K107" s="6">
        <v>0</v>
      </c>
      <c r="L107" s="3">
        <v>100</v>
      </c>
      <c r="M107" s="6">
        <v>0</v>
      </c>
      <c r="N107" s="6">
        <v>0</v>
      </c>
      <c r="O107" s="3">
        <v>50</v>
      </c>
      <c r="P107" s="6">
        <v>0</v>
      </c>
      <c r="Q107" s="6">
        <v>0</v>
      </c>
      <c r="R107" s="3">
        <v>100</v>
      </c>
      <c r="S107" s="6">
        <v>0</v>
      </c>
      <c r="T107" s="6">
        <v>0</v>
      </c>
      <c r="U107" s="3">
        <v>50</v>
      </c>
      <c r="V107" s="6">
        <v>0</v>
      </c>
      <c r="W107" s="6">
        <v>0</v>
      </c>
      <c r="X107" s="3">
        <v>100</v>
      </c>
      <c r="Y107" s="3">
        <v>0</v>
      </c>
      <c r="Z107" s="3">
        <v>0</v>
      </c>
      <c r="AA107" s="3">
        <v>150</v>
      </c>
      <c r="AB107" s="3">
        <v>0</v>
      </c>
      <c r="AC107" s="3">
        <v>0</v>
      </c>
      <c r="AD107" s="3">
        <v>200</v>
      </c>
      <c r="AE107" s="3">
        <v>0</v>
      </c>
      <c r="AF107" s="3">
        <v>0</v>
      </c>
      <c r="AG107" s="3">
        <v>250</v>
      </c>
      <c r="AH107" s="6">
        <v>0</v>
      </c>
      <c r="AI107" s="6">
        <v>0</v>
      </c>
      <c r="AJ107" s="3">
        <v>300</v>
      </c>
      <c r="AK107" s="6">
        <v>0</v>
      </c>
      <c r="AL107" s="6">
        <v>0</v>
      </c>
      <c r="AM107" s="3">
        <v>0</v>
      </c>
      <c r="AN107" s="3">
        <v>0</v>
      </c>
      <c r="AO107" s="3">
        <v>0</v>
      </c>
      <c r="AP107" s="3">
        <v>269</v>
      </c>
      <c r="AQ107" s="3">
        <v>259</v>
      </c>
      <c r="AR107" s="3">
        <v>10</v>
      </c>
      <c r="AS107" s="246">
        <f t="shared" si="7"/>
        <v>96.282527881040892</v>
      </c>
      <c r="AT107" s="246">
        <f t="shared" si="8"/>
        <v>3.7174721189591078</v>
      </c>
      <c r="AU107" s="246">
        <f t="shared" si="9"/>
        <v>100</v>
      </c>
      <c r="AV107" s="18">
        <f t="shared" si="10"/>
        <v>0</v>
      </c>
      <c r="AW107" s="18">
        <f t="shared" si="11"/>
        <v>0</v>
      </c>
    </row>
    <row r="108" spans="1:49" x14ac:dyDescent="0.25">
      <c r="A108" s="4" t="s">
        <v>206</v>
      </c>
      <c r="B108" s="4" t="s">
        <v>207</v>
      </c>
      <c r="C108" s="3">
        <v>125</v>
      </c>
      <c r="D108" s="6">
        <v>0</v>
      </c>
      <c r="E108" s="6">
        <v>0</v>
      </c>
      <c r="F108" s="3">
        <v>450</v>
      </c>
      <c r="G108" s="6">
        <v>0</v>
      </c>
      <c r="H108" s="6">
        <v>0</v>
      </c>
      <c r="I108" s="3">
        <v>550</v>
      </c>
      <c r="J108" s="6">
        <v>0</v>
      </c>
      <c r="K108" s="6">
        <v>0</v>
      </c>
      <c r="L108" s="3">
        <v>100</v>
      </c>
      <c r="M108" s="6">
        <v>0</v>
      </c>
      <c r="N108" s="6">
        <v>0</v>
      </c>
      <c r="O108" s="3">
        <v>50</v>
      </c>
      <c r="P108" s="6">
        <v>0</v>
      </c>
      <c r="Q108" s="6">
        <v>0</v>
      </c>
      <c r="R108" s="3">
        <v>100</v>
      </c>
      <c r="S108" s="6">
        <v>0</v>
      </c>
      <c r="T108" s="6">
        <v>0</v>
      </c>
      <c r="U108" s="3">
        <v>50</v>
      </c>
      <c r="V108" s="6">
        <v>0</v>
      </c>
      <c r="W108" s="6">
        <v>0</v>
      </c>
      <c r="X108" s="3">
        <v>100</v>
      </c>
      <c r="Y108" s="6">
        <v>0</v>
      </c>
      <c r="Z108" s="6">
        <v>0</v>
      </c>
      <c r="AA108" s="3">
        <v>150</v>
      </c>
      <c r="AB108" s="6">
        <v>0</v>
      </c>
      <c r="AC108" s="6">
        <v>0</v>
      </c>
      <c r="AD108" s="3">
        <v>200</v>
      </c>
      <c r="AE108" s="6">
        <v>0</v>
      </c>
      <c r="AF108" s="6">
        <v>0</v>
      </c>
      <c r="AG108" s="3">
        <v>250</v>
      </c>
      <c r="AH108" s="6">
        <v>0</v>
      </c>
      <c r="AI108" s="6">
        <v>0</v>
      </c>
      <c r="AJ108" s="3">
        <v>300</v>
      </c>
      <c r="AK108" s="6">
        <v>0</v>
      </c>
      <c r="AL108" s="6">
        <v>0</v>
      </c>
      <c r="AM108" s="3">
        <v>0</v>
      </c>
      <c r="AN108" s="3">
        <v>0</v>
      </c>
      <c r="AO108" s="3">
        <v>0</v>
      </c>
      <c r="AP108" s="3">
        <v>314</v>
      </c>
      <c r="AQ108" s="21">
        <v>0</v>
      </c>
      <c r="AR108" s="21">
        <v>0</v>
      </c>
      <c r="AS108" s="246">
        <f t="shared" si="7"/>
        <v>0</v>
      </c>
      <c r="AT108" s="246">
        <f t="shared" si="8"/>
        <v>0</v>
      </c>
      <c r="AU108" s="246">
        <f t="shared" si="9"/>
        <v>0</v>
      </c>
      <c r="AV108" s="18">
        <f t="shared" si="10"/>
        <v>0</v>
      </c>
      <c r="AW108" s="18">
        <f t="shared" si="11"/>
        <v>0</v>
      </c>
    </row>
    <row r="109" spans="1:49" x14ac:dyDescent="0.25">
      <c r="A109" s="4" t="s">
        <v>208</v>
      </c>
      <c r="B109" s="4" t="s">
        <v>209</v>
      </c>
      <c r="C109" s="3">
        <v>125</v>
      </c>
      <c r="D109" s="6">
        <v>0</v>
      </c>
      <c r="E109" s="6">
        <v>0</v>
      </c>
      <c r="F109" s="3">
        <v>450</v>
      </c>
      <c r="G109" s="6">
        <v>0</v>
      </c>
      <c r="H109" s="6">
        <v>0</v>
      </c>
      <c r="I109" s="3">
        <v>550</v>
      </c>
      <c r="J109" s="6">
        <v>0</v>
      </c>
      <c r="K109" s="6">
        <v>0</v>
      </c>
      <c r="L109" s="3">
        <v>100</v>
      </c>
      <c r="M109" s="6">
        <v>0</v>
      </c>
      <c r="N109" s="6">
        <v>0</v>
      </c>
      <c r="O109" s="3">
        <v>50</v>
      </c>
      <c r="P109" s="6">
        <v>0</v>
      </c>
      <c r="Q109" s="6">
        <v>0</v>
      </c>
      <c r="R109" s="3">
        <v>100</v>
      </c>
      <c r="S109" s="3">
        <v>1</v>
      </c>
      <c r="T109" s="3">
        <v>100</v>
      </c>
      <c r="U109" s="3">
        <v>50</v>
      </c>
      <c r="V109" s="6">
        <v>0</v>
      </c>
      <c r="W109" s="6">
        <v>0</v>
      </c>
      <c r="X109" s="3">
        <v>100</v>
      </c>
      <c r="Y109" s="6">
        <v>0</v>
      </c>
      <c r="Z109" s="6">
        <v>0</v>
      </c>
      <c r="AA109" s="3">
        <v>150</v>
      </c>
      <c r="AB109" s="3">
        <v>1</v>
      </c>
      <c r="AC109" s="3">
        <v>150</v>
      </c>
      <c r="AD109" s="3">
        <v>200</v>
      </c>
      <c r="AE109" s="6">
        <v>0</v>
      </c>
      <c r="AF109" s="6">
        <v>0</v>
      </c>
      <c r="AG109" s="3">
        <v>250</v>
      </c>
      <c r="AH109" s="6">
        <v>0</v>
      </c>
      <c r="AI109" s="6">
        <v>0</v>
      </c>
      <c r="AJ109" s="3">
        <v>300</v>
      </c>
      <c r="AK109" s="6">
        <v>0</v>
      </c>
      <c r="AL109" s="6">
        <v>0</v>
      </c>
      <c r="AM109" s="3">
        <v>2</v>
      </c>
      <c r="AN109" s="3">
        <v>250</v>
      </c>
      <c r="AO109" s="3">
        <v>0</v>
      </c>
      <c r="AP109" s="3">
        <v>472</v>
      </c>
      <c r="AQ109" s="3">
        <v>225</v>
      </c>
      <c r="AR109" s="3">
        <v>247</v>
      </c>
      <c r="AS109" s="246">
        <f t="shared" si="7"/>
        <v>47.66949152542373</v>
      </c>
      <c r="AT109" s="246">
        <f t="shared" si="8"/>
        <v>52.330508474576277</v>
      </c>
      <c r="AU109" s="246">
        <f t="shared" si="9"/>
        <v>100</v>
      </c>
      <c r="AV109" s="18">
        <f t="shared" si="10"/>
        <v>130.82627118644069</v>
      </c>
      <c r="AW109" s="18">
        <f t="shared" si="11"/>
        <v>130.82627118644069</v>
      </c>
    </row>
    <row r="110" spans="1:49" x14ac:dyDescent="0.25">
      <c r="A110" s="4" t="s">
        <v>210</v>
      </c>
      <c r="B110" s="4" t="s">
        <v>211</v>
      </c>
      <c r="C110" s="3">
        <v>125</v>
      </c>
      <c r="D110" s="6">
        <v>0</v>
      </c>
      <c r="E110" s="6">
        <v>0</v>
      </c>
      <c r="F110" s="3">
        <v>450</v>
      </c>
      <c r="G110" s="6">
        <v>0</v>
      </c>
      <c r="H110" s="6">
        <v>0</v>
      </c>
      <c r="I110" s="3">
        <v>550</v>
      </c>
      <c r="J110" s="6">
        <v>0</v>
      </c>
      <c r="K110" s="6">
        <v>0</v>
      </c>
      <c r="L110" s="3">
        <v>100</v>
      </c>
      <c r="M110" s="6">
        <v>0</v>
      </c>
      <c r="N110" s="6">
        <v>0</v>
      </c>
      <c r="O110" s="3">
        <v>50</v>
      </c>
      <c r="P110" s="6">
        <v>0</v>
      </c>
      <c r="Q110" s="6">
        <v>0</v>
      </c>
      <c r="R110" s="3">
        <v>100</v>
      </c>
      <c r="S110" s="6">
        <v>0</v>
      </c>
      <c r="T110" s="6">
        <v>0</v>
      </c>
      <c r="U110" s="3">
        <v>50</v>
      </c>
      <c r="V110" s="6">
        <v>0</v>
      </c>
      <c r="W110" s="6">
        <v>0</v>
      </c>
      <c r="X110" s="3">
        <v>100</v>
      </c>
      <c r="Y110" s="6">
        <v>0</v>
      </c>
      <c r="Z110" s="6">
        <v>0</v>
      </c>
      <c r="AA110" s="3">
        <v>150</v>
      </c>
      <c r="AB110" s="6">
        <v>0</v>
      </c>
      <c r="AC110" s="6">
        <v>0</v>
      </c>
      <c r="AD110" s="3">
        <v>200</v>
      </c>
      <c r="AE110" s="6">
        <v>0</v>
      </c>
      <c r="AF110" s="6">
        <v>0</v>
      </c>
      <c r="AG110" s="3">
        <v>250</v>
      </c>
      <c r="AH110" s="6">
        <v>0</v>
      </c>
      <c r="AI110" s="6">
        <v>0</v>
      </c>
      <c r="AJ110" s="3">
        <v>300</v>
      </c>
      <c r="AK110" s="6">
        <v>0</v>
      </c>
      <c r="AL110" s="6">
        <v>0</v>
      </c>
      <c r="AM110" s="3">
        <v>0</v>
      </c>
      <c r="AN110" s="3">
        <v>0</v>
      </c>
      <c r="AO110" s="3">
        <v>0</v>
      </c>
      <c r="AP110" s="3">
        <v>245</v>
      </c>
      <c r="AQ110" s="21">
        <v>0</v>
      </c>
      <c r="AR110" s="21">
        <v>0</v>
      </c>
      <c r="AS110" s="246">
        <f t="shared" si="7"/>
        <v>0</v>
      </c>
      <c r="AT110" s="246">
        <f t="shared" si="8"/>
        <v>0</v>
      </c>
      <c r="AU110" s="246">
        <f t="shared" si="9"/>
        <v>0</v>
      </c>
      <c r="AV110" s="18">
        <f t="shared" si="10"/>
        <v>0</v>
      </c>
      <c r="AW110" s="18">
        <f t="shared" si="11"/>
        <v>0</v>
      </c>
    </row>
    <row r="111" spans="1:49" x14ac:dyDescent="0.25">
      <c r="A111" s="4" t="s">
        <v>212</v>
      </c>
      <c r="B111" s="4" t="s">
        <v>213</v>
      </c>
      <c r="C111" s="3">
        <v>125</v>
      </c>
      <c r="D111" s="6">
        <v>0</v>
      </c>
      <c r="E111" s="6">
        <v>0</v>
      </c>
      <c r="F111" s="3">
        <v>450</v>
      </c>
      <c r="G111" s="6">
        <v>0</v>
      </c>
      <c r="H111" s="6">
        <v>0</v>
      </c>
      <c r="I111" s="3">
        <v>550</v>
      </c>
      <c r="J111" s="6">
        <v>0</v>
      </c>
      <c r="K111" s="6">
        <v>0</v>
      </c>
      <c r="L111" s="3">
        <v>100</v>
      </c>
      <c r="M111" s="6">
        <v>0</v>
      </c>
      <c r="N111" s="6">
        <v>0</v>
      </c>
      <c r="O111" s="3">
        <v>50</v>
      </c>
      <c r="P111" s="6">
        <v>0</v>
      </c>
      <c r="Q111" s="6">
        <v>0</v>
      </c>
      <c r="R111" s="3">
        <v>100</v>
      </c>
      <c r="S111" s="6">
        <v>0</v>
      </c>
      <c r="T111" s="6">
        <v>0</v>
      </c>
      <c r="U111" s="3">
        <v>50</v>
      </c>
      <c r="V111" s="6">
        <v>0</v>
      </c>
      <c r="W111" s="6">
        <v>0</v>
      </c>
      <c r="X111" s="3">
        <v>100</v>
      </c>
      <c r="Y111" s="6">
        <v>0</v>
      </c>
      <c r="Z111" s="6">
        <v>0</v>
      </c>
      <c r="AA111" s="3">
        <v>150</v>
      </c>
      <c r="AB111" s="6">
        <v>0</v>
      </c>
      <c r="AC111" s="6">
        <v>0</v>
      </c>
      <c r="AD111" s="3">
        <v>200</v>
      </c>
      <c r="AE111" s="6">
        <v>0</v>
      </c>
      <c r="AF111" s="6">
        <v>0</v>
      </c>
      <c r="AG111" s="3">
        <v>250</v>
      </c>
      <c r="AH111" s="6">
        <v>0</v>
      </c>
      <c r="AI111" s="6">
        <v>0</v>
      </c>
      <c r="AJ111" s="3">
        <v>300</v>
      </c>
      <c r="AK111" s="6">
        <v>0</v>
      </c>
      <c r="AL111" s="6">
        <v>0</v>
      </c>
      <c r="AM111" s="3">
        <v>0</v>
      </c>
      <c r="AN111" s="3">
        <v>0</v>
      </c>
      <c r="AO111" s="3">
        <v>0</v>
      </c>
      <c r="AP111" s="3">
        <v>129</v>
      </c>
      <c r="AQ111" s="21">
        <v>0</v>
      </c>
      <c r="AR111" s="21">
        <v>0</v>
      </c>
      <c r="AS111" s="246">
        <f t="shared" si="7"/>
        <v>0</v>
      </c>
      <c r="AT111" s="246">
        <f t="shared" si="8"/>
        <v>0</v>
      </c>
      <c r="AU111" s="246">
        <f t="shared" si="9"/>
        <v>0</v>
      </c>
      <c r="AV111" s="18">
        <f t="shared" si="10"/>
        <v>0</v>
      </c>
      <c r="AW111" s="18">
        <f t="shared" si="11"/>
        <v>0</v>
      </c>
    </row>
    <row r="112" spans="1:49" x14ac:dyDescent="0.25">
      <c r="A112" s="4" t="s">
        <v>214</v>
      </c>
      <c r="B112" s="4" t="s">
        <v>215</v>
      </c>
      <c r="C112" s="3">
        <v>125</v>
      </c>
      <c r="D112" s="6">
        <v>0</v>
      </c>
      <c r="E112" s="6">
        <v>0</v>
      </c>
      <c r="F112" s="3">
        <v>450</v>
      </c>
      <c r="G112" s="6">
        <v>0</v>
      </c>
      <c r="H112" s="6">
        <v>0</v>
      </c>
      <c r="I112" s="3">
        <v>550</v>
      </c>
      <c r="J112" s="6">
        <v>0</v>
      </c>
      <c r="K112" s="6">
        <v>0</v>
      </c>
      <c r="L112" s="3">
        <v>100</v>
      </c>
      <c r="M112" s="6">
        <v>0</v>
      </c>
      <c r="N112" s="6">
        <v>0</v>
      </c>
      <c r="O112" s="3">
        <v>50</v>
      </c>
      <c r="P112" s="6">
        <v>0</v>
      </c>
      <c r="Q112" s="6">
        <v>0</v>
      </c>
      <c r="R112" s="3">
        <v>100</v>
      </c>
      <c r="S112" s="6">
        <v>0</v>
      </c>
      <c r="T112" s="6">
        <v>0</v>
      </c>
      <c r="U112" s="3">
        <v>50</v>
      </c>
      <c r="V112" s="6">
        <v>0</v>
      </c>
      <c r="W112" s="6">
        <v>0</v>
      </c>
      <c r="X112" s="3">
        <v>100</v>
      </c>
      <c r="Y112" s="6">
        <v>0</v>
      </c>
      <c r="Z112" s="6">
        <v>0</v>
      </c>
      <c r="AA112" s="3">
        <v>150</v>
      </c>
      <c r="AB112" s="6">
        <v>0</v>
      </c>
      <c r="AC112" s="6">
        <v>0</v>
      </c>
      <c r="AD112" s="3">
        <v>200</v>
      </c>
      <c r="AE112" s="6">
        <v>0</v>
      </c>
      <c r="AF112" s="6">
        <v>0</v>
      </c>
      <c r="AG112" s="3">
        <v>250</v>
      </c>
      <c r="AH112" s="6">
        <v>0</v>
      </c>
      <c r="AI112" s="6">
        <v>0</v>
      </c>
      <c r="AJ112" s="3">
        <v>300</v>
      </c>
      <c r="AK112" s="6">
        <v>0</v>
      </c>
      <c r="AL112" s="6">
        <v>0</v>
      </c>
      <c r="AM112" s="3">
        <v>0</v>
      </c>
      <c r="AN112" s="3">
        <v>0</v>
      </c>
      <c r="AO112" s="3">
        <v>0</v>
      </c>
      <c r="AP112" s="3">
        <v>80</v>
      </c>
      <c r="AQ112" s="21">
        <v>0</v>
      </c>
      <c r="AR112" s="21">
        <v>0</v>
      </c>
      <c r="AS112" s="246">
        <f t="shared" si="7"/>
        <v>0</v>
      </c>
      <c r="AT112" s="246">
        <f t="shared" si="8"/>
        <v>0</v>
      </c>
      <c r="AU112" s="246">
        <f t="shared" si="9"/>
        <v>0</v>
      </c>
      <c r="AV112" s="18">
        <f t="shared" si="10"/>
        <v>0</v>
      </c>
      <c r="AW112" s="18">
        <f t="shared" si="11"/>
        <v>0</v>
      </c>
    </row>
    <row r="113" spans="1:49" x14ac:dyDescent="0.25">
      <c r="A113" s="4" t="s">
        <v>216</v>
      </c>
      <c r="B113" s="4" t="s">
        <v>217</v>
      </c>
      <c r="C113" s="3">
        <v>125</v>
      </c>
      <c r="D113" s="6">
        <v>0</v>
      </c>
      <c r="E113" s="6">
        <v>0</v>
      </c>
      <c r="F113" s="3">
        <v>450</v>
      </c>
      <c r="G113" s="6">
        <v>0</v>
      </c>
      <c r="H113" s="6">
        <v>0</v>
      </c>
      <c r="I113" s="3">
        <v>550</v>
      </c>
      <c r="J113" s="6">
        <v>0</v>
      </c>
      <c r="K113" s="6">
        <v>0</v>
      </c>
      <c r="L113" s="3">
        <v>100</v>
      </c>
      <c r="M113" s="6">
        <v>0</v>
      </c>
      <c r="N113" s="6">
        <v>0</v>
      </c>
      <c r="O113" s="3">
        <v>50</v>
      </c>
      <c r="P113" s="6">
        <v>0</v>
      </c>
      <c r="Q113" s="6">
        <v>0</v>
      </c>
      <c r="R113" s="3">
        <v>100</v>
      </c>
      <c r="S113" s="6">
        <v>0</v>
      </c>
      <c r="T113" s="6">
        <v>0</v>
      </c>
      <c r="U113" s="3">
        <v>50</v>
      </c>
      <c r="V113" s="6">
        <v>0</v>
      </c>
      <c r="W113" s="6">
        <v>0</v>
      </c>
      <c r="X113" s="3">
        <v>100</v>
      </c>
      <c r="Y113" s="6">
        <v>0</v>
      </c>
      <c r="Z113" s="6">
        <v>0</v>
      </c>
      <c r="AA113" s="3">
        <v>150</v>
      </c>
      <c r="AB113" s="6">
        <v>0</v>
      </c>
      <c r="AC113" s="6">
        <v>0</v>
      </c>
      <c r="AD113" s="3">
        <v>200</v>
      </c>
      <c r="AE113" s="6">
        <v>0</v>
      </c>
      <c r="AF113" s="6">
        <v>0</v>
      </c>
      <c r="AG113" s="3">
        <v>250</v>
      </c>
      <c r="AH113" s="6">
        <v>0</v>
      </c>
      <c r="AI113" s="6">
        <v>0</v>
      </c>
      <c r="AJ113" s="3">
        <v>300</v>
      </c>
      <c r="AK113" s="6">
        <v>0</v>
      </c>
      <c r="AL113" s="6">
        <v>0</v>
      </c>
      <c r="AM113" s="3">
        <v>0</v>
      </c>
      <c r="AN113" s="3">
        <v>0</v>
      </c>
      <c r="AO113" s="3">
        <v>0</v>
      </c>
      <c r="AP113" s="3">
        <v>80</v>
      </c>
      <c r="AQ113" s="21">
        <v>0</v>
      </c>
      <c r="AR113" s="21">
        <v>0</v>
      </c>
      <c r="AS113" s="246">
        <f t="shared" si="7"/>
        <v>0</v>
      </c>
      <c r="AT113" s="246">
        <f t="shared" si="8"/>
        <v>0</v>
      </c>
      <c r="AU113" s="246">
        <f t="shared" si="9"/>
        <v>0</v>
      </c>
      <c r="AV113" s="18">
        <f t="shared" si="10"/>
        <v>0</v>
      </c>
      <c r="AW113" s="18">
        <f t="shared" si="11"/>
        <v>0</v>
      </c>
    </row>
    <row r="114" spans="1:49" x14ac:dyDescent="0.25">
      <c r="A114" s="4" t="s">
        <v>218</v>
      </c>
      <c r="B114" s="4" t="s">
        <v>219</v>
      </c>
      <c r="C114" s="3">
        <v>125</v>
      </c>
      <c r="D114" s="6">
        <v>0</v>
      </c>
      <c r="E114" s="6">
        <v>0</v>
      </c>
      <c r="F114" s="3">
        <v>450</v>
      </c>
      <c r="G114" s="6">
        <v>0</v>
      </c>
      <c r="H114" s="6">
        <v>0</v>
      </c>
      <c r="I114" s="3">
        <v>550</v>
      </c>
      <c r="J114" s="6">
        <v>0</v>
      </c>
      <c r="K114" s="6">
        <v>0</v>
      </c>
      <c r="L114" s="3">
        <v>100</v>
      </c>
      <c r="M114" s="6">
        <v>0</v>
      </c>
      <c r="N114" s="6">
        <v>0</v>
      </c>
      <c r="O114" s="3">
        <v>50</v>
      </c>
      <c r="P114" s="6">
        <v>0</v>
      </c>
      <c r="Q114" s="6">
        <v>0</v>
      </c>
      <c r="R114" s="3">
        <v>100</v>
      </c>
      <c r="S114" s="6">
        <v>0</v>
      </c>
      <c r="T114" s="6">
        <v>0</v>
      </c>
      <c r="U114" s="3">
        <v>50</v>
      </c>
      <c r="V114" s="6">
        <v>0</v>
      </c>
      <c r="W114" s="6">
        <v>0</v>
      </c>
      <c r="X114" s="3">
        <v>100</v>
      </c>
      <c r="Y114" s="6">
        <v>0</v>
      </c>
      <c r="Z114" s="6">
        <v>0</v>
      </c>
      <c r="AA114" s="3">
        <v>150</v>
      </c>
      <c r="AB114" s="6">
        <v>0</v>
      </c>
      <c r="AC114" s="6">
        <v>0</v>
      </c>
      <c r="AD114" s="3">
        <v>200</v>
      </c>
      <c r="AE114" s="6">
        <v>0</v>
      </c>
      <c r="AF114" s="6">
        <v>0</v>
      </c>
      <c r="AG114" s="3">
        <v>250</v>
      </c>
      <c r="AH114" s="6">
        <v>0</v>
      </c>
      <c r="AI114" s="6">
        <v>0</v>
      </c>
      <c r="AJ114" s="3">
        <v>300</v>
      </c>
      <c r="AK114" s="6">
        <v>0</v>
      </c>
      <c r="AL114" s="6">
        <v>0</v>
      </c>
      <c r="AM114" s="3">
        <v>0</v>
      </c>
      <c r="AN114" s="3">
        <v>0</v>
      </c>
      <c r="AO114" s="3">
        <v>0</v>
      </c>
      <c r="AP114" s="3">
        <v>52</v>
      </c>
      <c r="AQ114" s="21">
        <v>0</v>
      </c>
      <c r="AR114" s="21">
        <v>0</v>
      </c>
      <c r="AS114" s="246">
        <f t="shared" si="7"/>
        <v>0</v>
      </c>
      <c r="AT114" s="246">
        <f t="shared" si="8"/>
        <v>0</v>
      </c>
      <c r="AU114" s="246">
        <f t="shared" si="9"/>
        <v>0</v>
      </c>
      <c r="AV114" s="18">
        <f t="shared" si="10"/>
        <v>0</v>
      </c>
      <c r="AW114" s="18">
        <f t="shared" si="11"/>
        <v>0</v>
      </c>
    </row>
    <row r="115" spans="1:49" x14ac:dyDescent="0.25">
      <c r="A115" s="14"/>
      <c r="B115" s="9" t="s">
        <v>473</v>
      </c>
      <c r="C115" s="8"/>
      <c r="D115" s="24">
        <f t="shared" ref="D115:AR115" si="12">SUM(D6:D114)</f>
        <v>64</v>
      </c>
      <c r="E115" s="24">
        <f t="shared" si="12"/>
        <v>8000</v>
      </c>
      <c r="F115" s="24"/>
      <c r="G115" s="24">
        <f t="shared" si="12"/>
        <v>193</v>
      </c>
      <c r="H115" s="24">
        <f t="shared" si="12"/>
        <v>86850</v>
      </c>
      <c r="I115" s="24"/>
      <c r="J115" s="24">
        <f t="shared" si="12"/>
        <v>5</v>
      </c>
      <c r="K115" s="24">
        <f t="shared" si="12"/>
        <v>2750</v>
      </c>
      <c r="L115" s="24"/>
      <c r="M115" s="24">
        <f t="shared" si="12"/>
        <v>145</v>
      </c>
      <c r="N115" s="24">
        <f t="shared" si="12"/>
        <v>14500</v>
      </c>
      <c r="O115" s="24"/>
      <c r="P115" s="24">
        <f t="shared" si="12"/>
        <v>26</v>
      </c>
      <c r="Q115" s="24">
        <f t="shared" si="12"/>
        <v>1300</v>
      </c>
      <c r="R115" s="24"/>
      <c r="S115" s="24">
        <f t="shared" si="12"/>
        <v>34</v>
      </c>
      <c r="T115" s="24">
        <f t="shared" si="12"/>
        <v>3400</v>
      </c>
      <c r="U115" s="24"/>
      <c r="V115" s="24">
        <f t="shared" si="12"/>
        <v>4</v>
      </c>
      <c r="W115" s="24">
        <f t="shared" si="12"/>
        <v>200</v>
      </c>
      <c r="X115" s="24"/>
      <c r="Y115" s="24">
        <f t="shared" si="12"/>
        <v>4</v>
      </c>
      <c r="Z115" s="24">
        <f t="shared" si="12"/>
        <v>400</v>
      </c>
      <c r="AA115" s="24"/>
      <c r="AB115" s="24">
        <f t="shared" si="12"/>
        <v>3</v>
      </c>
      <c r="AC115" s="24">
        <f t="shared" si="12"/>
        <v>450</v>
      </c>
      <c r="AD115" s="24"/>
      <c r="AE115" s="24">
        <f t="shared" si="12"/>
        <v>4</v>
      </c>
      <c r="AF115" s="24">
        <f t="shared" si="12"/>
        <v>800</v>
      </c>
      <c r="AG115" s="24"/>
      <c r="AH115" s="24">
        <f t="shared" si="12"/>
        <v>4</v>
      </c>
      <c r="AI115" s="24">
        <f t="shared" si="12"/>
        <v>1000</v>
      </c>
      <c r="AJ115" s="24"/>
      <c r="AK115" s="24">
        <f t="shared" si="12"/>
        <v>3</v>
      </c>
      <c r="AL115" s="24">
        <f t="shared" si="12"/>
        <v>900</v>
      </c>
      <c r="AM115" s="24">
        <f t="shared" si="12"/>
        <v>489</v>
      </c>
      <c r="AN115" s="24">
        <f t="shared" si="12"/>
        <v>120550</v>
      </c>
      <c r="AO115" s="24">
        <f t="shared" si="12"/>
        <v>8975</v>
      </c>
      <c r="AP115" s="24">
        <f t="shared" si="12"/>
        <v>190188</v>
      </c>
      <c r="AQ115" s="24">
        <f t="shared" si="12"/>
        <v>120830</v>
      </c>
      <c r="AR115" s="24">
        <f t="shared" si="12"/>
        <v>63341</v>
      </c>
      <c r="AS115" s="246">
        <f t="shared" si="7"/>
        <v>63.531873724945839</v>
      </c>
      <c r="AT115" s="246">
        <f t="shared" si="8"/>
        <v>33.30441457925842</v>
      </c>
      <c r="AU115" s="246">
        <f t="shared" si="9"/>
        <v>96.83628830420426</v>
      </c>
      <c r="AV115" s="18">
        <f t="shared" si="10"/>
        <v>40148.471775296028</v>
      </c>
      <c r="AW115" s="18">
        <f t="shared" si="11"/>
        <v>49123.471775296028</v>
      </c>
    </row>
    <row r="117" spans="1:49" x14ac:dyDescent="0.25">
      <c r="A117" s="22" t="s">
        <v>824</v>
      </c>
      <c r="B117" s="23" t="s">
        <v>823</v>
      </c>
      <c r="M117" s="7">
        <f>+M115+P115+S115</f>
        <v>205</v>
      </c>
      <c r="AQ117" s="7"/>
    </row>
    <row r="118" spans="1:49" x14ac:dyDescent="0.25">
      <c r="AQ118" s="7">
        <f>+AQ115+AR115</f>
        <v>184171</v>
      </c>
    </row>
  </sheetData>
  <mergeCells count="20">
    <mergeCell ref="AQ4:AR4"/>
    <mergeCell ref="A3:A5"/>
    <mergeCell ref="B3:B5"/>
    <mergeCell ref="C3:AR3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AD4:AF4"/>
    <mergeCell ref="AG4:AI4"/>
    <mergeCell ref="AJ4:AL4"/>
    <mergeCell ref="AM4:AM5"/>
    <mergeCell ref="AN4:AN5"/>
    <mergeCell ref="AO4:AO5"/>
    <mergeCell ref="AP4:AP5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4"/>
  <sheetViews>
    <sheetView workbookViewId="0">
      <selection activeCell="H122" sqref="H122"/>
    </sheetView>
  </sheetViews>
  <sheetFormatPr baseColWidth="10" defaultColWidth="9.140625" defaultRowHeight="15" x14ac:dyDescent="0.25"/>
  <cols>
    <col min="2" max="2" width="68.42578125" customWidth="1"/>
    <col min="3" max="5" width="16.5703125" customWidth="1"/>
    <col min="6" max="6" width="16.5703125" style="242" customWidth="1"/>
    <col min="7" max="7" width="12.5703125" style="242" bestFit="1" customWidth="1"/>
  </cols>
  <sheetData>
    <row r="2" spans="1:7" ht="30" customHeight="1" x14ac:dyDescent="0.25">
      <c r="A2" s="318" t="s">
        <v>0</v>
      </c>
      <c r="B2" s="318" t="s">
        <v>1</v>
      </c>
      <c r="C2" s="318" t="s">
        <v>577</v>
      </c>
      <c r="D2" s="318" t="s">
        <v>577</v>
      </c>
      <c r="E2" s="318" t="s">
        <v>577</v>
      </c>
    </row>
    <row r="3" spans="1:7" ht="39.950000000000003" customHeight="1" x14ac:dyDescent="0.25">
      <c r="A3" s="318" t="s">
        <v>0</v>
      </c>
      <c r="B3" s="318" t="s">
        <v>1</v>
      </c>
      <c r="C3" s="2" t="s">
        <v>578</v>
      </c>
      <c r="D3" s="2" t="s">
        <v>579</v>
      </c>
      <c r="E3" s="2" t="s">
        <v>549</v>
      </c>
    </row>
    <row r="4" spans="1:7" x14ac:dyDescent="0.25">
      <c r="A4" s="4" t="s">
        <v>2</v>
      </c>
      <c r="B4" s="4" t="s">
        <v>3</v>
      </c>
      <c r="C4" s="3">
        <v>1808</v>
      </c>
      <c r="D4" s="3">
        <v>1472</v>
      </c>
      <c r="E4" s="3">
        <v>3280</v>
      </c>
      <c r="F4" s="241"/>
      <c r="G4" s="241"/>
    </row>
    <row r="5" spans="1:7" x14ac:dyDescent="0.25">
      <c r="A5" s="4" t="s">
        <v>4</v>
      </c>
      <c r="B5" s="4" t="s">
        <v>5</v>
      </c>
      <c r="C5" s="3">
        <v>4091</v>
      </c>
      <c r="D5" s="3">
        <v>1116</v>
      </c>
      <c r="E5" s="3">
        <v>5207</v>
      </c>
      <c r="F5" s="241"/>
      <c r="G5" s="241"/>
    </row>
    <row r="6" spans="1:7" x14ac:dyDescent="0.25">
      <c r="A6" s="4" t="s">
        <v>6</v>
      </c>
      <c r="B6" s="4" t="s">
        <v>7</v>
      </c>
      <c r="C6" s="3">
        <v>2633</v>
      </c>
      <c r="D6" s="3">
        <v>1239</v>
      </c>
      <c r="E6" s="3">
        <v>3872</v>
      </c>
      <c r="F6" s="241"/>
      <c r="G6" s="241"/>
    </row>
    <row r="7" spans="1:7" x14ac:dyDescent="0.25">
      <c r="A7" s="4" t="s">
        <v>8</v>
      </c>
      <c r="B7" s="4" t="s">
        <v>9</v>
      </c>
      <c r="C7" s="3">
        <v>3027</v>
      </c>
      <c r="D7" s="3">
        <v>2477</v>
      </c>
      <c r="E7" s="3">
        <v>5504</v>
      </c>
      <c r="F7" s="241"/>
      <c r="G7" s="241"/>
    </row>
    <row r="8" spans="1:7" x14ac:dyDescent="0.25">
      <c r="A8" s="4" t="s">
        <v>10</v>
      </c>
      <c r="B8" s="4" t="s">
        <v>11</v>
      </c>
      <c r="C8" s="3">
        <v>1375</v>
      </c>
      <c r="D8" s="3">
        <v>1189</v>
      </c>
      <c r="E8" s="3">
        <v>2564</v>
      </c>
      <c r="F8" s="241"/>
      <c r="G8" s="241"/>
    </row>
    <row r="9" spans="1:7" x14ac:dyDescent="0.25">
      <c r="A9" s="4" t="s">
        <v>12</v>
      </c>
      <c r="B9" s="4" t="s">
        <v>13</v>
      </c>
      <c r="C9" s="3">
        <v>3224</v>
      </c>
      <c r="D9" s="3">
        <v>2640</v>
      </c>
      <c r="E9" s="3">
        <v>5864</v>
      </c>
      <c r="F9" s="241"/>
      <c r="G9" s="241"/>
    </row>
    <row r="10" spans="1:7" x14ac:dyDescent="0.25">
      <c r="A10" s="4" t="s">
        <v>14</v>
      </c>
      <c r="B10" s="4" t="s">
        <v>15</v>
      </c>
      <c r="C10" s="3">
        <v>3009</v>
      </c>
      <c r="D10" s="3">
        <v>2208</v>
      </c>
      <c r="E10" s="3">
        <v>5217</v>
      </c>
      <c r="F10" s="241"/>
      <c r="G10" s="241"/>
    </row>
    <row r="11" spans="1:7" x14ac:dyDescent="0.25">
      <c r="A11" s="4" t="s">
        <v>16</v>
      </c>
      <c r="B11" s="4" t="s">
        <v>17</v>
      </c>
      <c r="C11" s="3">
        <v>1991</v>
      </c>
      <c r="D11" s="3">
        <v>663</v>
      </c>
      <c r="E11" s="3">
        <v>2654</v>
      </c>
      <c r="F11" s="241"/>
      <c r="G11" s="241"/>
    </row>
    <row r="12" spans="1:7" x14ac:dyDescent="0.25">
      <c r="A12" s="4" t="s">
        <v>18</v>
      </c>
      <c r="B12" s="4" t="s">
        <v>19</v>
      </c>
      <c r="C12" s="3">
        <v>3225</v>
      </c>
      <c r="D12" s="3">
        <v>3118</v>
      </c>
      <c r="E12" s="3">
        <v>6343</v>
      </c>
      <c r="F12" s="241"/>
      <c r="G12" s="241"/>
    </row>
    <row r="13" spans="1:7" x14ac:dyDescent="0.25">
      <c r="A13" s="4" t="s">
        <v>20</v>
      </c>
      <c r="B13" s="4" t="s">
        <v>21</v>
      </c>
      <c r="C13" s="3">
        <v>858</v>
      </c>
      <c r="D13" s="3">
        <v>374</v>
      </c>
      <c r="E13" s="3">
        <v>1232</v>
      </c>
      <c r="F13" s="241"/>
      <c r="G13" s="241"/>
    </row>
    <row r="14" spans="1:7" x14ac:dyDescent="0.25">
      <c r="A14" s="4" t="s">
        <v>22</v>
      </c>
      <c r="B14" s="4" t="s">
        <v>23</v>
      </c>
      <c r="C14" s="3">
        <v>1715</v>
      </c>
      <c r="D14" s="3">
        <v>803</v>
      </c>
      <c r="E14" s="3">
        <v>2518</v>
      </c>
      <c r="F14" s="241"/>
      <c r="G14" s="241"/>
    </row>
    <row r="15" spans="1:7" x14ac:dyDescent="0.25">
      <c r="A15" s="4" t="s">
        <v>24</v>
      </c>
      <c r="B15" s="4" t="s">
        <v>25</v>
      </c>
      <c r="C15" s="3">
        <v>1883</v>
      </c>
      <c r="D15" s="3">
        <v>1172</v>
      </c>
      <c r="E15" s="3">
        <v>3055</v>
      </c>
      <c r="F15" s="241"/>
      <c r="G15" s="241"/>
    </row>
    <row r="16" spans="1:7" x14ac:dyDescent="0.25">
      <c r="A16" s="4" t="s">
        <v>26</v>
      </c>
      <c r="B16" s="4" t="s">
        <v>27</v>
      </c>
      <c r="C16" s="3">
        <v>4529</v>
      </c>
      <c r="D16" s="3">
        <v>1599</v>
      </c>
      <c r="E16" s="3">
        <v>6128</v>
      </c>
      <c r="F16" s="241"/>
      <c r="G16" s="241"/>
    </row>
    <row r="17" spans="1:7" x14ac:dyDescent="0.25">
      <c r="A17" s="4" t="s">
        <v>28</v>
      </c>
      <c r="B17" s="4" t="s">
        <v>29</v>
      </c>
      <c r="C17" s="3">
        <v>1875</v>
      </c>
      <c r="D17" s="3">
        <v>479</v>
      </c>
      <c r="E17" s="3">
        <v>2354</v>
      </c>
      <c r="F17" s="241"/>
      <c r="G17" s="241"/>
    </row>
    <row r="18" spans="1:7" x14ac:dyDescent="0.25">
      <c r="A18" s="4" t="s">
        <v>30</v>
      </c>
      <c r="B18" s="4" t="s">
        <v>31</v>
      </c>
      <c r="C18" s="3">
        <v>1050</v>
      </c>
      <c r="D18" s="3">
        <v>909</v>
      </c>
      <c r="E18" s="3">
        <v>1959</v>
      </c>
      <c r="F18" s="241"/>
      <c r="G18" s="241"/>
    </row>
    <row r="19" spans="1:7" x14ac:dyDescent="0.25">
      <c r="A19" s="4" t="s">
        <v>32</v>
      </c>
      <c r="B19" s="4" t="s">
        <v>33</v>
      </c>
      <c r="C19" s="3">
        <v>2430</v>
      </c>
      <c r="D19" s="3">
        <v>0</v>
      </c>
      <c r="E19" s="3">
        <v>2430</v>
      </c>
      <c r="F19" s="241"/>
      <c r="G19" s="241"/>
    </row>
    <row r="20" spans="1:7" x14ac:dyDescent="0.25">
      <c r="A20" s="4" t="s">
        <v>34</v>
      </c>
      <c r="B20" s="4" t="s">
        <v>35</v>
      </c>
      <c r="C20" s="3">
        <v>1903</v>
      </c>
      <c r="D20" s="3">
        <v>0</v>
      </c>
      <c r="E20" s="3">
        <v>1903</v>
      </c>
      <c r="F20" s="241"/>
      <c r="G20" s="241"/>
    </row>
    <row r="21" spans="1:7" x14ac:dyDescent="0.25">
      <c r="A21" s="4" t="s">
        <v>36</v>
      </c>
      <c r="B21" s="4" t="s">
        <v>37</v>
      </c>
      <c r="C21" s="3">
        <v>1572</v>
      </c>
      <c r="D21" s="3">
        <v>1162</v>
      </c>
      <c r="E21" s="3">
        <v>2734</v>
      </c>
      <c r="F21" s="241"/>
      <c r="G21" s="241"/>
    </row>
    <row r="22" spans="1:7" x14ac:dyDescent="0.25">
      <c r="A22" s="4" t="s">
        <v>38</v>
      </c>
      <c r="B22" s="4" t="s">
        <v>39</v>
      </c>
      <c r="C22" s="3">
        <v>1726</v>
      </c>
      <c r="D22" s="3">
        <v>680</v>
      </c>
      <c r="E22" s="3">
        <v>2406</v>
      </c>
      <c r="F22" s="241"/>
      <c r="G22" s="241"/>
    </row>
    <row r="23" spans="1:7" x14ac:dyDescent="0.25">
      <c r="A23" s="4" t="s">
        <v>40</v>
      </c>
      <c r="B23" s="4" t="s">
        <v>41</v>
      </c>
      <c r="C23" s="3">
        <v>1108</v>
      </c>
      <c r="D23" s="3">
        <v>609</v>
      </c>
      <c r="E23" s="3">
        <v>1717</v>
      </c>
      <c r="F23" s="241"/>
      <c r="G23" s="241"/>
    </row>
    <row r="24" spans="1:7" x14ac:dyDescent="0.25">
      <c r="A24" s="4" t="s">
        <v>42</v>
      </c>
      <c r="B24" s="4" t="s">
        <v>43</v>
      </c>
      <c r="C24" s="3">
        <v>2049</v>
      </c>
      <c r="D24" s="3">
        <v>0</v>
      </c>
      <c r="E24" s="3">
        <v>2049</v>
      </c>
      <c r="F24" s="241"/>
      <c r="G24" s="241"/>
    </row>
    <row r="25" spans="1:7" x14ac:dyDescent="0.25">
      <c r="A25" s="4" t="s">
        <v>44</v>
      </c>
      <c r="B25" s="4" t="s">
        <v>45</v>
      </c>
      <c r="C25" s="3">
        <v>2288</v>
      </c>
      <c r="D25" s="3">
        <v>522</v>
      </c>
      <c r="E25" s="3">
        <v>2810</v>
      </c>
      <c r="F25" s="241"/>
      <c r="G25" s="241"/>
    </row>
    <row r="26" spans="1:7" x14ac:dyDescent="0.25">
      <c r="A26" s="4" t="s">
        <v>46</v>
      </c>
      <c r="B26" s="4" t="s">
        <v>47</v>
      </c>
      <c r="C26" s="3">
        <v>883</v>
      </c>
      <c r="D26" s="3">
        <v>601</v>
      </c>
      <c r="E26" s="3">
        <v>1484</v>
      </c>
      <c r="F26" s="241"/>
      <c r="G26" s="241"/>
    </row>
    <row r="27" spans="1:7" x14ac:dyDescent="0.25">
      <c r="A27" s="4" t="s">
        <v>48</v>
      </c>
      <c r="B27" s="4" t="s">
        <v>49</v>
      </c>
      <c r="C27" s="3">
        <v>701</v>
      </c>
      <c r="D27" s="3">
        <v>317</v>
      </c>
      <c r="E27" s="3">
        <v>1018</v>
      </c>
      <c r="F27" s="241"/>
      <c r="G27" s="241"/>
    </row>
    <row r="28" spans="1:7" x14ac:dyDescent="0.25">
      <c r="A28" s="4" t="s">
        <v>50</v>
      </c>
      <c r="B28" s="4" t="s">
        <v>51</v>
      </c>
      <c r="C28" s="3">
        <v>1481</v>
      </c>
      <c r="D28" s="3">
        <v>468</v>
      </c>
      <c r="E28" s="3">
        <v>1949</v>
      </c>
      <c r="F28" s="241"/>
      <c r="G28" s="241"/>
    </row>
    <row r="29" spans="1:7" x14ac:dyDescent="0.25">
      <c r="A29" s="4" t="s">
        <v>52</v>
      </c>
      <c r="B29" s="4" t="s">
        <v>53</v>
      </c>
      <c r="C29" s="3">
        <v>820</v>
      </c>
      <c r="D29" s="3">
        <v>979</v>
      </c>
      <c r="E29" s="3">
        <v>1799</v>
      </c>
      <c r="F29" s="241"/>
      <c r="G29" s="241"/>
    </row>
    <row r="30" spans="1:7" x14ac:dyDescent="0.25">
      <c r="A30" s="4" t="s">
        <v>54</v>
      </c>
      <c r="B30" s="4" t="s">
        <v>55</v>
      </c>
      <c r="C30" s="3">
        <v>2009</v>
      </c>
      <c r="D30" s="3">
        <v>1832</v>
      </c>
      <c r="E30" s="3">
        <v>3841</v>
      </c>
      <c r="F30" s="241"/>
      <c r="G30" s="241"/>
    </row>
    <row r="31" spans="1:7" x14ac:dyDescent="0.25">
      <c r="A31" s="4" t="s">
        <v>56</v>
      </c>
      <c r="B31" s="4" t="s">
        <v>57</v>
      </c>
      <c r="C31" s="3">
        <v>2121</v>
      </c>
      <c r="D31" s="3">
        <v>599</v>
      </c>
      <c r="E31" s="3">
        <v>2720</v>
      </c>
      <c r="F31" s="241"/>
      <c r="G31" s="241"/>
    </row>
    <row r="32" spans="1:7" x14ac:dyDescent="0.25">
      <c r="A32" s="4" t="s">
        <v>58</v>
      </c>
      <c r="B32" s="4" t="s">
        <v>59</v>
      </c>
      <c r="C32" s="3">
        <v>1183</v>
      </c>
      <c r="D32" s="3">
        <v>1944</v>
      </c>
      <c r="E32" s="3">
        <v>3127</v>
      </c>
      <c r="F32" s="241"/>
      <c r="G32" s="241"/>
    </row>
    <row r="33" spans="1:7" x14ac:dyDescent="0.25">
      <c r="A33" s="4" t="s">
        <v>60</v>
      </c>
      <c r="B33" s="4" t="s">
        <v>61</v>
      </c>
      <c r="C33" s="3">
        <v>695</v>
      </c>
      <c r="D33" s="3">
        <v>738</v>
      </c>
      <c r="E33" s="3">
        <v>1433</v>
      </c>
      <c r="F33" s="241"/>
      <c r="G33" s="241"/>
    </row>
    <row r="34" spans="1:7" x14ac:dyDescent="0.25">
      <c r="A34" s="4" t="s">
        <v>62</v>
      </c>
      <c r="B34" s="4" t="s">
        <v>63</v>
      </c>
      <c r="C34" s="3">
        <v>958</v>
      </c>
      <c r="D34" s="3">
        <v>424</v>
      </c>
      <c r="E34" s="3">
        <v>1382</v>
      </c>
      <c r="F34" s="241"/>
      <c r="G34" s="241"/>
    </row>
    <row r="35" spans="1:7" x14ac:dyDescent="0.25">
      <c r="A35" s="4" t="s">
        <v>64</v>
      </c>
      <c r="B35" s="4" t="s">
        <v>65</v>
      </c>
      <c r="C35" s="3">
        <v>1623</v>
      </c>
      <c r="D35" s="3">
        <v>933</v>
      </c>
      <c r="E35" s="3">
        <v>2556</v>
      </c>
      <c r="F35" s="241"/>
      <c r="G35" s="241"/>
    </row>
    <row r="36" spans="1:7" x14ac:dyDescent="0.25">
      <c r="A36" s="4" t="s">
        <v>66</v>
      </c>
      <c r="B36" s="4" t="s">
        <v>67</v>
      </c>
      <c r="C36" s="3">
        <v>936</v>
      </c>
      <c r="D36" s="3">
        <v>1548</v>
      </c>
      <c r="E36" s="3">
        <v>2484</v>
      </c>
      <c r="F36" s="241"/>
      <c r="G36" s="241"/>
    </row>
    <row r="37" spans="1:7" x14ac:dyDescent="0.25">
      <c r="A37" s="4" t="s">
        <v>68</v>
      </c>
      <c r="B37" s="4" t="s">
        <v>69</v>
      </c>
      <c r="C37" s="3">
        <v>1468</v>
      </c>
      <c r="D37" s="3">
        <v>0</v>
      </c>
      <c r="E37" s="3">
        <v>1468</v>
      </c>
      <c r="F37" s="241"/>
      <c r="G37" s="241"/>
    </row>
    <row r="38" spans="1:7" x14ac:dyDescent="0.25">
      <c r="A38" s="4" t="s">
        <v>70</v>
      </c>
      <c r="B38" s="4" t="s">
        <v>71</v>
      </c>
      <c r="C38" s="3">
        <v>2125</v>
      </c>
      <c r="D38" s="3">
        <v>1903</v>
      </c>
      <c r="E38" s="3">
        <v>4028</v>
      </c>
      <c r="F38" s="241"/>
      <c r="G38" s="241"/>
    </row>
    <row r="39" spans="1:7" x14ac:dyDescent="0.25">
      <c r="A39" s="4" t="s">
        <v>72</v>
      </c>
      <c r="B39" s="4" t="s">
        <v>73</v>
      </c>
      <c r="C39" s="3">
        <v>2058</v>
      </c>
      <c r="D39" s="3">
        <v>1434</v>
      </c>
      <c r="E39" s="3">
        <v>3492</v>
      </c>
      <c r="F39" s="241"/>
      <c r="G39" s="241"/>
    </row>
    <row r="40" spans="1:7" x14ac:dyDescent="0.25">
      <c r="A40" s="4" t="s">
        <v>74</v>
      </c>
      <c r="B40" s="4" t="s">
        <v>75</v>
      </c>
      <c r="C40" s="3">
        <v>3969</v>
      </c>
      <c r="D40" s="3">
        <v>3381</v>
      </c>
      <c r="E40" s="3">
        <v>7350</v>
      </c>
      <c r="F40" s="241"/>
      <c r="G40" s="241"/>
    </row>
    <row r="41" spans="1:7" x14ac:dyDescent="0.25">
      <c r="A41" s="4" t="s">
        <v>76</v>
      </c>
      <c r="B41" s="4" t="s">
        <v>77</v>
      </c>
      <c r="C41" s="3">
        <v>1724</v>
      </c>
      <c r="D41" s="3">
        <v>1218</v>
      </c>
      <c r="E41" s="3">
        <v>2942</v>
      </c>
      <c r="F41" s="241"/>
      <c r="G41" s="241"/>
    </row>
    <row r="42" spans="1:7" x14ac:dyDescent="0.25">
      <c r="A42" s="4" t="s">
        <v>78</v>
      </c>
      <c r="B42" s="4" t="s">
        <v>79</v>
      </c>
      <c r="C42" s="3">
        <v>2386</v>
      </c>
      <c r="D42" s="3">
        <v>2068</v>
      </c>
      <c r="E42" s="3">
        <v>4454</v>
      </c>
      <c r="F42" s="241"/>
      <c r="G42" s="241"/>
    </row>
    <row r="43" spans="1:7" x14ac:dyDescent="0.25">
      <c r="A43" s="4" t="s">
        <v>80</v>
      </c>
      <c r="B43" s="4" t="s">
        <v>81</v>
      </c>
      <c r="C43" s="3">
        <v>1653</v>
      </c>
      <c r="D43" s="3">
        <v>1430</v>
      </c>
      <c r="E43" s="3">
        <v>3083</v>
      </c>
      <c r="F43" s="241"/>
      <c r="G43" s="241"/>
    </row>
    <row r="44" spans="1:7" x14ac:dyDescent="0.25">
      <c r="A44" s="4" t="s">
        <v>82</v>
      </c>
      <c r="B44" s="4" t="s">
        <v>83</v>
      </c>
      <c r="C44" s="3">
        <v>1250</v>
      </c>
      <c r="D44" s="3">
        <v>862</v>
      </c>
      <c r="E44" s="3">
        <v>2112</v>
      </c>
      <c r="F44" s="241"/>
      <c r="G44" s="241"/>
    </row>
    <row r="45" spans="1:7" x14ac:dyDescent="0.25">
      <c r="A45" s="4" t="s">
        <v>84</v>
      </c>
      <c r="B45" s="4" t="s">
        <v>85</v>
      </c>
      <c r="C45" s="3">
        <v>1382</v>
      </c>
      <c r="D45" s="3">
        <v>470</v>
      </c>
      <c r="E45" s="3">
        <v>1852</v>
      </c>
      <c r="F45" s="241"/>
      <c r="G45" s="241"/>
    </row>
    <row r="46" spans="1:7" x14ac:dyDescent="0.25">
      <c r="A46" s="4" t="s">
        <v>86</v>
      </c>
      <c r="B46" s="4" t="s">
        <v>87</v>
      </c>
      <c r="C46" s="3">
        <v>767</v>
      </c>
      <c r="D46" s="3">
        <v>0</v>
      </c>
      <c r="E46" s="3">
        <v>767</v>
      </c>
      <c r="F46" s="241"/>
      <c r="G46" s="241"/>
    </row>
    <row r="47" spans="1:7" x14ac:dyDescent="0.25">
      <c r="A47" s="4" t="s">
        <v>88</v>
      </c>
      <c r="B47" s="4" t="s">
        <v>89</v>
      </c>
      <c r="C47" s="3">
        <v>1239</v>
      </c>
      <c r="D47" s="3">
        <v>1247</v>
      </c>
      <c r="E47" s="3">
        <v>2486</v>
      </c>
      <c r="F47" s="241"/>
      <c r="G47" s="241"/>
    </row>
    <row r="48" spans="1:7" x14ac:dyDescent="0.25">
      <c r="A48" s="4" t="s">
        <v>90</v>
      </c>
      <c r="B48" s="4" t="s">
        <v>91</v>
      </c>
      <c r="C48" s="3">
        <v>1451</v>
      </c>
      <c r="D48" s="3">
        <v>1250</v>
      </c>
      <c r="E48" s="3">
        <v>2701</v>
      </c>
      <c r="F48" s="241"/>
      <c r="G48" s="241"/>
    </row>
    <row r="49" spans="1:7" x14ac:dyDescent="0.25">
      <c r="A49" s="4" t="s">
        <v>92</v>
      </c>
      <c r="B49" s="4" t="s">
        <v>93</v>
      </c>
      <c r="C49" s="3">
        <v>2447</v>
      </c>
      <c r="D49" s="3">
        <v>1381</v>
      </c>
      <c r="E49" s="3">
        <v>3828</v>
      </c>
      <c r="F49" s="241"/>
      <c r="G49" s="241"/>
    </row>
    <row r="50" spans="1:7" x14ac:dyDescent="0.25">
      <c r="A50" s="4" t="s">
        <v>94</v>
      </c>
      <c r="B50" s="4" t="s">
        <v>95</v>
      </c>
      <c r="C50" s="3">
        <v>1545</v>
      </c>
      <c r="D50" s="3">
        <v>1059</v>
      </c>
      <c r="E50" s="3">
        <v>2604</v>
      </c>
      <c r="F50" s="241"/>
      <c r="G50" s="241"/>
    </row>
    <row r="51" spans="1:7" x14ac:dyDescent="0.25">
      <c r="A51" s="4" t="s">
        <v>96</v>
      </c>
      <c r="B51" s="4" t="s">
        <v>97</v>
      </c>
      <c r="C51" s="3">
        <v>2678</v>
      </c>
      <c r="D51" s="3">
        <v>1126</v>
      </c>
      <c r="E51" s="3">
        <v>3804</v>
      </c>
      <c r="F51" s="241"/>
      <c r="G51" s="241"/>
    </row>
    <row r="52" spans="1:7" x14ac:dyDescent="0.25">
      <c r="A52" s="4" t="s">
        <v>98</v>
      </c>
      <c r="B52" s="4" t="s">
        <v>99</v>
      </c>
      <c r="C52" s="3">
        <v>1438</v>
      </c>
      <c r="D52" s="3">
        <v>664</v>
      </c>
      <c r="E52" s="3">
        <v>2102</v>
      </c>
      <c r="F52" s="241"/>
      <c r="G52" s="241"/>
    </row>
    <row r="53" spans="1:7" x14ac:dyDescent="0.25">
      <c r="A53" s="4" t="s">
        <v>100</v>
      </c>
      <c r="B53" s="4" t="s">
        <v>101</v>
      </c>
      <c r="C53" s="3">
        <v>1158</v>
      </c>
      <c r="D53" s="3">
        <v>0</v>
      </c>
      <c r="E53" s="3">
        <v>1158</v>
      </c>
      <c r="F53" s="241"/>
      <c r="G53" s="241"/>
    </row>
    <row r="54" spans="1:7" x14ac:dyDescent="0.25">
      <c r="A54" s="4" t="s">
        <v>102</v>
      </c>
      <c r="B54" s="4" t="s">
        <v>103</v>
      </c>
      <c r="C54" s="3">
        <v>1102</v>
      </c>
      <c r="D54" s="3">
        <v>988</v>
      </c>
      <c r="E54" s="3">
        <v>2090</v>
      </c>
      <c r="F54" s="241"/>
      <c r="G54" s="241"/>
    </row>
    <row r="55" spans="1:7" x14ac:dyDescent="0.25">
      <c r="A55" s="4" t="s">
        <v>104</v>
      </c>
      <c r="B55" s="4" t="s">
        <v>105</v>
      </c>
      <c r="C55" s="3">
        <v>1014</v>
      </c>
      <c r="D55" s="3">
        <v>274</v>
      </c>
      <c r="E55" s="3">
        <v>1288</v>
      </c>
      <c r="F55" s="241"/>
      <c r="G55" s="241"/>
    </row>
    <row r="56" spans="1:7" x14ac:dyDescent="0.25">
      <c r="A56" s="4" t="s">
        <v>106</v>
      </c>
      <c r="B56" s="4" t="s">
        <v>107</v>
      </c>
      <c r="C56" s="3">
        <v>2473</v>
      </c>
      <c r="D56" s="3">
        <v>0</v>
      </c>
      <c r="E56" s="3">
        <v>2473</v>
      </c>
      <c r="F56" s="241"/>
      <c r="G56" s="241"/>
    </row>
    <row r="57" spans="1:7" x14ac:dyDescent="0.25">
      <c r="A57" s="4" t="s">
        <v>108</v>
      </c>
      <c r="B57" s="4" t="s">
        <v>109</v>
      </c>
      <c r="C57" s="3">
        <v>869</v>
      </c>
      <c r="D57" s="3">
        <v>205</v>
      </c>
      <c r="E57" s="3">
        <v>1074</v>
      </c>
      <c r="F57" s="241"/>
      <c r="G57" s="241"/>
    </row>
    <row r="58" spans="1:7" x14ac:dyDescent="0.25">
      <c r="A58" s="4" t="s">
        <v>110</v>
      </c>
      <c r="B58" s="4" t="s">
        <v>111</v>
      </c>
      <c r="C58" s="3">
        <v>1812</v>
      </c>
      <c r="D58" s="3">
        <v>0</v>
      </c>
      <c r="E58" s="3">
        <v>1812</v>
      </c>
      <c r="F58" s="241"/>
      <c r="G58" s="241"/>
    </row>
    <row r="59" spans="1:7" x14ac:dyDescent="0.25">
      <c r="A59" s="4" t="s">
        <v>112</v>
      </c>
      <c r="B59" s="4" t="s">
        <v>113</v>
      </c>
      <c r="C59" s="3">
        <v>1060</v>
      </c>
      <c r="D59" s="3">
        <v>951</v>
      </c>
      <c r="E59" s="3">
        <v>2011</v>
      </c>
      <c r="F59" s="241"/>
      <c r="G59" s="241"/>
    </row>
    <row r="60" spans="1:7" x14ac:dyDescent="0.25">
      <c r="A60" s="4" t="s">
        <v>114</v>
      </c>
      <c r="B60" s="4" t="s">
        <v>115</v>
      </c>
      <c r="C60" s="3">
        <v>369</v>
      </c>
      <c r="D60" s="3">
        <v>208</v>
      </c>
      <c r="E60" s="3">
        <v>577</v>
      </c>
      <c r="F60" s="241"/>
      <c r="G60" s="241"/>
    </row>
    <row r="61" spans="1:7" x14ac:dyDescent="0.25">
      <c r="A61" s="4" t="s">
        <v>116</v>
      </c>
      <c r="B61" s="4" t="s">
        <v>117</v>
      </c>
      <c r="C61" s="3">
        <v>954</v>
      </c>
      <c r="D61" s="3">
        <v>608</v>
      </c>
      <c r="E61" s="3">
        <v>1562</v>
      </c>
      <c r="F61" s="241"/>
      <c r="G61" s="241"/>
    </row>
    <row r="62" spans="1:7" x14ac:dyDescent="0.25">
      <c r="A62" s="4" t="s">
        <v>118</v>
      </c>
      <c r="B62" s="4" t="s">
        <v>119</v>
      </c>
      <c r="C62" s="3">
        <v>2652</v>
      </c>
      <c r="D62" s="3">
        <v>804</v>
      </c>
      <c r="E62" s="3">
        <v>3456</v>
      </c>
      <c r="F62" s="241"/>
      <c r="G62" s="241"/>
    </row>
    <row r="63" spans="1:7" x14ac:dyDescent="0.25">
      <c r="A63" s="4" t="s">
        <v>120</v>
      </c>
      <c r="B63" s="4" t="s">
        <v>121</v>
      </c>
      <c r="C63" s="3">
        <v>481</v>
      </c>
      <c r="D63" s="3">
        <v>447</v>
      </c>
      <c r="E63" s="3">
        <v>928</v>
      </c>
      <c r="F63" s="241"/>
      <c r="G63" s="241"/>
    </row>
    <row r="64" spans="1:7" x14ac:dyDescent="0.25">
      <c r="A64" s="4" t="s">
        <v>122</v>
      </c>
      <c r="B64" s="4" t="s">
        <v>123</v>
      </c>
      <c r="C64" s="3">
        <v>1237</v>
      </c>
      <c r="D64" s="3">
        <v>769</v>
      </c>
      <c r="E64" s="3">
        <v>2006</v>
      </c>
      <c r="F64" s="241"/>
      <c r="G64" s="241"/>
    </row>
    <row r="65" spans="1:7" x14ac:dyDescent="0.25">
      <c r="A65" s="4" t="s">
        <v>124</v>
      </c>
      <c r="B65" s="4" t="s">
        <v>125</v>
      </c>
      <c r="C65" s="3">
        <v>433</v>
      </c>
      <c r="D65" s="3">
        <v>0</v>
      </c>
      <c r="E65" s="3">
        <v>433</v>
      </c>
      <c r="F65" s="241"/>
      <c r="G65" s="241"/>
    </row>
    <row r="66" spans="1:7" x14ac:dyDescent="0.25">
      <c r="A66" s="4" t="s">
        <v>126</v>
      </c>
      <c r="B66" s="4" t="s">
        <v>127</v>
      </c>
      <c r="C66" s="3">
        <v>306</v>
      </c>
      <c r="D66" s="3">
        <v>818</v>
      </c>
      <c r="E66" s="3">
        <v>1124</v>
      </c>
      <c r="F66" s="241"/>
      <c r="G66" s="241"/>
    </row>
    <row r="67" spans="1:7" x14ac:dyDescent="0.25">
      <c r="A67" s="4" t="s">
        <v>128</v>
      </c>
      <c r="B67" s="4" t="s">
        <v>129</v>
      </c>
      <c r="C67" s="3">
        <v>528</v>
      </c>
      <c r="D67" s="3">
        <v>236</v>
      </c>
      <c r="E67" s="3">
        <v>764</v>
      </c>
      <c r="F67" s="241"/>
      <c r="G67" s="241"/>
    </row>
    <row r="68" spans="1:7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1167</v>
      </c>
      <c r="F68" s="241"/>
      <c r="G68" s="241"/>
    </row>
    <row r="69" spans="1:7" x14ac:dyDescent="0.25">
      <c r="A69" s="4" t="s">
        <v>132</v>
      </c>
      <c r="B69" s="4" t="s">
        <v>133</v>
      </c>
      <c r="C69" s="3">
        <v>610</v>
      </c>
      <c r="D69" s="3">
        <v>226</v>
      </c>
      <c r="E69" s="3">
        <v>836</v>
      </c>
      <c r="F69" s="241"/>
      <c r="G69" s="241"/>
    </row>
    <row r="70" spans="1:7" x14ac:dyDescent="0.25">
      <c r="A70" s="4" t="s">
        <v>134</v>
      </c>
      <c r="B70" s="4" t="s">
        <v>135</v>
      </c>
      <c r="C70" s="3">
        <v>896</v>
      </c>
      <c r="D70" s="3">
        <v>0</v>
      </c>
      <c r="E70" s="3">
        <v>896</v>
      </c>
      <c r="F70" s="241"/>
      <c r="G70" s="241"/>
    </row>
    <row r="71" spans="1:7" x14ac:dyDescent="0.25">
      <c r="A71" s="4" t="s">
        <v>136</v>
      </c>
      <c r="B71" s="4" t="s">
        <v>137</v>
      </c>
      <c r="C71" s="3">
        <v>961</v>
      </c>
      <c r="D71" s="3">
        <v>328</v>
      </c>
      <c r="E71" s="3">
        <v>1289</v>
      </c>
      <c r="F71" s="241"/>
      <c r="G71" s="241"/>
    </row>
    <row r="72" spans="1:7" x14ac:dyDescent="0.25">
      <c r="A72" s="4" t="s">
        <v>138</v>
      </c>
      <c r="B72" s="4" t="s">
        <v>139</v>
      </c>
      <c r="C72" s="3">
        <v>573</v>
      </c>
      <c r="D72" s="3">
        <v>202</v>
      </c>
      <c r="E72" s="3">
        <v>775</v>
      </c>
      <c r="F72" s="241"/>
      <c r="G72" s="241"/>
    </row>
    <row r="73" spans="1:7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77</v>
      </c>
      <c r="F73" s="241"/>
      <c r="G73" s="241"/>
    </row>
    <row r="74" spans="1:7" x14ac:dyDescent="0.25">
      <c r="A74" s="4" t="s">
        <v>142</v>
      </c>
      <c r="B74" s="4" t="s">
        <v>143</v>
      </c>
      <c r="C74" s="3">
        <v>924</v>
      </c>
      <c r="D74" s="3">
        <v>123</v>
      </c>
      <c r="E74" s="3">
        <v>1047</v>
      </c>
      <c r="F74" s="241"/>
      <c r="G74" s="241"/>
    </row>
    <row r="75" spans="1:7" x14ac:dyDescent="0.25">
      <c r="A75" s="4" t="s">
        <v>144</v>
      </c>
      <c r="B75" s="4" t="s">
        <v>145</v>
      </c>
      <c r="C75" s="3">
        <v>322</v>
      </c>
      <c r="D75" s="3">
        <v>0</v>
      </c>
      <c r="E75" s="3">
        <v>322</v>
      </c>
      <c r="F75" s="241"/>
      <c r="G75" s="241"/>
    </row>
    <row r="76" spans="1:7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2160</v>
      </c>
      <c r="F76" s="241"/>
      <c r="G76" s="241"/>
    </row>
    <row r="77" spans="1:7" x14ac:dyDescent="0.25">
      <c r="A77" s="4" t="s">
        <v>148</v>
      </c>
      <c r="B77" s="4" t="s">
        <v>149</v>
      </c>
      <c r="C77" s="3">
        <v>705</v>
      </c>
      <c r="D77" s="3">
        <v>310</v>
      </c>
      <c r="E77" s="3">
        <v>1015</v>
      </c>
      <c r="F77" s="241"/>
      <c r="G77" s="241"/>
    </row>
    <row r="78" spans="1:7" x14ac:dyDescent="0.25">
      <c r="A78" s="4" t="s">
        <v>150</v>
      </c>
      <c r="B78" s="4" t="s">
        <v>151</v>
      </c>
      <c r="C78" s="3">
        <v>422</v>
      </c>
      <c r="D78" s="3">
        <v>0</v>
      </c>
      <c r="E78" s="3">
        <v>422</v>
      </c>
      <c r="F78" s="241"/>
      <c r="G78" s="241"/>
    </row>
    <row r="79" spans="1:7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198</v>
      </c>
      <c r="F79" s="241"/>
      <c r="G79" s="241"/>
    </row>
    <row r="80" spans="1:7" x14ac:dyDescent="0.25">
      <c r="A80" s="4" t="s">
        <v>154</v>
      </c>
      <c r="B80" s="4" t="s">
        <v>155</v>
      </c>
      <c r="C80" s="3">
        <v>175</v>
      </c>
      <c r="D80" s="3">
        <v>182</v>
      </c>
      <c r="E80" s="3">
        <v>357</v>
      </c>
      <c r="F80" s="241"/>
      <c r="G80" s="241"/>
    </row>
    <row r="81" spans="1:7" x14ac:dyDescent="0.25">
      <c r="A81" s="4" t="s">
        <v>156</v>
      </c>
      <c r="B81" s="4" t="s">
        <v>157</v>
      </c>
      <c r="C81" s="3">
        <v>416</v>
      </c>
      <c r="D81" s="3">
        <v>115</v>
      </c>
      <c r="E81" s="3">
        <v>531</v>
      </c>
      <c r="F81" s="241"/>
      <c r="G81" s="241"/>
    </row>
    <row r="82" spans="1:7" x14ac:dyDescent="0.25">
      <c r="A82" s="4" t="s">
        <v>158</v>
      </c>
      <c r="B82" s="4" t="s">
        <v>159</v>
      </c>
      <c r="C82" s="3">
        <v>255</v>
      </c>
      <c r="D82" s="3">
        <v>0</v>
      </c>
      <c r="E82" s="3">
        <v>255</v>
      </c>
      <c r="F82" s="241"/>
      <c r="G82" s="241"/>
    </row>
    <row r="83" spans="1:7" x14ac:dyDescent="0.25">
      <c r="A83" s="4" t="s">
        <v>160</v>
      </c>
      <c r="B83" s="4" t="s">
        <v>161</v>
      </c>
      <c r="C83" s="3">
        <v>369</v>
      </c>
      <c r="D83" s="3">
        <v>0</v>
      </c>
      <c r="E83" s="3">
        <v>369</v>
      </c>
      <c r="F83" s="241"/>
      <c r="G83" s="241"/>
    </row>
    <row r="84" spans="1:7" x14ac:dyDescent="0.25">
      <c r="A84" s="4" t="s">
        <v>162</v>
      </c>
      <c r="B84" s="4" t="s">
        <v>163</v>
      </c>
      <c r="C84" s="3">
        <v>162</v>
      </c>
      <c r="D84" s="3">
        <v>0</v>
      </c>
      <c r="E84" s="3">
        <v>162</v>
      </c>
      <c r="F84" s="241"/>
      <c r="G84" s="241"/>
    </row>
    <row r="85" spans="1:7" x14ac:dyDescent="0.25">
      <c r="A85" s="4" t="s">
        <v>164</v>
      </c>
      <c r="B85" s="4" t="s">
        <v>165</v>
      </c>
      <c r="C85" s="3">
        <v>352</v>
      </c>
      <c r="D85" s="3">
        <v>165</v>
      </c>
      <c r="E85" s="3">
        <v>517</v>
      </c>
      <c r="F85" s="241"/>
      <c r="G85" s="241"/>
    </row>
    <row r="86" spans="1:7" x14ac:dyDescent="0.25">
      <c r="A86" s="4" t="s">
        <v>166</v>
      </c>
      <c r="B86" s="4" t="s">
        <v>167</v>
      </c>
      <c r="C86" s="3">
        <v>175</v>
      </c>
      <c r="D86" s="3">
        <v>0</v>
      </c>
      <c r="E86" s="3">
        <v>175</v>
      </c>
      <c r="F86" s="241"/>
      <c r="G86" s="241"/>
    </row>
    <row r="87" spans="1:7" x14ac:dyDescent="0.25">
      <c r="A87" s="4" t="s">
        <v>168</v>
      </c>
      <c r="B87" s="4" t="s">
        <v>169</v>
      </c>
      <c r="C87" s="3">
        <v>414</v>
      </c>
      <c r="D87" s="3">
        <v>0</v>
      </c>
      <c r="E87" s="3">
        <v>414</v>
      </c>
      <c r="F87" s="241"/>
      <c r="G87" s="241"/>
    </row>
    <row r="88" spans="1:7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559</v>
      </c>
      <c r="F88" s="241"/>
      <c r="G88" s="241"/>
    </row>
    <row r="89" spans="1:7" x14ac:dyDescent="0.25">
      <c r="A89" s="4" t="s">
        <v>172</v>
      </c>
      <c r="B89" s="4" t="s">
        <v>173</v>
      </c>
      <c r="C89" s="3">
        <v>99</v>
      </c>
      <c r="D89" s="3">
        <v>0</v>
      </c>
      <c r="E89" s="3">
        <v>99</v>
      </c>
      <c r="F89" s="241"/>
      <c r="G89" s="241"/>
    </row>
    <row r="90" spans="1:7" x14ac:dyDescent="0.25">
      <c r="A90" s="4" t="s">
        <v>174</v>
      </c>
      <c r="B90" s="4" t="s">
        <v>175</v>
      </c>
      <c r="C90" s="3">
        <v>492</v>
      </c>
      <c r="D90" s="3">
        <v>0</v>
      </c>
      <c r="E90" s="3">
        <v>492</v>
      </c>
      <c r="F90" s="241"/>
      <c r="G90" s="241"/>
    </row>
    <row r="91" spans="1:7" x14ac:dyDescent="0.25">
      <c r="A91" s="4" t="s">
        <v>176</v>
      </c>
      <c r="B91" s="4" t="s">
        <v>177</v>
      </c>
      <c r="C91" s="3">
        <v>298</v>
      </c>
      <c r="D91" s="3">
        <v>0</v>
      </c>
      <c r="E91" s="3">
        <v>298</v>
      </c>
      <c r="F91" s="241"/>
      <c r="G91" s="241"/>
    </row>
    <row r="92" spans="1:7" x14ac:dyDescent="0.25">
      <c r="A92" s="4" t="s">
        <v>178</v>
      </c>
      <c r="B92" s="4" t="s">
        <v>179</v>
      </c>
      <c r="C92" s="3">
        <v>442</v>
      </c>
      <c r="D92" s="3">
        <v>0</v>
      </c>
      <c r="E92" s="3">
        <v>442</v>
      </c>
      <c r="F92" s="241"/>
      <c r="G92" s="241"/>
    </row>
    <row r="93" spans="1:7" x14ac:dyDescent="0.25">
      <c r="A93" s="4" t="s">
        <v>180</v>
      </c>
      <c r="B93" s="4" t="s">
        <v>181</v>
      </c>
      <c r="C93" s="3">
        <v>205</v>
      </c>
      <c r="D93" s="3">
        <v>31</v>
      </c>
      <c r="E93" s="3">
        <v>236</v>
      </c>
      <c r="F93" s="241"/>
      <c r="G93" s="241"/>
    </row>
    <row r="94" spans="1:7" x14ac:dyDescent="0.25">
      <c r="A94" s="4" t="s">
        <v>182</v>
      </c>
      <c r="B94" s="4" t="s">
        <v>183</v>
      </c>
      <c r="C94" s="3">
        <v>432</v>
      </c>
      <c r="D94" s="3">
        <v>0</v>
      </c>
      <c r="E94" s="3">
        <v>432</v>
      </c>
      <c r="F94" s="241"/>
      <c r="G94" s="241"/>
    </row>
    <row r="95" spans="1:7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190</v>
      </c>
      <c r="F95" s="241"/>
      <c r="G95" s="241"/>
    </row>
    <row r="96" spans="1:7" x14ac:dyDescent="0.25">
      <c r="A96" s="4" t="s">
        <v>186</v>
      </c>
      <c r="B96" s="4" t="s">
        <v>187</v>
      </c>
      <c r="C96" s="3">
        <v>385</v>
      </c>
      <c r="D96" s="3">
        <v>161</v>
      </c>
      <c r="E96" s="3">
        <v>546</v>
      </c>
      <c r="F96" s="241"/>
      <c r="G96" s="241"/>
    </row>
    <row r="97" spans="1:7" x14ac:dyDescent="0.25">
      <c r="A97" s="4" t="s">
        <v>188</v>
      </c>
      <c r="B97" s="4" t="s">
        <v>189</v>
      </c>
      <c r="C97" s="3">
        <v>0</v>
      </c>
      <c r="D97" s="3">
        <v>542</v>
      </c>
      <c r="E97" s="3">
        <v>542</v>
      </c>
      <c r="F97" s="241"/>
      <c r="G97" s="241"/>
    </row>
    <row r="98" spans="1:7" x14ac:dyDescent="0.25">
      <c r="A98" s="4" t="s">
        <v>190</v>
      </c>
      <c r="B98" s="4" t="s">
        <v>191</v>
      </c>
      <c r="C98" s="3">
        <v>441</v>
      </c>
      <c r="D98" s="3">
        <v>60</v>
      </c>
      <c r="E98" s="3">
        <v>501</v>
      </c>
      <c r="F98" s="241"/>
      <c r="G98" s="241"/>
    </row>
    <row r="99" spans="1:7" x14ac:dyDescent="0.25">
      <c r="A99" s="4" t="s">
        <v>192</v>
      </c>
      <c r="B99" s="4" t="s">
        <v>193</v>
      </c>
      <c r="C99" s="3">
        <v>403</v>
      </c>
      <c r="D99" s="3">
        <v>0</v>
      </c>
      <c r="E99" s="3">
        <v>403</v>
      </c>
      <c r="F99" s="241"/>
      <c r="G99" s="241"/>
    </row>
    <row r="100" spans="1:7" x14ac:dyDescent="0.25">
      <c r="A100" s="4" t="s">
        <v>194</v>
      </c>
      <c r="B100" s="4" t="s">
        <v>195</v>
      </c>
      <c r="C100" s="3">
        <v>160</v>
      </c>
      <c r="D100" s="3">
        <v>24</v>
      </c>
      <c r="E100" s="3">
        <v>184</v>
      </c>
      <c r="F100" s="241"/>
      <c r="G100" s="241"/>
    </row>
    <row r="101" spans="1:7" x14ac:dyDescent="0.25">
      <c r="A101" s="4" t="s">
        <v>196</v>
      </c>
      <c r="B101" s="4" t="s">
        <v>197</v>
      </c>
      <c r="C101" s="3">
        <v>451</v>
      </c>
      <c r="D101" s="3">
        <v>0</v>
      </c>
      <c r="E101" s="3">
        <v>451</v>
      </c>
      <c r="F101" s="241"/>
      <c r="G101" s="241"/>
    </row>
    <row r="102" spans="1:7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120</v>
      </c>
      <c r="F102" s="241"/>
      <c r="G102" s="241"/>
    </row>
    <row r="103" spans="1:7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377</v>
      </c>
      <c r="F103" s="241"/>
      <c r="G103" s="241"/>
    </row>
    <row r="104" spans="1:7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269</v>
      </c>
      <c r="F104" s="241"/>
      <c r="G104" s="241"/>
    </row>
    <row r="105" spans="1:7" x14ac:dyDescent="0.25">
      <c r="A105" s="4" t="s">
        <v>204</v>
      </c>
      <c r="B105" s="4" t="s">
        <v>205</v>
      </c>
      <c r="C105" s="3">
        <v>259</v>
      </c>
      <c r="D105" s="3">
        <v>10</v>
      </c>
      <c r="E105" s="3">
        <v>269</v>
      </c>
      <c r="F105" s="241"/>
      <c r="G105" s="241"/>
    </row>
    <row r="106" spans="1:7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314</v>
      </c>
      <c r="F106" s="241"/>
      <c r="G106" s="241"/>
    </row>
    <row r="107" spans="1:7" x14ac:dyDescent="0.25">
      <c r="A107" s="4" t="s">
        <v>208</v>
      </c>
      <c r="B107" s="4" t="s">
        <v>209</v>
      </c>
      <c r="C107" s="3">
        <v>225</v>
      </c>
      <c r="D107" s="3">
        <v>247</v>
      </c>
      <c r="E107" s="3">
        <v>472</v>
      </c>
      <c r="F107" s="241"/>
      <c r="G107" s="241"/>
    </row>
    <row r="108" spans="1:7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245</v>
      </c>
      <c r="F108" s="241"/>
      <c r="G108" s="241"/>
    </row>
    <row r="109" spans="1:7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129</v>
      </c>
      <c r="F109" s="241"/>
      <c r="G109" s="241"/>
    </row>
    <row r="110" spans="1:7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80</v>
      </c>
      <c r="F110" s="241"/>
      <c r="G110" s="241"/>
    </row>
    <row r="111" spans="1:7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80</v>
      </c>
      <c r="F111" s="241"/>
      <c r="G111" s="241"/>
    </row>
    <row r="112" spans="1:7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52</v>
      </c>
      <c r="F112" s="241"/>
      <c r="G112" s="241"/>
    </row>
    <row r="113" spans="1:7" x14ac:dyDescent="0.25">
      <c r="A113" s="14"/>
      <c r="B113" s="9" t="s">
        <v>473</v>
      </c>
      <c r="C113" s="24">
        <f>SUM(C4:C112)</f>
        <v>120830</v>
      </c>
      <c r="D113" s="24">
        <f>SUM(D4:D112)</f>
        <v>63341</v>
      </c>
      <c r="E113" s="24">
        <f>SUM(E4:E112)</f>
        <v>190188</v>
      </c>
      <c r="F113" s="241"/>
      <c r="G113" s="241"/>
    </row>
    <row r="114" spans="1:7" x14ac:dyDescent="0.25">
      <c r="D114" s="7"/>
    </row>
  </sheetData>
  <mergeCells count="3">
    <mergeCell ref="A2:A3"/>
    <mergeCell ref="B2:B3"/>
    <mergeCell ref="C2:E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5"/>
  <sheetViews>
    <sheetView workbookViewId="0">
      <selection activeCell="J120" sqref="J120"/>
    </sheetView>
  </sheetViews>
  <sheetFormatPr baseColWidth="10" defaultColWidth="9.140625" defaultRowHeight="15" x14ac:dyDescent="0.25"/>
  <cols>
    <col min="2" max="2" width="68.42578125" customWidth="1"/>
    <col min="3" max="14" width="16.5703125" customWidth="1"/>
  </cols>
  <sheetData>
    <row r="2" spans="1:14" ht="30" customHeight="1" thickTop="1" thickBot="1" x14ac:dyDescent="0.3">
      <c r="A2" s="318" t="s">
        <v>0</v>
      </c>
      <c r="B2" s="318" t="s">
        <v>1</v>
      </c>
      <c r="C2" s="318" t="s">
        <v>580</v>
      </c>
      <c r="D2" s="318" t="s">
        <v>580</v>
      </c>
      <c r="E2" s="318" t="s">
        <v>580</v>
      </c>
      <c r="F2" s="318" t="s">
        <v>580</v>
      </c>
      <c r="G2" s="318" t="s">
        <v>580</v>
      </c>
      <c r="H2" s="318"/>
      <c r="I2" s="318" t="s">
        <v>580</v>
      </c>
      <c r="J2" s="318" t="s">
        <v>580</v>
      </c>
      <c r="K2" s="318" t="s">
        <v>580</v>
      </c>
      <c r="L2" s="318" t="s">
        <v>580</v>
      </c>
      <c r="M2" s="318" t="s">
        <v>580</v>
      </c>
    </row>
    <row r="3" spans="1:14" ht="24.95" customHeight="1" thickTop="1" thickBot="1" x14ac:dyDescent="0.3">
      <c r="A3" s="318" t="s">
        <v>0</v>
      </c>
      <c r="B3" s="318" t="s">
        <v>1</v>
      </c>
      <c r="C3" s="318" t="s">
        <v>581</v>
      </c>
      <c r="D3" s="318" t="s">
        <v>581</v>
      </c>
      <c r="E3" s="318" t="s">
        <v>581</v>
      </c>
      <c r="F3" s="318" t="s">
        <v>581</v>
      </c>
      <c r="G3" s="318" t="s">
        <v>581</v>
      </c>
      <c r="H3" s="319" t="s">
        <v>473</v>
      </c>
      <c r="I3" s="318" t="s">
        <v>582</v>
      </c>
      <c r="J3" s="318" t="s">
        <v>582</v>
      </c>
      <c r="K3" s="318" t="s">
        <v>582</v>
      </c>
      <c r="L3" s="318" t="s">
        <v>582</v>
      </c>
      <c r="M3" s="318" t="s">
        <v>582</v>
      </c>
      <c r="N3" s="319" t="s">
        <v>473</v>
      </c>
    </row>
    <row r="4" spans="1:14" ht="39.950000000000003" customHeight="1" thickTop="1" thickBot="1" x14ac:dyDescent="0.3">
      <c r="A4" s="318" t="s">
        <v>0</v>
      </c>
      <c r="B4" s="318" t="s">
        <v>1</v>
      </c>
      <c r="C4" s="2" t="s">
        <v>583</v>
      </c>
      <c r="D4" s="2" t="s">
        <v>584</v>
      </c>
      <c r="E4" s="2" t="s">
        <v>585</v>
      </c>
      <c r="F4" s="2" t="s">
        <v>586</v>
      </c>
      <c r="G4" s="2" t="s">
        <v>587</v>
      </c>
      <c r="H4" s="320"/>
      <c r="I4" s="2" t="s">
        <v>583</v>
      </c>
      <c r="J4" s="2" t="s">
        <v>584</v>
      </c>
      <c r="K4" s="2" t="s">
        <v>585</v>
      </c>
      <c r="L4" s="2" t="s">
        <v>586</v>
      </c>
      <c r="M4" s="2" t="s">
        <v>587</v>
      </c>
      <c r="N4" s="320"/>
    </row>
    <row r="5" spans="1:14" ht="15.75" thickTop="1" x14ac:dyDescent="0.25">
      <c r="A5" s="4" t="s">
        <v>2</v>
      </c>
      <c r="B5" s="4" t="s">
        <v>3</v>
      </c>
      <c r="C5" s="3">
        <v>34</v>
      </c>
      <c r="D5" s="3">
        <v>125</v>
      </c>
      <c r="E5" s="3">
        <v>737</v>
      </c>
      <c r="F5" s="3">
        <v>168</v>
      </c>
      <c r="G5" s="3">
        <v>72</v>
      </c>
      <c r="H5" s="73">
        <f>SUM(C5:G5)</f>
        <v>1136</v>
      </c>
      <c r="I5" s="3">
        <v>34</v>
      </c>
      <c r="J5" s="3">
        <v>125</v>
      </c>
      <c r="K5" s="3">
        <v>703</v>
      </c>
      <c r="L5" s="3">
        <v>168</v>
      </c>
      <c r="M5" s="12">
        <v>72</v>
      </c>
      <c r="N5" s="247">
        <f>SUM(I5:M5)</f>
        <v>1102</v>
      </c>
    </row>
    <row r="6" spans="1:14" x14ac:dyDescent="0.25">
      <c r="A6" s="4" t="s">
        <v>4</v>
      </c>
      <c r="B6" s="4" t="s">
        <v>5</v>
      </c>
      <c r="C6" s="3">
        <v>124</v>
      </c>
      <c r="D6" s="3">
        <v>86</v>
      </c>
      <c r="E6" s="3">
        <v>890</v>
      </c>
      <c r="F6" s="3">
        <v>191</v>
      </c>
      <c r="G6" s="3">
        <v>40</v>
      </c>
      <c r="H6" s="73">
        <f t="shared" ref="H6:H69" si="0">SUM(C6:G6)</f>
        <v>1331</v>
      </c>
      <c r="I6" s="3">
        <v>123</v>
      </c>
      <c r="J6" s="3">
        <v>86</v>
      </c>
      <c r="K6" s="3">
        <v>471</v>
      </c>
      <c r="L6" s="3">
        <v>191</v>
      </c>
      <c r="M6" s="12">
        <v>40</v>
      </c>
      <c r="N6" s="248">
        <f t="shared" ref="N6:N69" si="1">SUM(I6:M6)</f>
        <v>911</v>
      </c>
    </row>
    <row r="7" spans="1:14" x14ac:dyDescent="0.25">
      <c r="A7" s="4" t="s">
        <v>6</v>
      </c>
      <c r="B7" s="4" t="s">
        <v>7</v>
      </c>
      <c r="C7" s="3">
        <v>135</v>
      </c>
      <c r="D7" s="3">
        <v>0</v>
      </c>
      <c r="E7" s="3">
        <v>413</v>
      </c>
      <c r="F7" s="3">
        <v>126</v>
      </c>
      <c r="G7" s="3">
        <v>85</v>
      </c>
      <c r="H7" s="73">
        <f t="shared" si="0"/>
        <v>759</v>
      </c>
      <c r="I7" s="3">
        <v>135</v>
      </c>
      <c r="J7" s="3">
        <v>0</v>
      </c>
      <c r="K7" s="3">
        <v>413</v>
      </c>
      <c r="L7" s="3">
        <v>0</v>
      </c>
      <c r="M7" s="12">
        <v>85</v>
      </c>
      <c r="N7" s="248">
        <f t="shared" si="1"/>
        <v>633</v>
      </c>
    </row>
    <row r="8" spans="1:14" x14ac:dyDescent="0.25">
      <c r="A8" s="4" t="s">
        <v>8</v>
      </c>
      <c r="B8" s="4" t="s">
        <v>9</v>
      </c>
      <c r="C8" s="3">
        <v>68</v>
      </c>
      <c r="D8" s="3">
        <v>18</v>
      </c>
      <c r="E8" s="3">
        <v>403</v>
      </c>
      <c r="F8" s="3">
        <v>112</v>
      </c>
      <c r="G8" s="3">
        <v>35</v>
      </c>
      <c r="H8" s="73">
        <f t="shared" si="0"/>
        <v>636</v>
      </c>
      <c r="I8" s="3">
        <v>68</v>
      </c>
      <c r="J8" s="3">
        <v>18</v>
      </c>
      <c r="K8" s="3">
        <v>403</v>
      </c>
      <c r="L8" s="3">
        <v>112</v>
      </c>
      <c r="M8" s="12">
        <v>35</v>
      </c>
      <c r="N8" s="248">
        <f t="shared" si="1"/>
        <v>636</v>
      </c>
    </row>
    <row r="9" spans="1:14" x14ac:dyDescent="0.25">
      <c r="A9" s="4" t="s">
        <v>10</v>
      </c>
      <c r="B9" s="4" t="s">
        <v>11</v>
      </c>
      <c r="C9" s="3">
        <v>48</v>
      </c>
      <c r="D9" s="3">
        <v>35</v>
      </c>
      <c r="E9" s="3">
        <v>547</v>
      </c>
      <c r="F9" s="3">
        <v>161</v>
      </c>
      <c r="G9" s="3">
        <v>51</v>
      </c>
      <c r="H9" s="73">
        <f t="shared" si="0"/>
        <v>842</v>
      </c>
      <c r="I9" s="3">
        <v>48</v>
      </c>
      <c r="J9" s="3">
        <v>35</v>
      </c>
      <c r="K9" s="3">
        <v>547</v>
      </c>
      <c r="L9" s="3">
        <v>161</v>
      </c>
      <c r="M9" s="12">
        <v>51</v>
      </c>
      <c r="N9" s="248">
        <f t="shared" si="1"/>
        <v>842</v>
      </c>
    </row>
    <row r="10" spans="1:14" x14ac:dyDescent="0.25">
      <c r="A10" s="4" t="s">
        <v>12</v>
      </c>
      <c r="B10" s="4" t="s">
        <v>13</v>
      </c>
      <c r="C10" s="3">
        <v>236</v>
      </c>
      <c r="D10" s="3">
        <v>0</v>
      </c>
      <c r="E10" s="3">
        <v>970</v>
      </c>
      <c r="F10" s="3">
        <v>319</v>
      </c>
      <c r="G10" s="3">
        <v>40</v>
      </c>
      <c r="H10" s="73">
        <f t="shared" si="0"/>
        <v>1565</v>
      </c>
      <c r="I10" s="3">
        <v>236</v>
      </c>
      <c r="J10" s="3">
        <v>0</v>
      </c>
      <c r="K10" s="3">
        <v>970</v>
      </c>
      <c r="L10" s="3">
        <v>319</v>
      </c>
      <c r="M10" s="12">
        <v>40</v>
      </c>
      <c r="N10" s="248">
        <f t="shared" si="1"/>
        <v>1565</v>
      </c>
    </row>
    <row r="11" spans="1:14" x14ac:dyDescent="0.25">
      <c r="A11" s="4" t="s">
        <v>14</v>
      </c>
      <c r="B11" s="4" t="s">
        <v>15</v>
      </c>
      <c r="C11" s="3">
        <v>171</v>
      </c>
      <c r="D11" s="3">
        <v>53</v>
      </c>
      <c r="E11" s="3">
        <v>992</v>
      </c>
      <c r="F11" s="3">
        <v>212</v>
      </c>
      <c r="G11" s="3">
        <v>49</v>
      </c>
      <c r="H11" s="73">
        <f t="shared" si="0"/>
        <v>1477</v>
      </c>
      <c r="I11" s="3">
        <v>171</v>
      </c>
      <c r="J11" s="3">
        <v>53</v>
      </c>
      <c r="K11" s="3">
        <v>915</v>
      </c>
      <c r="L11" s="3">
        <v>212</v>
      </c>
      <c r="M11" s="12">
        <v>49</v>
      </c>
      <c r="N11" s="248">
        <f t="shared" si="1"/>
        <v>1400</v>
      </c>
    </row>
    <row r="12" spans="1:14" x14ac:dyDescent="0.25">
      <c r="A12" s="4" t="s">
        <v>16</v>
      </c>
      <c r="B12" s="4" t="s">
        <v>17</v>
      </c>
      <c r="C12" s="3">
        <v>37</v>
      </c>
      <c r="D12" s="3">
        <v>31</v>
      </c>
      <c r="E12" s="3">
        <v>526</v>
      </c>
      <c r="F12" s="3">
        <v>113</v>
      </c>
      <c r="G12" s="3">
        <v>32</v>
      </c>
      <c r="H12" s="73">
        <f t="shared" si="0"/>
        <v>739</v>
      </c>
      <c r="I12" s="3">
        <v>37</v>
      </c>
      <c r="J12" s="3">
        <v>31</v>
      </c>
      <c r="K12" s="3">
        <v>526</v>
      </c>
      <c r="L12" s="3">
        <v>113</v>
      </c>
      <c r="M12" s="12">
        <v>32</v>
      </c>
      <c r="N12" s="248">
        <f t="shared" si="1"/>
        <v>739</v>
      </c>
    </row>
    <row r="13" spans="1:14" x14ac:dyDescent="0.25">
      <c r="A13" s="4" t="s">
        <v>18</v>
      </c>
      <c r="B13" s="4" t="s">
        <v>19</v>
      </c>
      <c r="C13" s="3">
        <v>170</v>
      </c>
      <c r="D13" s="3">
        <v>0</v>
      </c>
      <c r="E13" s="3">
        <v>504</v>
      </c>
      <c r="F13" s="3">
        <v>260</v>
      </c>
      <c r="G13" s="3">
        <v>74</v>
      </c>
      <c r="H13" s="73">
        <f t="shared" si="0"/>
        <v>1008</v>
      </c>
      <c r="I13" s="3">
        <v>170</v>
      </c>
      <c r="J13" s="3">
        <v>0</v>
      </c>
      <c r="K13" s="3">
        <v>504</v>
      </c>
      <c r="L13" s="3">
        <v>260</v>
      </c>
      <c r="M13" s="12">
        <v>74</v>
      </c>
      <c r="N13" s="248">
        <f t="shared" si="1"/>
        <v>1008</v>
      </c>
    </row>
    <row r="14" spans="1:14" x14ac:dyDescent="0.25">
      <c r="A14" s="4" t="s">
        <v>20</v>
      </c>
      <c r="B14" s="4" t="s">
        <v>21</v>
      </c>
      <c r="C14" s="3">
        <v>17</v>
      </c>
      <c r="D14" s="3">
        <v>97</v>
      </c>
      <c r="E14" s="3">
        <v>1232</v>
      </c>
      <c r="F14" s="3">
        <v>53</v>
      </c>
      <c r="G14" s="3">
        <v>23</v>
      </c>
      <c r="H14" s="73">
        <f t="shared" si="0"/>
        <v>1422</v>
      </c>
      <c r="I14" s="3">
        <v>17</v>
      </c>
      <c r="J14" s="3">
        <v>97</v>
      </c>
      <c r="K14" s="3">
        <v>1232</v>
      </c>
      <c r="L14" s="3">
        <v>53</v>
      </c>
      <c r="M14" s="12">
        <v>23</v>
      </c>
      <c r="N14" s="248">
        <f t="shared" si="1"/>
        <v>1422</v>
      </c>
    </row>
    <row r="15" spans="1:14" x14ac:dyDescent="0.25">
      <c r="A15" s="4" t="s">
        <v>22</v>
      </c>
      <c r="B15" s="4" t="s">
        <v>23</v>
      </c>
      <c r="C15" s="3">
        <v>35</v>
      </c>
      <c r="D15" s="3">
        <v>19</v>
      </c>
      <c r="E15" s="3">
        <v>396</v>
      </c>
      <c r="F15" s="3">
        <v>50</v>
      </c>
      <c r="G15" s="3">
        <v>22</v>
      </c>
      <c r="H15" s="73">
        <f t="shared" si="0"/>
        <v>522</v>
      </c>
      <c r="I15" s="3">
        <v>35</v>
      </c>
      <c r="J15" s="3">
        <v>19</v>
      </c>
      <c r="K15" s="3">
        <v>370</v>
      </c>
      <c r="L15" s="3">
        <v>50</v>
      </c>
      <c r="M15" s="12">
        <v>22</v>
      </c>
      <c r="N15" s="248">
        <f t="shared" si="1"/>
        <v>496</v>
      </c>
    </row>
    <row r="16" spans="1:14" x14ac:dyDescent="0.25">
      <c r="A16" s="4" t="s">
        <v>24</v>
      </c>
      <c r="B16" s="4" t="s">
        <v>25</v>
      </c>
      <c r="C16" s="3">
        <v>139</v>
      </c>
      <c r="D16" s="3">
        <v>91</v>
      </c>
      <c r="E16" s="3">
        <v>539</v>
      </c>
      <c r="F16" s="3">
        <v>239</v>
      </c>
      <c r="G16" s="3">
        <v>53</v>
      </c>
      <c r="H16" s="73">
        <f t="shared" si="0"/>
        <v>1061</v>
      </c>
      <c r="I16" s="3">
        <v>139</v>
      </c>
      <c r="J16" s="3">
        <v>91</v>
      </c>
      <c r="K16" s="3">
        <v>464</v>
      </c>
      <c r="L16" s="3">
        <v>239</v>
      </c>
      <c r="M16" s="12">
        <v>53</v>
      </c>
      <c r="N16" s="248">
        <f t="shared" si="1"/>
        <v>986</v>
      </c>
    </row>
    <row r="17" spans="1:14" x14ac:dyDescent="0.25">
      <c r="A17" s="4" t="s">
        <v>26</v>
      </c>
      <c r="B17" s="4" t="s">
        <v>27</v>
      </c>
      <c r="C17" s="3">
        <v>90</v>
      </c>
      <c r="D17" s="3">
        <v>103</v>
      </c>
      <c r="E17" s="3">
        <v>705</v>
      </c>
      <c r="F17" s="3">
        <v>212</v>
      </c>
      <c r="G17" s="3">
        <v>34</v>
      </c>
      <c r="H17" s="73">
        <f t="shared" si="0"/>
        <v>1144</v>
      </c>
      <c r="I17" s="3">
        <v>90</v>
      </c>
      <c r="J17" s="3">
        <v>103</v>
      </c>
      <c r="K17" s="3">
        <v>669</v>
      </c>
      <c r="L17" s="3">
        <v>212</v>
      </c>
      <c r="M17" s="12">
        <v>34</v>
      </c>
      <c r="N17" s="248">
        <f t="shared" si="1"/>
        <v>1108</v>
      </c>
    </row>
    <row r="18" spans="1:14" x14ac:dyDescent="0.25">
      <c r="A18" s="4" t="s">
        <v>28</v>
      </c>
      <c r="B18" s="4" t="s">
        <v>29</v>
      </c>
      <c r="C18" s="3">
        <v>39</v>
      </c>
      <c r="D18" s="3">
        <v>44</v>
      </c>
      <c r="E18" s="3">
        <v>353</v>
      </c>
      <c r="F18" s="3">
        <v>79</v>
      </c>
      <c r="G18" s="3">
        <v>31</v>
      </c>
      <c r="H18" s="73">
        <f t="shared" si="0"/>
        <v>546</v>
      </c>
      <c r="I18" s="3">
        <v>39</v>
      </c>
      <c r="J18" s="3">
        <v>44</v>
      </c>
      <c r="K18" s="3">
        <v>353</v>
      </c>
      <c r="L18" s="3">
        <v>79</v>
      </c>
      <c r="M18" s="12">
        <v>31</v>
      </c>
      <c r="N18" s="248">
        <f t="shared" si="1"/>
        <v>546</v>
      </c>
    </row>
    <row r="19" spans="1:14" x14ac:dyDescent="0.25">
      <c r="A19" s="4" t="s">
        <v>30</v>
      </c>
      <c r="B19" s="4" t="s">
        <v>31</v>
      </c>
      <c r="C19" s="3">
        <v>31</v>
      </c>
      <c r="D19" s="3">
        <v>69</v>
      </c>
      <c r="E19" s="3">
        <v>514</v>
      </c>
      <c r="F19" s="3">
        <v>103</v>
      </c>
      <c r="G19" s="3">
        <v>11</v>
      </c>
      <c r="H19" s="73">
        <f t="shared" si="0"/>
        <v>728</v>
      </c>
      <c r="I19" s="3">
        <v>31</v>
      </c>
      <c r="J19" s="3">
        <v>69</v>
      </c>
      <c r="K19" s="3">
        <v>142</v>
      </c>
      <c r="L19" s="3">
        <v>103</v>
      </c>
      <c r="M19" s="12">
        <v>11</v>
      </c>
      <c r="N19" s="248">
        <f t="shared" si="1"/>
        <v>356</v>
      </c>
    </row>
    <row r="20" spans="1:14" x14ac:dyDescent="0.25">
      <c r="A20" s="4" t="s">
        <v>32</v>
      </c>
      <c r="B20" s="4" t="s">
        <v>33</v>
      </c>
      <c r="C20" s="3">
        <v>43</v>
      </c>
      <c r="D20" s="3">
        <v>48</v>
      </c>
      <c r="E20" s="3">
        <v>596</v>
      </c>
      <c r="F20" s="3">
        <v>113</v>
      </c>
      <c r="G20" s="3">
        <v>32</v>
      </c>
      <c r="H20" s="73">
        <f t="shared" si="0"/>
        <v>832</v>
      </c>
      <c r="I20" s="3">
        <v>43</v>
      </c>
      <c r="J20" s="3">
        <v>48</v>
      </c>
      <c r="K20" s="3">
        <v>433</v>
      </c>
      <c r="L20" s="3">
        <v>111</v>
      </c>
      <c r="M20" s="12">
        <v>32</v>
      </c>
      <c r="N20" s="248">
        <f t="shared" si="1"/>
        <v>667</v>
      </c>
    </row>
    <row r="21" spans="1:14" x14ac:dyDescent="0.25">
      <c r="A21" s="4" t="s">
        <v>34</v>
      </c>
      <c r="B21" s="4" t="s">
        <v>35</v>
      </c>
      <c r="C21" s="3">
        <v>56</v>
      </c>
      <c r="D21" s="3">
        <v>46</v>
      </c>
      <c r="E21" s="3">
        <v>447</v>
      </c>
      <c r="F21" s="3">
        <v>71</v>
      </c>
      <c r="G21" s="3">
        <v>22</v>
      </c>
      <c r="H21" s="73">
        <f t="shared" si="0"/>
        <v>642</v>
      </c>
      <c r="I21" s="3">
        <v>56</v>
      </c>
      <c r="J21" s="3">
        <v>46</v>
      </c>
      <c r="K21" s="3">
        <v>447</v>
      </c>
      <c r="L21" s="3">
        <v>71</v>
      </c>
      <c r="M21" s="12">
        <v>22</v>
      </c>
      <c r="N21" s="248">
        <f t="shared" si="1"/>
        <v>642</v>
      </c>
    </row>
    <row r="22" spans="1:14" x14ac:dyDescent="0.25">
      <c r="A22" s="4" t="s">
        <v>36</v>
      </c>
      <c r="B22" s="4" t="s">
        <v>37</v>
      </c>
      <c r="C22" s="3">
        <v>141</v>
      </c>
      <c r="D22" s="3">
        <v>23</v>
      </c>
      <c r="E22" s="3">
        <v>423</v>
      </c>
      <c r="F22" s="3">
        <v>143</v>
      </c>
      <c r="G22" s="3">
        <v>29</v>
      </c>
      <c r="H22" s="73">
        <f t="shared" si="0"/>
        <v>759</v>
      </c>
      <c r="I22" s="3">
        <v>141</v>
      </c>
      <c r="J22" s="3">
        <v>23</v>
      </c>
      <c r="K22" s="3">
        <v>423</v>
      </c>
      <c r="L22" s="3">
        <v>143</v>
      </c>
      <c r="M22" s="12">
        <v>29</v>
      </c>
      <c r="N22" s="248">
        <f t="shared" si="1"/>
        <v>759</v>
      </c>
    </row>
    <row r="23" spans="1:14" x14ac:dyDescent="0.25">
      <c r="A23" s="4" t="s">
        <v>38</v>
      </c>
      <c r="B23" s="4" t="s">
        <v>39</v>
      </c>
      <c r="C23" s="3">
        <v>35</v>
      </c>
      <c r="D23" s="3">
        <v>14</v>
      </c>
      <c r="E23" s="3">
        <v>347</v>
      </c>
      <c r="F23" s="3">
        <v>50</v>
      </c>
      <c r="G23" s="3">
        <v>50</v>
      </c>
      <c r="H23" s="73">
        <f t="shared" si="0"/>
        <v>496</v>
      </c>
      <c r="I23" s="3">
        <v>35</v>
      </c>
      <c r="J23" s="3">
        <v>14</v>
      </c>
      <c r="K23" s="3">
        <v>347</v>
      </c>
      <c r="L23" s="3">
        <v>50</v>
      </c>
      <c r="M23" s="12">
        <v>50</v>
      </c>
      <c r="N23" s="248">
        <f t="shared" si="1"/>
        <v>496</v>
      </c>
    </row>
    <row r="24" spans="1:14" x14ac:dyDescent="0.25">
      <c r="A24" s="4" t="s">
        <v>40</v>
      </c>
      <c r="B24" s="4" t="s">
        <v>41</v>
      </c>
      <c r="C24" s="3">
        <v>49</v>
      </c>
      <c r="D24" s="3">
        <v>93</v>
      </c>
      <c r="E24" s="3">
        <v>340</v>
      </c>
      <c r="F24" s="3">
        <v>61</v>
      </c>
      <c r="G24" s="3">
        <v>20</v>
      </c>
      <c r="H24" s="73">
        <f t="shared" si="0"/>
        <v>563</v>
      </c>
      <c r="I24" s="3">
        <v>49</v>
      </c>
      <c r="J24" s="3">
        <v>93</v>
      </c>
      <c r="K24" s="3">
        <v>340</v>
      </c>
      <c r="L24" s="3">
        <v>61</v>
      </c>
      <c r="M24" s="12">
        <v>20</v>
      </c>
      <c r="N24" s="248">
        <f t="shared" si="1"/>
        <v>563</v>
      </c>
    </row>
    <row r="25" spans="1:14" x14ac:dyDescent="0.25">
      <c r="A25" s="4" t="s">
        <v>42</v>
      </c>
      <c r="B25" s="4" t="s">
        <v>43</v>
      </c>
      <c r="C25" s="3">
        <v>38</v>
      </c>
      <c r="D25" s="3">
        <v>40</v>
      </c>
      <c r="E25" s="3">
        <v>585</v>
      </c>
      <c r="F25" s="3">
        <v>62</v>
      </c>
      <c r="G25" s="3">
        <v>24</v>
      </c>
      <c r="H25" s="73">
        <f t="shared" si="0"/>
        <v>749</v>
      </c>
      <c r="I25" s="3">
        <v>38</v>
      </c>
      <c r="J25" s="3">
        <v>40</v>
      </c>
      <c r="K25" s="3">
        <v>482</v>
      </c>
      <c r="L25" s="3">
        <v>62</v>
      </c>
      <c r="M25" s="12">
        <v>24</v>
      </c>
      <c r="N25" s="248">
        <f t="shared" si="1"/>
        <v>646</v>
      </c>
    </row>
    <row r="26" spans="1:14" x14ac:dyDescent="0.25">
      <c r="A26" s="4" t="s">
        <v>44</v>
      </c>
      <c r="B26" s="4" t="s">
        <v>45</v>
      </c>
      <c r="C26" s="3">
        <v>20</v>
      </c>
      <c r="D26" s="3">
        <v>30</v>
      </c>
      <c r="E26" s="3">
        <v>535</v>
      </c>
      <c r="F26" s="3">
        <v>116</v>
      </c>
      <c r="G26" s="3">
        <v>29</v>
      </c>
      <c r="H26" s="73">
        <f t="shared" si="0"/>
        <v>730</v>
      </c>
      <c r="I26" s="3">
        <v>20</v>
      </c>
      <c r="J26" s="3">
        <v>30</v>
      </c>
      <c r="K26" s="3">
        <v>535</v>
      </c>
      <c r="L26" s="3">
        <v>116</v>
      </c>
      <c r="M26" s="12">
        <v>29</v>
      </c>
      <c r="N26" s="248">
        <f t="shared" si="1"/>
        <v>730</v>
      </c>
    </row>
    <row r="27" spans="1:14" x14ac:dyDescent="0.25">
      <c r="A27" s="4" t="s">
        <v>46</v>
      </c>
      <c r="B27" s="4" t="s">
        <v>47</v>
      </c>
      <c r="C27" s="3">
        <v>24</v>
      </c>
      <c r="D27" s="3">
        <v>59</v>
      </c>
      <c r="E27" s="3">
        <v>402</v>
      </c>
      <c r="F27" s="3">
        <v>77</v>
      </c>
      <c r="G27" s="3">
        <v>19</v>
      </c>
      <c r="H27" s="73">
        <f t="shared" si="0"/>
        <v>581</v>
      </c>
      <c r="I27" s="3">
        <v>24</v>
      </c>
      <c r="J27" s="3">
        <v>59</v>
      </c>
      <c r="K27" s="3">
        <v>81</v>
      </c>
      <c r="L27" s="3">
        <v>77</v>
      </c>
      <c r="M27" s="12">
        <v>19</v>
      </c>
      <c r="N27" s="248">
        <f t="shared" si="1"/>
        <v>260</v>
      </c>
    </row>
    <row r="28" spans="1:14" x14ac:dyDescent="0.25">
      <c r="A28" s="4" t="s">
        <v>48</v>
      </c>
      <c r="B28" s="4" t="s">
        <v>49</v>
      </c>
      <c r="C28" s="3">
        <v>31</v>
      </c>
      <c r="D28" s="3">
        <v>3</v>
      </c>
      <c r="E28" s="3">
        <v>314</v>
      </c>
      <c r="F28" s="3">
        <v>57</v>
      </c>
      <c r="G28" s="3">
        <v>15</v>
      </c>
      <c r="H28" s="73">
        <f t="shared" si="0"/>
        <v>420</v>
      </c>
      <c r="I28" s="3">
        <v>31</v>
      </c>
      <c r="J28" s="3">
        <v>3</v>
      </c>
      <c r="K28" s="3">
        <v>269</v>
      </c>
      <c r="L28" s="3">
        <v>57</v>
      </c>
      <c r="M28" s="12">
        <v>15</v>
      </c>
      <c r="N28" s="248">
        <f t="shared" si="1"/>
        <v>375</v>
      </c>
    </row>
    <row r="29" spans="1:14" x14ac:dyDescent="0.25">
      <c r="A29" s="4" t="s">
        <v>50</v>
      </c>
      <c r="B29" s="4" t="s">
        <v>51</v>
      </c>
      <c r="C29" s="3">
        <v>38</v>
      </c>
      <c r="D29" s="3">
        <v>16</v>
      </c>
      <c r="E29" s="3">
        <v>369</v>
      </c>
      <c r="F29" s="3">
        <v>98</v>
      </c>
      <c r="G29" s="3">
        <v>21</v>
      </c>
      <c r="H29" s="73">
        <f t="shared" si="0"/>
        <v>542</v>
      </c>
      <c r="I29" s="3">
        <v>38</v>
      </c>
      <c r="J29" s="3">
        <v>16</v>
      </c>
      <c r="K29" s="3">
        <v>369</v>
      </c>
      <c r="L29" s="3">
        <v>98</v>
      </c>
      <c r="M29" s="12">
        <v>21</v>
      </c>
      <c r="N29" s="248">
        <f t="shared" si="1"/>
        <v>542</v>
      </c>
    </row>
    <row r="30" spans="1:14" x14ac:dyDescent="0.25">
      <c r="A30" s="4" t="s">
        <v>52</v>
      </c>
      <c r="B30" s="4" t="s">
        <v>53</v>
      </c>
      <c r="C30" s="3">
        <v>30</v>
      </c>
      <c r="D30" s="3">
        <v>20</v>
      </c>
      <c r="E30" s="3">
        <v>547</v>
      </c>
      <c r="F30" s="3">
        <v>38</v>
      </c>
      <c r="G30" s="3">
        <v>23</v>
      </c>
      <c r="H30" s="73">
        <f t="shared" si="0"/>
        <v>658</v>
      </c>
      <c r="I30" s="3">
        <v>30</v>
      </c>
      <c r="J30" s="3">
        <v>20</v>
      </c>
      <c r="K30" s="3">
        <v>461</v>
      </c>
      <c r="L30" s="3">
        <v>38</v>
      </c>
      <c r="M30" s="12">
        <v>23</v>
      </c>
      <c r="N30" s="248">
        <f t="shared" si="1"/>
        <v>572</v>
      </c>
    </row>
    <row r="31" spans="1:14" x14ac:dyDescent="0.25">
      <c r="A31" s="4" t="s">
        <v>54</v>
      </c>
      <c r="B31" s="4" t="s">
        <v>55</v>
      </c>
      <c r="C31" s="3">
        <v>249</v>
      </c>
      <c r="D31" s="3">
        <v>0</v>
      </c>
      <c r="E31" s="3">
        <v>533</v>
      </c>
      <c r="F31" s="3">
        <v>82</v>
      </c>
      <c r="G31" s="3">
        <v>46</v>
      </c>
      <c r="H31" s="73">
        <f t="shared" si="0"/>
        <v>910</v>
      </c>
      <c r="I31" s="3">
        <v>249</v>
      </c>
      <c r="J31" s="3">
        <v>0</v>
      </c>
      <c r="K31" s="3">
        <v>533</v>
      </c>
      <c r="L31" s="3">
        <v>82</v>
      </c>
      <c r="M31" s="12">
        <v>46</v>
      </c>
      <c r="N31" s="248">
        <f t="shared" si="1"/>
        <v>910</v>
      </c>
    </row>
    <row r="32" spans="1:14" x14ac:dyDescent="0.25">
      <c r="A32" s="4" t="s">
        <v>56</v>
      </c>
      <c r="B32" s="4" t="s">
        <v>57</v>
      </c>
      <c r="C32" s="3">
        <v>70</v>
      </c>
      <c r="D32" s="3">
        <v>156</v>
      </c>
      <c r="E32" s="3">
        <v>441</v>
      </c>
      <c r="F32" s="3">
        <v>119</v>
      </c>
      <c r="G32" s="3">
        <v>34</v>
      </c>
      <c r="H32" s="73">
        <f t="shared" si="0"/>
        <v>820</v>
      </c>
      <c r="I32" s="3">
        <v>70</v>
      </c>
      <c r="J32" s="3">
        <v>156</v>
      </c>
      <c r="K32" s="3">
        <v>441</v>
      </c>
      <c r="L32" s="3">
        <v>119</v>
      </c>
      <c r="M32" s="12">
        <v>34</v>
      </c>
      <c r="N32" s="248">
        <f t="shared" si="1"/>
        <v>820</v>
      </c>
    </row>
    <row r="33" spans="1:14" x14ac:dyDescent="0.25">
      <c r="A33" s="4" t="s">
        <v>58</v>
      </c>
      <c r="B33" s="4" t="s">
        <v>59</v>
      </c>
      <c r="C33" s="3">
        <v>96</v>
      </c>
      <c r="D33" s="3">
        <v>152</v>
      </c>
      <c r="E33" s="3">
        <v>3127</v>
      </c>
      <c r="F33" s="3">
        <v>84</v>
      </c>
      <c r="G33" s="3">
        <v>35</v>
      </c>
      <c r="H33" s="73">
        <f t="shared" si="0"/>
        <v>3494</v>
      </c>
      <c r="I33" s="3">
        <v>96</v>
      </c>
      <c r="J33" s="3">
        <v>152</v>
      </c>
      <c r="K33" s="3">
        <v>3127</v>
      </c>
      <c r="L33" s="3">
        <v>84</v>
      </c>
      <c r="M33" s="12">
        <v>35</v>
      </c>
      <c r="N33" s="248">
        <f t="shared" si="1"/>
        <v>3494</v>
      </c>
    </row>
    <row r="34" spans="1:14" x14ac:dyDescent="0.25">
      <c r="A34" s="4" t="s">
        <v>60</v>
      </c>
      <c r="B34" s="4" t="s">
        <v>61</v>
      </c>
      <c r="C34" s="3">
        <v>36</v>
      </c>
      <c r="D34" s="3">
        <v>46</v>
      </c>
      <c r="E34" s="3">
        <v>367</v>
      </c>
      <c r="F34" s="3">
        <v>67</v>
      </c>
      <c r="G34" s="3">
        <v>26</v>
      </c>
      <c r="H34" s="73">
        <f t="shared" si="0"/>
        <v>542</v>
      </c>
      <c r="I34" s="3">
        <v>36</v>
      </c>
      <c r="J34" s="3">
        <v>46</v>
      </c>
      <c r="K34" s="3">
        <v>367</v>
      </c>
      <c r="L34" s="3">
        <v>67</v>
      </c>
      <c r="M34" s="12">
        <v>26</v>
      </c>
      <c r="N34" s="248">
        <f t="shared" si="1"/>
        <v>542</v>
      </c>
    </row>
    <row r="35" spans="1:14" x14ac:dyDescent="0.25">
      <c r="A35" s="4" t="s">
        <v>62</v>
      </c>
      <c r="B35" s="4" t="s">
        <v>63</v>
      </c>
      <c r="C35" s="3">
        <v>30</v>
      </c>
      <c r="D35" s="3">
        <v>33</v>
      </c>
      <c r="E35" s="3">
        <v>392</v>
      </c>
      <c r="F35" s="3">
        <v>50</v>
      </c>
      <c r="G35" s="3">
        <v>21</v>
      </c>
      <c r="H35" s="73">
        <f t="shared" si="0"/>
        <v>526</v>
      </c>
      <c r="I35" s="3">
        <v>30</v>
      </c>
      <c r="J35" s="3">
        <v>33</v>
      </c>
      <c r="K35" s="3">
        <v>170</v>
      </c>
      <c r="L35" s="3">
        <v>48</v>
      </c>
      <c r="M35" s="12">
        <v>21</v>
      </c>
      <c r="N35" s="248">
        <f t="shared" si="1"/>
        <v>302</v>
      </c>
    </row>
    <row r="36" spans="1:14" x14ac:dyDescent="0.25">
      <c r="A36" s="4" t="s">
        <v>64</v>
      </c>
      <c r="B36" s="4" t="s">
        <v>65</v>
      </c>
      <c r="C36" s="3">
        <v>57</v>
      </c>
      <c r="D36" s="3">
        <v>84</v>
      </c>
      <c r="E36" s="3">
        <v>455</v>
      </c>
      <c r="F36" s="3">
        <v>55</v>
      </c>
      <c r="G36" s="3">
        <v>27</v>
      </c>
      <c r="H36" s="73">
        <f t="shared" si="0"/>
        <v>678</v>
      </c>
      <c r="I36" s="3">
        <v>57</v>
      </c>
      <c r="J36" s="3">
        <v>84</v>
      </c>
      <c r="K36" s="3">
        <v>455</v>
      </c>
      <c r="L36" s="3">
        <v>55</v>
      </c>
      <c r="M36" s="12">
        <v>27</v>
      </c>
      <c r="N36" s="248">
        <f t="shared" si="1"/>
        <v>678</v>
      </c>
    </row>
    <row r="37" spans="1:14" x14ac:dyDescent="0.25">
      <c r="A37" s="4" t="s">
        <v>66</v>
      </c>
      <c r="B37" s="4" t="s">
        <v>67</v>
      </c>
      <c r="C37" s="3">
        <v>23</v>
      </c>
      <c r="D37" s="3">
        <v>9</v>
      </c>
      <c r="E37" s="3">
        <v>574</v>
      </c>
      <c r="F37" s="3">
        <v>67</v>
      </c>
      <c r="G37" s="3">
        <v>35</v>
      </c>
      <c r="H37" s="73">
        <f t="shared" si="0"/>
        <v>708</v>
      </c>
      <c r="I37" s="3">
        <v>23</v>
      </c>
      <c r="J37" s="3">
        <v>9</v>
      </c>
      <c r="K37" s="3">
        <v>440</v>
      </c>
      <c r="L37" s="3">
        <v>67</v>
      </c>
      <c r="M37" s="12">
        <v>35</v>
      </c>
      <c r="N37" s="248">
        <f t="shared" si="1"/>
        <v>574</v>
      </c>
    </row>
    <row r="38" spans="1:14" x14ac:dyDescent="0.25">
      <c r="A38" s="4" t="s">
        <v>68</v>
      </c>
      <c r="B38" s="4" t="s">
        <v>69</v>
      </c>
      <c r="C38" s="3">
        <v>37</v>
      </c>
      <c r="D38" s="3">
        <v>6</v>
      </c>
      <c r="E38" s="3">
        <v>402</v>
      </c>
      <c r="F38" s="3">
        <v>88</v>
      </c>
      <c r="G38" s="3">
        <v>28</v>
      </c>
      <c r="H38" s="73">
        <f t="shared" si="0"/>
        <v>561</v>
      </c>
      <c r="I38" s="3">
        <v>37</v>
      </c>
      <c r="J38" s="3">
        <v>6</v>
      </c>
      <c r="K38" s="3">
        <v>176</v>
      </c>
      <c r="L38" s="3">
        <v>88</v>
      </c>
      <c r="M38" s="12">
        <v>28</v>
      </c>
      <c r="N38" s="248">
        <f t="shared" si="1"/>
        <v>335</v>
      </c>
    </row>
    <row r="39" spans="1:14" x14ac:dyDescent="0.25">
      <c r="A39" s="4" t="s">
        <v>70</v>
      </c>
      <c r="B39" s="4" t="s">
        <v>71</v>
      </c>
      <c r="C39" s="3">
        <v>87</v>
      </c>
      <c r="D39" s="3">
        <v>15</v>
      </c>
      <c r="E39" s="3">
        <v>577</v>
      </c>
      <c r="F39" s="3">
        <v>84</v>
      </c>
      <c r="G39" s="3">
        <v>30</v>
      </c>
      <c r="H39" s="73">
        <f t="shared" si="0"/>
        <v>793</v>
      </c>
      <c r="I39" s="3">
        <v>87</v>
      </c>
      <c r="J39" s="3">
        <v>15</v>
      </c>
      <c r="K39" s="3">
        <v>522</v>
      </c>
      <c r="L39" s="3">
        <v>84</v>
      </c>
      <c r="M39" s="12">
        <v>30</v>
      </c>
      <c r="N39" s="248">
        <f t="shared" si="1"/>
        <v>738</v>
      </c>
    </row>
    <row r="40" spans="1:14" x14ac:dyDescent="0.25">
      <c r="A40" s="4" t="s">
        <v>72</v>
      </c>
      <c r="B40" s="4" t="s">
        <v>73</v>
      </c>
      <c r="C40" s="3">
        <v>65</v>
      </c>
      <c r="D40" s="3">
        <v>37</v>
      </c>
      <c r="E40" s="3">
        <v>451</v>
      </c>
      <c r="F40" s="3">
        <v>89</v>
      </c>
      <c r="G40" s="3">
        <v>32</v>
      </c>
      <c r="H40" s="73">
        <f t="shared" si="0"/>
        <v>674</v>
      </c>
      <c r="I40" s="3">
        <v>65</v>
      </c>
      <c r="J40" s="3">
        <v>37</v>
      </c>
      <c r="K40" s="3">
        <v>451</v>
      </c>
      <c r="L40" s="3">
        <v>89</v>
      </c>
      <c r="M40" s="12">
        <v>32</v>
      </c>
      <c r="N40" s="248">
        <f t="shared" si="1"/>
        <v>674</v>
      </c>
    </row>
    <row r="41" spans="1:14" x14ac:dyDescent="0.25">
      <c r="A41" s="4" t="s">
        <v>74</v>
      </c>
      <c r="B41" s="4" t="s">
        <v>75</v>
      </c>
      <c r="C41" s="3">
        <v>102</v>
      </c>
      <c r="D41" s="3">
        <v>20</v>
      </c>
      <c r="E41" s="3">
        <v>753</v>
      </c>
      <c r="F41" s="3">
        <v>112</v>
      </c>
      <c r="G41" s="3">
        <v>51</v>
      </c>
      <c r="H41" s="73">
        <f t="shared" si="0"/>
        <v>1038</v>
      </c>
      <c r="I41" s="3">
        <v>102</v>
      </c>
      <c r="J41" s="3">
        <v>20</v>
      </c>
      <c r="K41" s="3">
        <v>725</v>
      </c>
      <c r="L41" s="3">
        <v>112</v>
      </c>
      <c r="M41" s="12">
        <v>51</v>
      </c>
      <c r="N41" s="248">
        <f t="shared" si="1"/>
        <v>1010</v>
      </c>
    </row>
    <row r="42" spans="1:14" x14ac:dyDescent="0.25">
      <c r="A42" s="4" t="s">
        <v>76</v>
      </c>
      <c r="B42" s="4" t="s">
        <v>77</v>
      </c>
      <c r="C42" s="3">
        <v>62</v>
      </c>
      <c r="D42" s="3">
        <v>6</v>
      </c>
      <c r="E42" s="3">
        <v>666</v>
      </c>
      <c r="F42" s="3">
        <v>128</v>
      </c>
      <c r="G42" s="3">
        <v>50</v>
      </c>
      <c r="H42" s="73">
        <f t="shared" si="0"/>
        <v>912</v>
      </c>
      <c r="I42" s="3">
        <v>62</v>
      </c>
      <c r="J42" s="3">
        <v>6</v>
      </c>
      <c r="K42" s="3">
        <v>602</v>
      </c>
      <c r="L42" s="3">
        <v>128</v>
      </c>
      <c r="M42" s="12">
        <v>50</v>
      </c>
      <c r="N42" s="248">
        <f t="shared" si="1"/>
        <v>848</v>
      </c>
    </row>
    <row r="43" spans="1:14" x14ac:dyDescent="0.25">
      <c r="A43" s="4" t="s">
        <v>78</v>
      </c>
      <c r="B43" s="4" t="s">
        <v>79</v>
      </c>
      <c r="C43" s="3">
        <v>79</v>
      </c>
      <c r="D43" s="3">
        <v>9</v>
      </c>
      <c r="E43" s="3">
        <v>476</v>
      </c>
      <c r="F43" s="3">
        <v>108</v>
      </c>
      <c r="G43" s="3">
        <v>28</v>
      </c>
      <c r="H43" s="73">
        <f t="shared" si="0"/>
        <v>700</v>
      </c>
      <c r="I43" s="3">
        <v>79</v>
      </c>
      <c r="J43" s="3">
        <v>9</v>
      </c>
      <c r="K43" s="3">
        <v>439</v>
      </c>
      <c r="L43" s="3">
        <v>108</v>
      </c>
      <c r="M43" s="12">
        <v>28</v>
      </c>
      <c r="N43" s="248">
        <f t="shared" si="1"/>
        <v>663</v>
      </c>
    </row>
    <row r="44" spans="1:14" x14ac:dyDescent="0.25">
      <c r="A44" s="4" t="s">
        <v>80</v>
      </c>
      <c r="B44" s="4" t="s">
        <v>81</v>
      </c>
      <c r="C44" s="3">
        <v>47</v>
      </c>
      <c r="D44" s="3">
        <v>86</v>
      </c>
      <c r="E44" s="3">
        <v>621</v>
      </c>
      <c r="F44" s="3">
        <v>63</v>
      </c>
      <c r="G44" s="3">
        <v>33</v>
      </c>
      <c r="H44" s="73">
        <f t="shared" si="0"/>
        <v>850</v>
      </c>
      <c r="I44" s="3">
        <v>47</v>
      </c>
      <c r="J44" s="3">
        <v>86</v>
      </c>
      <c r="K44" s="3">
        <v>590</v>
      </c>
      <c r="L44" s="3">
        <v>63</v>
      </c>
      <c r="M44" s="12">
        <v>33</v>
      </c>
      <c r="N44" s="248">
        <f t="shared" si="1"/>
        <v>819</v>
      </c>
    </row>
    <row r="45" spans="1:14" x14ac:dyDescent="0.25">
      <c r="A45" s="4" t="s">
        <v>82</v>
      </c>
      <c r="B45" s="4" t="s">
        <v>83</v>
      </c>
      <c r="C45" s="3">
        <v>58</v>
      </c>
      <c r="D45" s="3">
        <v>30</v>
      </c>
      <c r="E45" s="3">
        <v>480</v>
      </c>
      <c r="F45" s="3">
        <v>44</v>
      </c>
      <c r="G45" s="3">
        <v>17</v>
      </c>
      <c r="H45" s="73">
        <f t="shared" si="0"/>
        <v>629</v>
      </c>
      <c r="I45" s="3">
        <v>58</v>
      </c>
      <c r="J45" s="3">
        <v>30</v>
      </c>
      <c r="K45" s="3">
        <v>480</v>
      </c>
      <c r="L45" s="3">
        <v>44</v>
      </c>
      <c r="M45" s="12">
        <v>17</v>
      </c>
      <c r="N45" s="248">
        <f t="shared" si="1"/>
        <v>629</v>
      </c>
    </row>
    <row r="46" spans="1:14" x14ac:dyDescent="0.25">
      <c r="A46" s="4" t="s">
        <v>84</v>
      </c>
      <c r="B46" s="4" t="s">
        <v>85</v>
      </c>
      <c r="C46" s="3">
        <v>36</v>
      </c>
      <c r="D46" s="3">
        <v>9</v>
      </c>
      <c r="E46" s="3">
        <v>419</v>
      </c>
      <c r="F46" s="3">
        <v>71</v>
      </c>
      <c r="G46" s="3">
        <v>24</v>
      </c>
      <c r="H46" s="73">
        <f t="shared" si="0"/>
        <v>559</v>
      </c>
      <c r="I46" s="3">
        <v>36</v>
      </c>
      <c r="J46" s="3">
        <v>9</v>
      </c>
      <c r="K46" s="3">
        <v>419</v>
      </c>
      <c r="L46" s="3">
        <v>71</v>
      </c>
      <c r="M46" s="12">
        <v>24</v>
      </c>
      <c r="N46" s="248">
        <f t="shared" si="1"/>
        <v>559</v>
      </c>
    </row>
    <row r="47" spans="1:14" x14ac:dyDescent="0.25">
      <c r="A47" s="4" t="s">
        <v>86</v>
      </c>
      <c r="B47" s="4" t="s">
        <v>87</v>
      </c>
      <c r="C47" s="3">
        <v>17</v>
      </c>
      <c r="D47" s="3">
        <v>6</v>
      </c>
      <c r="E47" s="3">
        <v>258</v>
      </c>
      <c r="F47" s="3">
        <v>28</v>
      </c>
      <c r="G47" s="3">
        <v>14</v>
      </c>
      <c r="H47" s="73">
        <f t="shared" si="0"/>
        <v>323</v>
      </c>
      <c r="I47" s="3">
        <v>17</v>
      </c>
      <c r="J47" s="3">
        <v>6</v>
      </c>
      <c r="K47" s="3">
        <v>161</v>
      </c>
      <c r="L47" s="3">
        <v>25</v>
      </c>
      <c r="M47" s="12">
        <v>14</v>
      </c>
      <c r="N47" s="248">
        <f t="shared" si="1"/>
        <v>223</v>
      </c>
    </row>
    <row r="48" spans="1:14" x14ac:dyDescent="0.25">
      <c r="A48" s="4" t="s">
        <v>88</v>
      </c>
      <c r="B48" s="4" t="s">
        <v>89</v>
      </c>
      <c r="C48" s="3">
        <v>31</v>
      </c>
      <c r="D48" s="3">
        <v>53</v>
      </c>
      <c r="E48" s="3">
        <v>307</v>
      </c>
      <c r="F48" s="3">
        <v>40</v>
      </c>
      <c r="G48" s="3">
        <v>8</v>
      </c>
      <c r="H48" s="73">
        <f t="shared" si="0"/>
        <v>439</v>
      </c>
      <c r="I48" s="3">
        <v>31</v>
      </c>
      <c r="J48" s="3">
        <v>53</v>
      </c>
      <c r="K48" s="3">
        <v>307</v>
      </c>
      <c r="L48" s="3">
        <v>40</v>
      </c>
      <c r="M48" s="12">
        <v>8</v>
      </c>
      <c r="N48" s="248">
        <f t="shared" si="1"/>
        <v>439</v>
      </c>
    </row>
    <row r="49" spans="1:14" x14ac:dyDescent="0.25">
      <c r="A49" s="4" t="s">
        <v>90</v>
      </c>
      <c r="B49" s="4" t="s">
        <v>91</v>
      </c>
      <c r="C49" s="3">
        <v>21</v>
      </c>
      <c r="D49" s="3">
        <v>1</v>
      </c>
      <c r="E49" s="3">
        <v>273</v>
      </c>
      <c r="F49" s="3">
        <v>20</v>
      </c>
      <c r="G49" s="3">
        <v>13</v>
      </c>
      <c r="H49" s="73">
        <f t="shared" si="0"/>
        <v>328</v>
      </c>
      <c r="I49" s="3">
        <v>21</v>
      </c>
      <c r="J49" s="3">
        <v>1</v>
      </c>
      <c r="K49" s="3">
        <v>239</v>
      </c>
      <c r="L49" s="3">
        <v>20</v>
      </c>
      <c r="M49" s="12">
        <v>13</v>
      </c>
      <c r="N49" s="248">
        <f t="shared" si="1"/>
        <v>294</v>
      </c>
    </row>
    <row r="50" spans="1:14" x14ac:dyDescent="0.25">
      <c r="A50" s="4" t="s">
        <v>92</v>
      </c>
      <c r="B50" s="4" t="s">
        <v>93</v>
      </c>
      <c r="C50" s="3">
        <v>52</v>
      </c>
      <c r="D50" s="3">
        <v>49</v>
      </c>
      <c r="E50" s="3">
        <v>790</v>
      </c>
      <c r="F50" s="3">
        <v>95</v>
      </c>
      <c r="G50" s="3">
        <v>40</v>
      </c>
      <c r="H50" s="73">
        <f t="shared" si="0"/>
        <v>1026</v>
      </c>
      <c r="I50" s="3">
        <v>52</v>
      </c>
      <c r="J50" s="3">
        <v>49</v>
      </c>
      <c r="K50" s="3">
        <v>790</v>
      </c>
      <c r="L50" s="3">
        <v>95</v>
      </c>
      <c r="M50" s="12">
        <v>40</v>
      </c>
      <c r="N50" s="248">
        <f t="shared" si="1"/>
        <v>1026</v>
      </c>
    </row>
    <row r="51" spans="1:14" x14ac:dyDescent="0.25">
      <c r="A51" s="4" t="s">
        <v>94</v>
      </c>
      <c r="B51" s="4" t="s">
        <v>95</v>
      </c>
      <c r="C51" s="3">
        <v>10</v>
      </c>
      <c r="D51" s="3">
        <v>6</v>
      </c>
      <c r="E51" s="3">
        <v>207</v>
      </c>
      <c r="F51" s="3">
        <v>55</v>
      </c>
      <c r="G51" s="3">
        <v>23</v>
      </c>
      <c r="H51" s="73">
        <f t="shared" si="0"/>
        <v>301</v>
      </c>
      <c r="I51" s="3">
        <v>10</v>
      </c>
      <c r="J51" s="3">
        <v>6</v>
      </c>
      <c r="K51" s="3">
        <v>163</v>
      </c>
      <c r="L51" s="3">
        <v>50</v>
      </c>
      <c r="M51" s="12">
        <v>23</v>
      </c>
      <c r="N51" s="248">
        <f t="shared" si="1"/>
        <v>252</v>
      </c>
    </row>
    <row r="52" spans="1:14" x14ac:dyDescent="0.25">
      <c r="A52" s="4" t="s">
        <v>96</v>
      </c>
      <c r="B52" s="4" t="s">
        <v>97</v>
      </c>
      <c r="C52" s="3">
        <v>134</v>
      </c>
      <c r="D52" s="3">
        <v>12</v>
      </c>
      <c r="E52" s="3">
        <v>535</v>
      </c>
      <c r="F52" s="3">
        <v>116</v>
      </c>
      <c r="G52" s="3">
        <v>27</v>
      </c>
      <c r="H52" s="73">
        <f t="shared" si="0"/>
        <v>824</v>
      </c>
      <c r="I52" s="3">
        <v>134</v>
      </c>
      <c r="J52" s="3">
        <v>12</v>
      </c>
      <c r="K52" s="3">
        <v>475</v>
      </c>
      <c r="L52" s="3">
        <v>116</v>
      </c>
      <c r="M52" s="12">
        <v>27</v>
      </c>
      <c r="N52" s="248">
        <f t="shared" si="1"/>
        <v>764</v>
      </c>
    </row>
    <row r="53" spans="1:14" x14ac:dyDescent="0.25">
      <c r="A53" s="4" t="s">
        <v>98</v>
      </c>
      <c r="B53" s="4" t="s">
        <v>99</v>
      </c>
      <c r="C53" s="3">
        <v>60</v>
      </c>
      <c r="D53" s="3">
        <v>30</v>
      </c>
      <c r="E53" s="3">
        <v>200</v>
      </c>
      <c r="F53" s="3">
        <v>39</v>
      </c>
      <c r="G53" s="3">
        <v>13</v>
      </c>
      <c r="H53" s="73">
        <f t="shared" si="0"/>
        <v>342</v>
      </c>
      <c r="I53" s="3">
        <v>60</v>
      </c>
      <c r="J53" s="3">
        <v>30</v>
      </c>
      <c r="K53" s="3">
        <v>200</v>
      </c>
      <c r="L53" s="3">
        <v>39</v>
      </c>
      <c r="M53" s="12">
        <v>13</v>
      </c>
      <c r="N53" s="248">
        <f t="shared" si="1"/>
        <v>342</v>
      </c>
    </row>
    <row r="54" spans="1:14" x14ac:dyDescent="0.25">
      <c r="A54" s="4" t="s">
        <v>100</v>
      </c>
      <c r="B54" s="4" t="s">
        <v>101</v>
      </c>
      <c r="C54" s="3">
        <v>27</v>
      </c>
      <c r="D54" s="3">
        <v>15</v>
      </c>
      <c r="E54" s="3">
        <v>351</v>
      </c>
      <c r="F54" s="3">
        <v>57</v>
      </c>
      <c r="G54" s="3">
        <v>24</v>
      </c>
      <c r="H54" s="73">
        <f t="shared" si="0"/>
        <v>474</v>
      </c>
      <c r="I54" s="3">
        <v>27</v>
      </c>
      <c r="J54" s="3">
        <v>15</v>
      </c>
      <c r="K54" s="3">
        <v>351</v>
      </c>
      <c r="L54" s="3">
        <v>57</v>
      </c>
      <c r="M54" s="12">
        <v>24</v>
      </c>
      <c r="N54" s="248">
        <f t="shared" si="1"/>
        <v>474</v>
      </c>
    </row>
    <row r="55" spans="1:14" x14ac:dyDescent="0.25">
      <c r="A55" s="4" t="s">
        <v>102</v>
      </c>
      <c r="B55" s="4" t="s">
        <v>103</v>
      </c>
      <c r="C55" s="3">
        <v>13</v>
      </c>
      <c r="D55" s="3">
        <v>13</v>
      </c>
      <c r="E55" s="3">
        <v>104</v>
      </c>
      <c r="F55" s="3">
        <v>71</v>
      </c>
      <c r="G55" s="3">
        <v>6</v>
      </c>
      <c r="H55" s="73">
        <f t="shared" si="0"/>
        <v>207</v>
      </c>
      <c r="I55" s="3">
        <v>13</v>
      </c>
      <c r="J55" s="3">
        <v>13</v>
      </c>
      <c r="K55" s="3">
        <v>104</v>
      </c>
      <c r="L55" s="3">
        <v>71</v>
      </c>
      <c r="M55" s="12">
        <v>6</v>
      </c>
      <c r="N55" s="248">
        <f t="shared" si="1"/>
        <v>207</v>
      </c>
    </row>
    <row r="56" spans="1:14" x14ac:dyDescent="0.25">
      <c r="A56" s="4" t="s">
        <v>104</v>
      </c>
      <c r="B56" s="4" t="s">
        <v>105</v>
      </c>
      <c r="C56" s="3">
        <v>29</v>
      </c>
      <c r="D56" s="3">
        <v>54</v>
      </c>
      <c r="E56" s="3">
        <v>344</v>
      </c>
      <c r="F56" s="3">
        <v>59</v>
      </c>
      <c r="G56" s="3">
        <v>19</v>
      </c>
      <c r="H56" s="73">
        <f t="shared" si="0"/>
        <v>505</v>
      </c>
      <c r="I56" s="3">
        <v>29</v>
      </c>
      <c r="J56" s="3">
        <v>54</v>
      </c>
      <c r="K56" s="3">
        <v>297</v>
      </c>
      <c r="L56" s="3">
        <v>59</v>
      </c>
      <c r="M56" s="12">
        <v>19</v>
      </c>
      <c r="N56" s="248">
        <f t="shared" si="1"/>
        <v>458</v>
      </c>
    </row>
    <row r="57" spans="1:14" x14ac:dyDescent="0.25">
      <c r="A57" s="4" t="s">
        <v>106</v>
      </c>
      <c r="B57" s="4" t="s">
        <v>107</v>
      </c>
      <c r="C57" s="3">
        <v>22</v>
      </c>
      <c r="D57" s="3">
        <v>40</v>
      </c>
      <c r="E57" s="3">
        <v>348</v>
      </c>
      <c r="F57" s="3">
        <v>107</v>
      </c>
      <c r="G57" s="3">
        <v>35</v>
      </c>
      <c r="H57" s="73">
        <f t="shared" si="0"/>
        <v>552</v>
      </c>
      <c r="I57" s="3">
        <v>22</v>
      </c>
      <c r="J57" s="3">
        <v>40</v>
      </c>
      <c r="K57" s="3">
        <v>209</v>
      </c>
      <c r="L57" s="3">
        <v>106</v>
      </c>
      <c r="M57" s="12">
        <v>35</v>
      </c>
      <c r="N57" s="248">
        <f t="shared" si="1"/>
        <v>412</v>
      </c>
    </row>
    <row r="58" spans="1:14" x14ac:dyDescent="0.25">
      <c r="A58" s="4" t="s">
        <v>108</v>
      </c>
      <c r="B58" s="4" t="s">
        <v>109</v>
      </c>
      <c r="C58" s="3">
        <v>30</v>
      </c>
      <c r="D58" s="3">
        <v>5</v>
      </c>
      <c r="E58" s="3">
        <v>213</v>
      </c>
      <c r="F58" s="3">
        <v>65</v>
      </c>
      <c r="G58" s="3">
        <v>15</v>
      </c>
      <c r="H58" s="73">
        <f t="shared" si="0"/>
        <v>328</v>
      </c>
      <c r="I58" s="3">
        <v>30</v>
      </c>
      <c r="J58" s="3">
        <v>5</v>
      </c>
      <c r="K58" s="3">
        <v>165</v>
      </c>
      <c r="L58" s="3">
        <v>65</v>
      </c>
      <c r="M58" s="12">
        <v>15</v>
      </c>
      <c r="N58" s="248">
        <f t="shared" si="1"/>
        <v>280</v>
      </c>
    </row>
    <row r="59" spans="1:14" x14ac:dyDescent="0.25">
      <c r="A59" s="4" t="s">
        <v>110</v>
      </c>
      <c r="B59" s="4" t="s">
        <v>111</v>
      </c>
      <c r="C59" s="3">
        <v>36</v>
      </c>
      <c r="D59" s="3">
        <v>7</v>
      </c>
      <c r="E59" s="3">
        <v>315</v>
      </c>
      <c r="F59" s="3">
        <v>57</v>
      </c>
      <c r="G59" s="3">
        <v>22</v>
      </c>
      <c r="H59" s="73">
        <f t="shared" si="0"/>
        <v>437</v>
      </c>
      <c r="I59" s="3">
        <v>36</v>
      </c>
      <c r="J59" s="3">
        <v>7</v>
      </c>
      <c r="K59" s="3">
        <v>285</v>
      </c>
      <c r="L59" s="3">
        <v>57</v>
      </c>
      <c r="M59" s="12">
        <v>22</v>
      </c>
      <c r="N59" s="248">
        <f t="shared" si="1"/>
        <v>407</v>
      </c>
    </row>
    <row r="60" spans="1:14" x14ac:dyDescent="0.25">
      <c r="A60" s="4" t="s">
        <v>112</v>
      </c>
      <c r="B60" s="4" t="s">
        <v>113</v>
      </c>
      <c r="C60" s="3">
        <v>19</v>
      </c>
      <c r="D60" s="3">
        <v>99</v>
      </c>
      <c r="E60" s="3">
        <v>186</v>
      </c>
      <c r="F60" s="3">
        <v>56</v>
      </c>
      <c r="G60" s="3">
        <v>15</v>
      </c>
      <c r="H60" s="73">
        <f t="shared" si="0"/>
        <v>375</v>
      </c>
      <c r="I60" s="3">
        <v>19</v>
      </c>
      <c r="J60" s="3">
        <v>99</v>
      </c>
      <c r="K60" s="3">
        <v>186</v>
      </c>
      <c r="L60" s="3">
        <v>56</v>
      </c>
      <c r="M60" s="12">
        <v>15</v>
      </c>
      <c r="N60" s="248">
        <f t="shared" si="1"/>
        <v>375</v>
      </c>
    </row>
    <row r="61" spans="1:14" x14ac:dyDescent="0.25">
      <c r="A61" s="4" t="s">
        <v>114</v>
      </c>
      <c r="B61" s="4" t="s">
        <v>115</v>
      </c>
      <c r="C61" s="3">
        <v>17</v>
      </c>
      <c r="D61" s="3">
        <v>37</v>
      </c>
      <c r="E61" s="3">
        <v>577</v>
      </c>
      <c r="F61" s="3">
        <v>28</v>
      </c>
      <c r="G61" s="3">
        <v>16</v>
      </c>
      <c r="H61" s="73">
        <f t="shared" si="0"/>
        <v>675</v>
      </c>
      <c r="I61" s="3">
        <v>17</v>
      </c>
      <c r="J61" s="3">
        <v>37</v>
      </c>
      <c r="K61" s="3">
        <v>577</v>
      </c>
      <c r="L61" s="3">
        <v>28</v>
      </c>
      <c r="M61" s="12">
        <v>16</v>
      </c>
      <c r="N61" s="248">
        <f t="shared" si="1"/>
        <v>675</v>
      </c>
    </row>
    <row r="62" spans="1:14" x14ac:dyDescent="0.25">
      <c r="A62" s="4" t="s">
        <v>116</v>
      </c>
      <c r="B62" s="4" t="s">
        <v>117</v>
      </c>
      <c r="C62" s="3">
        <v>37</v>
      </c>
      <c r="D62" s="3">
        <v>2</v>
      </c>
      <c r="E62" s="3">
        <v>259</v>
      </c>
      <c r="F62" s="3">
        <v>48</v>
      </c>
      <c r="G62" s="3">
        <v>18</v>
      </c>
      <c r="H62" s="73">
        <f t="shared" si="0"/>
        <v>364</v>
      </c>
      <c r="I62" s="3">
        <v>37</v>
      </c>
      <c r="J62" s="3">
        <v>2</v>
      </c>
      <c r="K62" s="3">
        <v>225</v>
      </c>
      <c r="L62" s="3">
        <v>48</v>
      </c>
      <c r="M62" s="12">
        <v>18</v>
      </c>
      <c r="N62" s="248">
        <f t="shared" si="1"/>
        <v>330</v>
      </c>
    </row>
    <row r="63" spans="1:14" x14ac:dyDescent="0.25">
      <c r="A63" s="4" t="s">
        <v>118</v>
      </c>
      <c r="B63" s="4" t="s">
        <v>119</v>
      </c>
      <c r="C63" s="3">
        <v>30</v>
      </c>
      <c r="D63" s="3">
        <v>0</v>
      </c>
      <c r="E63" s="3">
        <v>247</v>
      </c>
      <c r="F63" s="3">
        <v>109</v>
      </c>
      <c r="G63" s="3">
        <v>22</v>
      </c>
      <c r="H63" s="73">
        <f t="shared" si="0"/>
        <v>408</v>
      </c>
      <c r="I63" s="3">
        <v>30</v>
      </c>
      <c r="J63" s="3">
        <v>0</v>
      </c>
      <c r="K63" s="3">
        <v>247</v>
      </c>
      <c r="L63" s="3">
        <v>109</v>
      </c>
      <c r="M63" s="12">
        <v>22</v>
      </c>
      <c r="N63" s="248">
        <f t="shared" si="1"/>
        <v>408</v>
      </c>
    </row>
    <row r="64" spans="1:14" x14ac:dyDescent="0.25">
      <c r="A64" s="4" t="s">
        <v>120</v>
      </c>
      <c r="B64" s="4" t="s">
        <v>121</v>
      </c>
      <c r="C64" s="3">
        <v>22</v>
      </c>
      <c r="D64" s="3">
        <v>6</v>
      </c>
      <c r="E64" s="3">
        <v>160</v>
      </c>
      <c r="F64" s="3">
        <v>33</v>
      </c>
      <c r="G64" s="3">
        <v>6</v>
      </c>
      <c r="H64" s="73">
        <f t="shared" si="0"/>
        <v>227</v>
      </c>
      <c r="I64" s="3">
        <v>22</v>
      </c>
      <c r="J64" s="3">
        <v>6</v>
      </c>
      <c r="K64" s="3">
        <v>160</v>
      </c>
      <c r="L64" s="3">
        <v>33</v>
      </c>
      <c r="M64" s="12">
        <v>6</v>
      </c>
      <c r="N64" s="248">
        <f t="shared" si="1"/>
        <v>227</v>
      </c>
    </row>
    <row r="65" spans="1:14" x14ac:dyDescent="0.25">
      <c r="A65" s="4" t="s">
        <v>122</v>
      </c>
      <c r="B65" s="4" t="s">
        <v>123</v>
      </c>
      <c r="C65" s="3">
        <v>65</v>
      </c>
      <c r="D65" s="3">
        <v>106</v>
      </c>
      <c r="E65" s="3">
        <v>200</v>
      </c>
      <c r="F65" s="3">
        <v>75</v>
      </c>
      <c r="G65" s="3">
        <v>17</v>
      </c>
      <c r="H65" s="73">
        <f t="shared" si="0"/>
        <v>463</v>
      </c>
      <c r="I65" s="3">
        <v>65</v>
      </c>
      <c r="J65" s="3">
        <v>106</v>
      </c>
      <c r="K65" s="3">
        <v>200</v>
      </c>
      <c r="L65" s="3">
        <v>75</v>
      </c>
      <c r="M65" s="12">
        <v>17</v>
      </c>
      <c r="N65" s="248">
        <f t="shared" si="1"/>
        <v>463</v>
      </c>
    </row>
    <row r="66" spans="1:14" x14ac:dyDescent="0.25">
      <c r="A66" s="4" t="s">
        <v>124</v>
      </c>
      <c r="B66" s="4" t="s">
        <v>125</v>
      </c>
      <c r="C66" s="3">
        <v>0</v>
      </c>
      <c r="D66" s="3">
        <v>6</v>
      </c>
      <c r="E66" s="3">
        <v>100</v>
      </c>
      <c r="F66" s="3">
        <v>26</v>
      </c>
      <c r="G66" s="3">
        <v>10</v>
      </c>
      <c r="H66" s="73">
        <f t="shared" si="0"/>
        <v>142</v>
      </c>
      <c r="I66" s="3">
        <v>0</v>
      </c>
      <c r="J66" s="3">
        <v>6</v>
      </c>
      <c r="K66" s="3">
        <v>75</v>
      </c>
      <c r="L66" s="3">
        <v>26</v>
      </c>
      <c r="M66" s="12">
        <v>10</v>
      </c>
      <c r="N66" s="248">
        <f t="shared" si="1"/>
        <v>117</v>
      </c>
    </row>
    <row r="67" spans="1:14" x14ac:dyDescent="0.25">
      <c r="A67" s="4" t="s">
        <v>126</v>
      </c>
      <c r="B67" s="4" t="s">
        <v>127</v>
      </c>
      <c r="C67" s="3">
        <v>9</v>
      </c>
      <c r="D67" s="3">
        <v>3</v>
      </c>
      <c r="E67" s="3">
        <v>202</v>
      </c>
      <c r="F67" s="3">
        <v>37</v>
      </c>
      <c r="G67" s="3">
        <v>11</v>
      </c>
      <c r="H67" s="73">
        <f t="shared" si="0"/>
        <v>262</v>
      </c>
      <c r="I67" s="3">
        <v>9</v>
      </c>
      <c r="J67" s="3">
        <v>3</v>
      </c>
      <c r="K67" s="3">
        <v>202</v>
      </c>
      <c r="L67" s="3">
        <v>37</v>
      </c>
      <c r="M67" s="12">
        <v>11</v>
      </c>
      <c r="N67" s="248">
        <f t="shared" si="1"/>
        <v>262</v>
      </c>
    </row>
    <row r="68" spans="1:14" x14ac:dyDescent="0.25">
      <c r="A68" s="4" t="s">
        <v>128</v>
      </c>
      <c r="B68" s="4" t="s">
        <v>129</v>
      </c>
      <c r="C68" s="3">
        <v>2</v>
      </c>
      <c r="D68" s="3">
        <v>14</v>
      </c>
      <c r="E68" s="3">
        <v>121</v>
      </c>
      <c r="F68" s="3">
        <v>43</v>
      </c>
      <c r="G68" s="3">
        <v>6</v>
      </c>
      <c r="H68" s="73">
        <f t="shared" si="0"/>
        <v>186</v>
      </c>
      <c r="I68" s="3">
        <v>2</v>
      </c>
      <c r="J68" s="3">
        <v>14</v>
      </c>
      <c r="K68" s="3">
        <v>102</v>
      </c>
      <c r="L68" s="3">
        <v>43</v>
      </c>
      <c r="M68" s="12">
        <v>6</v>
      </c>
      <c r="N68" s="248">
        <f t="shared" si="1"/>
        <v>167</v>
      </c>
    </row>
    <row r="69" spans="1:14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73">
        <f t="shared" si="0"/>
        <v>0</v>
      </c>
      <c r="I69" s="3">
        <v>0</v>
      </c>
      <c r="J69" s="3">
        <v>0</v>
      </c>
      <c r="K69" s="3">
        <v>0</v>
      </c>
      <c r="L69" s="3">
        <v>0</v>
      </c>
      <c r="M69" s="12">
        <v>0</v>
      </c>
      <c r="N69" s="248">
        <f t="shared" si="1"/>
        <v>0</v>
      </c>
    </row>
    <row r="70" spans="1:14" x14ac:dyDescent="0.25">
      <c r="A70" s="4" t="s">
        <v>132</v>
      </c>
      <c r="B70" s="4" t="s">
        <v>133</v>
      </c>
      <c r="C70" s="3">
        <v>5</v>
      </c>
      <c r="D70" s="3">
        <v>5</v>
      </c>
      <c r="E70" s="3">
        <v>64</v>
      </c>
      <c r="F70" s="3">
        <v>32</v>
      </c>
      <c r="G70" s="3">
        <v>15</v>
      </c>
      <c r="H70" s="73">
        <f t="shared" ref="H70:H114" si="2">SUM(C70:G70)</f>
        <v>121</v>
      </c>
      <c r="I70" s="3">
        <v>5</v>
      </c>
      <c r="J70" s="3">
        <v>5</v>
      </c>
      <c r="K70" s="3">
        <v>64</v>
      </c>
      <c r="L70" s="3">
        <v>32</v>
      </c>
      <c r="M70" s="12">
        <v>15</v>
      </c>
      <c r="N70" s="248">
        <f t="shared" ref="N70:N114" si="3">SUM(I70:M70)</f>
        <v>121</v>
      </c>
    </row>
    <row r="71" spans="1:14" x14ac:dyDescent="0.25">
      <c r="A71" s="4" t="s">
        <v>134</v>
      </c>
      <c r="B71" s="4" t="s">
        <v>135</v>
      </c>
      <c r="C71" s="3">
        <v>75</v>
      </c>
      <c r="D71" s="3">
        <v>30</v>
      </c>
      <c r="E71" s="3">
        <v>268</v>
      </c>
      <c r="F71" s="3">
        <v>108</v>
      </c>
      <c r="G71" s="3">
        <v>25</v>
      </c>
      <c r="H71" s="73">
        <f t="shared" si="2"/>
        <v>506</v>
      </c>
      <c r="I71" s="3">
        <v>75</v>
      </c>
      <c r="J71" s="3">
        <v>30</v>
      </c>
      <c r="K71" s="3">
        <v>268</v>
      </c>
      <c r="L71" s="3">
        <v>108</v>
      </c>
      <c r="M71" s="12">
        <v>25</v>
      </c>
      <c r="N71" s="248">
        <f t="shared" si="3"/>
        <v>506</v>
      </c>
    </row>
    <row r="72" spans="1:14" x14ac:dyDescent="0.25">
      <c r="A72" s="4" t="s">
        <v>136</v>
      </c>
      <c r="B72" s="4" t="s">
        <v>137</v>
      </c>
      <c r="C72" s="3">
        <v>45</v>
      </c>
      <c r="D72" s="3">
        <v>39</v>
      </c>
      <c r="E72" s="3">
        <v>250</v>
      </c>
      <c r="F72" s="3">
        <v>27</v>
      </c>
      <c r="G72" s="3">
        <v>11</v>
      </c>
      <c r="H72" s="73">
        <f t="shared" si="2"/>
        <v>372</v>
      </c>
      <c r="I72" s="3">
        <v>45</v>
      </c>
      <c r="J72" s="3">
        <v>39</v>
      </c>
      <c r="K72" s="3">
        <v>250</v>
      </c>
      <c r="L72" s="3">
        <v>27</v>
      </c>
      <c r="M72" s="12">
        <v>11</v>
      </c>
      <c r="N72" s="248">
        <f t="shared" si="3"/>
        <v>372</v>
      </c>
    </row>
    <row r="73" spans="1:14" x14ac:dyDescent="0.25">
      <c r="A73" s="4" t="s">
        <v>138</v>
      </c>
      <c r="B73" s="4" t="s">
        <v>139</v>
      </c>
      <c r="C73" s="3">
        <v>4</v>
      </c>
      <c r="D73" s="3">
        <v>6</v>
      </c>
      <c r="E73" s="3">
        <v>270</v>
      </c>
      <c r="F73" s="3">
        <v>9</v>
      </c>
      <c r="G73" s="3">
        <v>5</v>
      </c>
      <c r="H73" s="73">
        <f t="shared" si="2"/>
        <v>294</v>
      </c>
      <c r="I73" s="3">
        <v>4</v>
      </c>
      <c r="J73" s="3">
        <v>6</v>
      </c>
      <c r="K73" s="3">
        <v>270</v>
      </c>
      <c r="L73" s="3">
        <v>9</v>
      </c>
      <c r="M73" s="12">
        <v>5</v>
      </c>
      <c r="N73" s="248">
        <f t="shared" si="3"/>
        <v>294</v>
      </c>
    </row>
    <row r="74" spans="1:14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73">
        <f t="shared" si="2"/>
        <v>0</v>
      </c>
      <c r="I74" s="3">
        <v>0</v>
      </c>
      <c r="J74" s="3">
        <v>0</v>
      </c>
      <c r="K74" s="3">
        <v>0</v>
      </c>
      <c r="L74" s="3">
        <v>0</v>
      </c>
      <c r="M74" s="12">
        <v>0</v>
      </c>
      <c r="N74" s="248">
        <f t="shared" si="3"/>
        <v>0</v>
      </c>
    </row>
    <row r="75" spans="1:14" x14ac:dyDescent="0.25">
      <c r="A75" s="4" t="s">
        <v>142</v>
      </c>
      <c r="B75" s="4" t="s">
        <v>143</v>
      </c>
      <c r="C75" s="3">
        <v>16</v>
      </c>
      <c r="D75" s="3">
        <v>0</v>
      </c>
      <c r="E75" s="3">
        <v>50</v>
      </c>
      <c r="F75" s="3">
        <v>37</v>
      </c>
      <c r="G75" s="3">
        <v>0</v>
      </c>
      <c r="H75" s="73">
        <f t="shared" si="2"/>
        <v>103</v>
      </c>
      <c r="I75" s="3">
        <v>16</v>
      </c>
      <c r="J75" s="3">
        <v>0</v>
      </c>
      <c r="K75" s="3">
        <v>50</v>
      </c>
      <c r="L75" s="3">
        <v>37</v>
      </c>
      <c r="M75" s="12">
        <v>0</v>
      </c>
      <c r="N75" s="248">
        <f t="shared" si="3"/>
        <v>103</v>
      </c>
    </row>
    <row r="76" spans="1:14" x14ac:dyDescent="0.25">
      <c r="A76" s="4" t="s">
        <v>144</v>
      </c>
      <c r="B76" s="4" t="s">
        <v>145</v>
      </c>
      <c r="C76" s="3">
        <v>5</v>
      </c>
      <c r="D76" s="3">
        <v>1</v>
      </c>
      <c r="E76" s="3">
        <v>59</v>
      </c>
      <c r="F76" s="3">
        <v>9</v>
      </c>
      <c r="G76" s="3">
        <v>17</v>
      </c>
      <c r="H76" s="73">
        <f t="shared" si="2"/>
        <v>91</v>
      </c>
      <c r="I76" s="3">
        <v>0</v>
      </c>
      <c r="J76" s="3">
        <v>0</v>
      </c>
      <c r="K76" s="3">
        <v>0</v>
      </c>
      <c r="L76" s="3">
        <v>0</v>
      </c>
      <c r="M76" s="12">
        <v>0</v>
      </c>
      <c r="N76" s="248">
        <f t="shared" si="3"/>
        <v>0</v>
      </c>
    </row>
    <row r="77" spans="1:14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73">
        <f t="shared" si="2"/>
        <v>0</v>
      </c>
      <c r="I77" s="3">
        <v>0</v>
      </c>
      <c r="J77" s="3">
        <v>0</v>
      </c>
      <c r="K77" s="3">
        <v>0</v>
      </c>
      <c r="L77" s="3">
        <v>0</v>
      </c>
      <c r="M77" s="12">
        <v>0</v>
      </c>
      <c r="N77" s="248">
        <f t="shared" si="3"/>
        <v>0</v>
      </c>
    </row>
    <row r="78" spans="1:14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53</v>
      </c>
      <c r="F78" s="3">
        <v>29</v>
      </c>
      <c r="G78" s="3">
        <v>9</v>
      </c>
      <c r="H78" s="73">
        <f t="shared" si="2"/>
        <v>91</v>
      </c>
      <c r="I78" s="3">
        <v>0</v>
      </c>
      <c r="J78" s="3">
        <v>0</v>
      </c>
      <c r="K78" s="3">
        <v>53</v>
      </c>
      <c r="L78" s="3">
        <v>17</v>
      </c>
      <c r="M78" s="12">
        <v>9</v>
      </c>
      <c r="N78" s="248">
        <f t="shared" si="3"/>
        <v>79</v>
      </c>
    </row>
    <row r="79" spans="1:14" x14ac:dyDescent="0.25">
      <c r="A79" s="4" t="s">
        <v>150</v>
      </c>
      <c r="B79" s="4" t="s">
        <v>151</v>
      </c>
      <c r="C79" s="3">
        <v>6</v>
      </c>
      <c r="D79" s="3">
        <v>0</v>
      </c>
      <c r="E79" s="3">
        <v>64</v>
      </c>
      <c r="F79" s="3">
        <v>19</v>
      </c>
      <c r="G79" s="3">
        <v>2</v>
      </c>
      <c r="H79" s="73">
        <f t="shared" si="2"/>
        <v>91</v>
      </c>
      <c r="I79" s="3">
        <v>6</v>
      </c>
      <c r="J79" s="3">
        <v>0</v>
      </c>
      <c r="K79" s="3">
        <v>64</v>
      </c>
      <c r="L79" s="3">
        <v>19</v>
      </c>
      <c r="M79" s="12">
        <v>2</v>
      </c>
      <c r="N79" s="248">
        <f t="shared" si="3"/>
        <v>91</v>
      </c>
    </row>
    <row r="80" spans="1:14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73">
        <f t="shared" si="2"/>
        <v>0</v>
      </c>
      <c r="I80" s="3">
        <v>0</v>
      </c>
      <c r="J80" s="3">
        <v>0</v>
      </c>
      <c r="K80" s="3">
        <v>0</v>
      </c>
      <c r="L80" s="3">
        <v>0</v>
      </c>
      <c r="M80" s="12">
        <v>0</v>
      </c>
      <c r="N80" s="248">
        <f t="shared" si="3"/>
        <v>0</v>
      </c>
    </row>
    <row r="81" spans="1:14" x14ac:dyDescent="0.25">
      <c r="A81" s="4" t="s">
        <v>154</v>
      </c>
      <c r="B81" s="4" t="s">
        <v>155</v>
      </c>
      <c r="C81" s="3">
        <v>1</v>
      </c>
      <c r="D81" s="3">
        <v>2</v>
      </c>
      <c r="E81" s="3">
        <v>77</v>
      </c>
      <c r="F81" s="3">
        <v>16</v>
      </c>
      <c r="G81" s="3">
        <v>8</v>
      </c>
      <c r="H81" s="73">
        <f t="shared" si="2"/>
        <v>104</v>
      </c>
      <c r="I81" s="3">
        <v>1</v>
      </c>
      <c r="J81" s="3">
        <v>2</v>
      </c>
      <c r="K81" s="3">
        <v>77</v>
      </c>
      <c r="L81" s="3">
        <v>16</v>
      </c>
      <c r="M81" s="12">
        <v>8</v>
      </c>
      <c r="N81" s="248">
        <f t="shared" si="3"/>
        <v>104</v>
      </c>
    </row>
    <row r="82" spans="1:14" x14ac:dyDescent="0.25">
      <c r="A82" s="4" t="s">
        <v>156</v>
      </c>
      <c r="B82" s="4" t="s">
        <v>157</v>
      </c>
      <c r="C82" s="3">
        <v>14</v>
      </c>
      <c r="D82" s="3">
        <v>7</v>
      </c>
      <c r="E82" s="3">
        <v>126</v>
      </c>
      <c r="F82" s="3">
        <v>19</v>
      </c>
      <c r="G82" s="3">
        <v>10</v>
      </c>
      <c r="H82" s="73">
        <f t="shared" si="2"/>
        <v>176</v>
      </c>
      <c r="I82" s="3">
        <v>14</v>
      </c>
      <c r="J82" s="3">
        <v>7</v>
      </c>
      <c r="K82" s="3">
        <v>126</v>
      </c>
      <c r="L82" s="3">
        <v>19</v>
      </c>
      <c r="M82" s="12">
        <v>10</v>
      </c>
      <c r="N82" s="248">
        <f t="shared" si="3"/>
        <v>176</v>
      </c>
    </row>
    <row r="83" spans="1:14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39</v>
      </c>
      <c r="F83" s="3">
        <v>5</v>
      </c>
      <c r="G83" s="3">
        <v>12</v>
      </c>
      <c r="H83" s="73">
        <f t="shared" si="2"/>
        <v>56</v>
      </c>
      <c r="I83" s="3">
        <v>0</v>
      </c>
      <c r="J83" s="3">
        <v>0</v>
      </c>
      <c r="K83" s="3">
        <v>39</v>
      </c>
      <c r="L83" s="3">
        <v>5</v>
      </c>
      <c r="M83" s="12">
        <v>12</v>
      </c>
      <c r="N83" s="248">
        <f t="shared" si="3"/>
        <v>56</v>
      </c>
    </row>
    <row r="84" spans="1:14" x14ac:dyDescent="0.25">
      <c r="A84" s="4" t="s">
        <v>160</v>
      </c>
      <c r="B84" s="4" t="s">
        <v>161</v>
      </c>
      <c r="C84" s="3">
        <v>0</v>
      </c>
      <c r="D84" s="3">
        <v>4</v>
      </c>
      <c r="E84" s="3">
        <v>150</v>
      </c>
      <c r="F84" s="3">
        <v>21</v>
      </c>
      <c r="G84" s="3">
        <v>8</v>
      </c>
      <c r="H84" s="73">
        <f t="shared" si="2"/>
        <v>183</v>
      </c>
      <c r="I84" s="3">
        <v>0</v>
      </c>
      <c r="J84" s="3">
        <v>4</v>
      </c>
      <c r="K84" s="3">
        <v>145</v>
      </c>
      <c r="L84" s="3">
        <v>21</v>
      </c>
      <c r="M84" s="12">
        <v>8</v>
      </c>
      <c r="N84" s="248">
        <f t="shared" si="3"/>
        <v>178</v>
      </c>
    </row>
    <row r="85" spans="1:14" x14ac:dyDescent="0.25">
      <c r="A85" s="4" t="s">
        <v>162</v>
      </c>
      <c r="B85" s="4" t="s">
        <v>163</v>
      </c>
      <c r="C85" s="3">
        <v>0</v>
      </c>
      <c r="D85" s="3">
        <v>2</v>
      </c>
      <c r="E85" s="3">
        <v>48</v>
      </c>
      <c r="F85" s="3">
        <v>7</v>
      </c>
      <c r="G85" s="3">
        <v>6</v>
      </c>
      <c r="H85" s="73">
        <f t="shared" si="2"/>
        <v>63</v>
      </c>
      <c r="I85" s="3">
        <v>0</v>
      </c>
      <c r="J85" s="3">
        <v>2</v>
      </c>
      <c r="K85" s="3">
        <v>48</v>
      </c>
      <c r="L85" s="3">
        <v>7</v>
      </c>
      <c r="M85" s="12">
        <v>6</v>
      </c>
      <c r="N85" s="248">
        <f t="shared" si="3"/>
        <v>63</v>
      </c>
    </row>
    <row r="86" spans="1:14" x14ac:dyDescent="0.25">
      <c r="A86" s="4" t="s">
        <v>164</v>
      </c>
      <c r="B86" s="4" t="s">
        <v>165</v>
      </c>
      <c r="C86" s="3">
        <v>9</v>
      </c>
      <c r="D86" s="3">
        <v>0</v>
      </c>
      <c r="E86" s="3">
        <v>143</v>
      </c>
      <c r="F86" s="3">
        <v>15</v>
      </c>
      <c r="G86" s="3">
        <v>9</v>
      </c>
      <c r="H86" s="73">
        <f t="shared" si="2"/>
        <v>176</v>
      </c>
      <c r="I86" s="3">
        <v>9</v>
      </c>
      <c r="J86" s="3">
        <v>0</v>
      </c>
      <c r="K86" s="3">
        <v>143</v>
      </c>
      <c r="L86" s="3">
        <v>15</v>
      </c>
      <c r="M86" s="12">
        <v>9</v>
      </c>
      <c r="N86" s="248">
        <f t="shared" si="3"/>
        <v>176</v>
      </c>
    </row>
    <row r="87" spans="1:14" x14ac:dyDescent="0.25">
      <c r="A87" s="4" t="s">
        <v>166</v>
      </c>
      <c r="B87" s="4" t="s">
        <v>167</v>
      </c>
      <c r="C87" s="3">
        <v>7</v>
      </c>
      <c r="D87" s="3">
        <v>14</v>
      </c>
      <c r="E87" s="3">
        <v>118</v>
      </c>
      <c r="F87" s="3">
        <v>23</v>
      </c>
      <c r="G87" s="3">
        <v>3</v>
      </c>
      <c r="H87" s="73">
        <f t="shared" si="2"/>
        <v>165</v>
      </c>
      <c r="I87" s="3">
        <v>7</v>
      </c>
      <c r="J87" s="3">
        <v>14</v>
      </c>
      <c r="K87" s="3">
        <v>118</v>
      </c>
      <c r="L87" s="3">
        <v>23</v>
      </c>
      <c r="M87" s="12">
        <v>3</v>
      </c>
      <c r="N87" s="248">
        <f t="shared" si="3"/>
        <v>165</v>
      </c>
    </row>
    <row r="88" spans="1:14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76</v>
      </c>
      <c r="F88" s="3">
        <v>26</v>
      </c>
      <c r="G88" s="3">
        <v>5</v>
      </c>
      <c r="H88" s="73">
        <f t="shared" si="2"/>
        <v>107</v>
      </c>
      <c r="I88" s="3">
        <v>0</v>
      </c>
      <c r="J88" s="3">
        <v>0</v>
      </c>
      <c r="K88" s="3">
        <v>26</v>
      </c>
      <c r="L88" s="3">
        <v>26</v>
      </c>
      <c r="M88" s="12">
        <v>5</v>
      </c>
      <c r="N88" s="248">
        <f t="shared" si="3"/>
        <v>57</v>
      </c>
    </row>
    <row r="89" spans="1:14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62</v>
      </c>
      <c r="F89" s="3">
        <v>11</v>
      </c>
      <c r="G89" s="3">
        <v>1</v>
      </c>
      <c r="H89" s="73">
        <f t="shared" si="2"/>
        <v>74</v>
      </c>
      <c r="I89" s="3">
        <v>0</v>
      </c>
      <c r="J89" s="3">
        <v>0</v>
      </c>
      <c r="K89" s="3">
        <v>62</v>
      </c>
      <c r="L89" s="3">
        <v>11</v>
      </c>
      <c r="M89" s="12">
        <v>1</v>
      </c>
      <c r="N89" s="248">
        <f t="shared" si="3"/>
        <v>74</v>
      </c>
    </row>
    <row r="90" spans="1:14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10</v>
      </c>
      <c r="F90" s="3">
        <v>7</v>
      </c>
      <c r="G90" s="3">
        <v>7</v>
      </c>
      <c r="H90" s="73">
        <f t="shared" si="2"/>
        <v>24</v>
      </c>
      <c r="I90" s="3">
        <v>0</v>
      </c>
      <c r="J90" s="3">
        <v>0</v>
      </c>
      <c r="K90" s="3">
        <v>6</v>
      </c>
      <c r="L90" s="3">
        <v>7</v>
      </c>
      <c r="M90" s="12">
        <v>7</v>
      </c>
      <c r="N90" s="248">
        <f t="shared" si="3"/>
        <v>20</v>
      </c>
    </row>
    <row r="91" spans="1:14" x14ac:dyDescent="0.25">
      <c r="A91" s="4" t="s">
        <v>174</v>
      </c>
      <c r="B91" s="4" t="s">
        <v>175</v>
      </c>
      <c r="C91" s="3">
        <v>7</v>
      </c>
      <c r="D91" s="3">
        <v>0</v>
      </c>
      <c r="E91" s="3">
        <v>124</v>
      </c>
      <c r="F91" s="3">
        <v>23</v>
      </c>
      <c r="G91" s="3">
        <v>10</v>
      </c>
      <c r="H91" s="73">
        <f t="shared" si="2"/>
        <v>164</v>
      </c>
      <c r="I91" s="3">
        <v>7</v>
      </c>
      <c r="J91" s="3">
        <v>0</v>
      </c>
      <c r="K91" s="3">
        <v>30</v>
      </c>
      <c r="L91" s="3">
        <v>23</v>
      </c>
      <c r="M91" s="12">
        <v>10</v>
      </c>
      <c r="N91" s="248">
        <f t="shared" si="3"/>
        <v>70</v>
      </c>
    </row>
    <row r="92" spans="1:14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81</v>
      </c>
      <c r="F92" s="3">
        <v>27</v>
      </c>
      <c r="G92" s="3">
        <v>7</v>
      </c>
      <c r="H92" s="73">
        <f t="shared" si="2"/>
        <v>115</v>
      </c>
      <c r="I92" s="3">
        <v>0</v>
      </c>
      <c r="J92" s="3">
        <v>0</v>
      </c>
      <c r="K92" s="3">
        <v>81</v>
      </c>
      <c r="L92" s="3">
        <v>27</v>
      </c>
      <c r="M92" s="12">
        <v>7</v>
      </c>
      <c r="N92" s="248">
        <f t="shared" si="3"/>
        <v>115</v>
      </c>
    </row>
    <row r="93" spans="1:14" x14ac:dyDescent="0.25">
      <c r="A93" s="4" t="s">
        <v>178</v>
      </c>
      <c r="B93" s="4" t="s">
        <v>179</v>
      </c>
      <c r="C93" s="3">
        <v>11</v>
      </c>
      <c r="D93" s="3">
        <v>0</v>
      </c>
      <c r="E93" s="3">
        <v>73</v>
      </c>
      <c r="F93" s="3">
        <v>21</v>
      </c>
      <c r="G93" s="3">
        <v>8</v>
      </c>
      <c r="H93" s="73">
        <f t="shared" si="2"/>
        <v>113</v>
      </c>
      <c r="I93" s="3">
        <v>11</v>
      </c>
      <c r="J93" s="3">
        <v>0</v>
      </c>
      <c r="K93" s="3">
        <v>73</v>
      </c>
      <c r="L93" s="3">
        <v>21</v>
      </c>
      <c r="M93" s="12">
        <v>8</v>
      </c>
      <c r="N93" s="248">
        <f t="shared" si="3"/>
        <v>113</v>
      </c>
    </row>
    <row r="94" spans="1:14" x14ac:dyDescent="0.25">
      <c r="A94" s="4" t="s">
        <v>180</v>
      </c>
      <c r="B94" s="4" t="s">
        <v>181</v>
      </c>
      <c r="C94" s="3">
        <v>8</v>
      </c>
      <c r="D94" s="3">
        <v>4</v>
      </c>
      <c r="E94" s="3">
        <v>69</v>
      </c>
      <c r="F94" s="3">
        <v>9</v>
      </c>
      <c r="G94" s="3">
        <v>0</v>
      </c>
      <c r="H94" s="73">
        <f t="shared" si="2"/>
        <v>90</v>
      </c>
      <c r="I94" s="3">
        <v>8</v>
      </c>
      <c r="J94" s="3">
        <v>4</v>
      </c>
      <c r="K94" s="3">
        <v>69</v>
      </c>
      <c r="L94" s="3">
        <v>9</v>
      </c>
      <c r="M94" s="12">
        <v>0</v>
      </c>
      <c r="N94" s="248">
        <f t="shared" si="3"/>
        <v>90</v>
      </c>
    </row>
    <row r="95" spans="1:14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40</v>
      </c>
      <c r="F95" s="3">
        <v>13</v>
      </c>
      <c r="G95" s="3">
        <v>6</v>
      </c>
      <c r="H95" s="73">
        <f t="shared" si="2"/>
        <v>59</v>
      </c>
      <c r="I95" s="3">
        <v>0</v>
      </c>
      <c r="J95" s="3">
        <v>0</v>
      </c>
      <c r="K95" s="3">
        <v>40</v>
      </c>
      <c r="L95" s="3">
        <v>13</v>
      </c>
      <c r="M95" s="12">
        <v>6</v>
      </c>
      <c r="N95" s="248">
        <f t="shared" si="3"/>
        <v>59</v>
      </c>
    </row>
    <row r="96" spans="1:14" x14ac:dyDescent="0.25">
      <c r="A96" s="4" t="s">
        <v>184</v>
      </c>
      <c r="B96" s="4" t="s">
        <v>185</v>
      </c>
      <c r="C96" s="3">
        <v>0</v>
      </c>
      <c r="D96" s="3">
        <v>14</v>
      </c>
      <c r="E96" s="3">
        <v>190</v>
      </c>
      <c r="F96" s="3">
        <v>3</v>
      </c>
      <c r="G96" s="3">
        <v>2</v>
      </c>
      <c r="H96" s="73">
        <f t="shared" si="2"/>
        <v>209</v>
      </c>
      <c r="I96" s="3">
        <v>0</v>
      </c>
      <c r="J96" s="3">
        <v>0</v>
      </c>
      <c r="K96" s="3">
        <v>0</v>
      </c>
      <c r="L96" s="3">
        <v>0</v>
      </c>
      <c r="M96" s="12">
        <v>0</v>
      </c>
      <c r="N96" s="248">
        <f t="shared" si="3"/>
        <v>0</v>
      </c>
    </row>
    <row r="97" spans="1:14" x14ac:dyDescent="0.25">
      <c r="A97" s="4" t="s">
        <v>186</v>
      </c>
      <c r="B97" s="4" t="s">
        <v>187</v>
      </c>
      <c r="C97" s="3">
        <v>3</v>
      </c>
      <c r="D97" s="3">
        <v>11</v>
      </c>
      <c r="E97" s="3">
        <v>139</v>
      </c>
      <c r="F97" s="3">
        <v>18</v>
      </c>
      <c r="G97" s="3">
        <v>9</v>
      </c>
      <c r="H97" s="73">
        <f t="shared" si="2"/>
        <v>180</v>
      </c>
      <c r="I97" s="3">
        <v>3</v>
      </c>
      <c r="J97" s="3">
        <v>11</v>
      </c>
      <c r="K97" s="3">
        <v>139</v>
      </c>
      <c r="L97" s="3">
        <v>18</v>
      </c>
      <c r="M97" s="12">
        <v>9</v>
      </c>
      <c r="N97" s="248">
        <f t="shared" si="3"/>
        <v>180</v>
      </c>
    </row>
    <row r="98" spans="1:14" x14ac:dyDescent="0.25">
      <c r="A98" s="4" t="s">
        <v>188</v>
      </c>
      <c r="B98" s="4" t="s">
        <v>189</v>
      </c>
      <c r="C98" s="3">
        <v>11</v>
      </c>
      <c r="D98" s="3">
        <v>0</v>
      </c>
      <c r="E98" s="3">
        <v>65</v>
      </c>
      <c r="F98" s="3">
        <v>30</v>
      </c>
      <c r="G98" s="3">
        <v>4</v>
      </c>
      <c r="H98" s="73">
        <f t="shared" si="2"/>
        <v>110</v>
      </c>
      <c r="I98" s="3">
        <v>11</v>
      </c>
      <c r="J98" s="3">
        <v>0</v>
      </c>
      <c r="K98" s="3">
        <v>20</v>
      </c>
      <c r="L98" s="3">
        <v>30</v>
      </c>
      <c r="M98" s="12">
        <v>4</v>
      </c>
      <c r="N98" s="248">
        <f t="shared" si="3"/>
        <v>65</v>
      </c>
    </row>
    <row r="99" spans="1:14" x14ac:dyDescent="0.25">
      <c r="A99" s="4" t="s">
        <v>190</v>
      </c>
      <c r="B99" s="4" t="s">
        <v>191</v>
      </c>
      <c r="C99" s="3">
        <v>18</v>
      </c>
      <c r="D99" s="3">
        <v>0</v>
      </c>
      <c r="E99" s="3">
        <v>70</v>
      </c>
      <c r="F99" s="3">
        <v>18</v>
      </c>
      <c r="G99" s="3">
        <v>9</v>
      </c>
      <c r="H99" s="73">
        <f t="shared" si="2"/>
        <v>115</v>
      </c>
      <c r="I99" s="3">
        <v>18</v>
      </c>
      <c r="J99" s="3">
        <v>0</v>
      </c>
      <c r="K99" s="3">
        <v>70</v>
      </c>
      <c r="L99" s="3">
        <v>18</v>
      </c>
      <c r="M99" s="12">
        <v>9</v>
      </c>
      <c r="N99" s="248">
        <f t="shared" si="3"/>
        <v>115</v>
      </c>
    </row>
    <row r="100" spans="1:14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19</v>
      </c>
      <c r="F100" s="3">
        <v>32</v>
      </c>
      <c r="G100" s="3">
        <v>7</v>
      </c>
      <c r="H100" s="73">
        <f t="shared" si="2"/>
        <v>58</v>
      </c>
      <c r="I100" s="3">
        <v>0</v>
      </c>
      <c r="J100" s="3">
        <v>0</v>
      </c>
      <c r="K100" s="3">
        <v>19</v>
      </c>
      <c r="L100" s="3">
        <v>32</v>
      </c>
      <c r="M100" s="12">
        <v>7</v>
      </c>
      <c r="N100" s="248">
        <f t="shared" si="3"/>
        <v>58</v>
      </c>
    </row>
    <row r="101" spans="1:14" x14ac:dyDescent="0.25">
      <c r="A101" s="4" t="s">
        <v>194</v>
      </c>
      <c r="B101" s="4" t="s">
        <v>195</v>
      </c>
      <c r="C101" s="3">
        <v>4</v>
      </c>
      <c r="D101" s="3">
        <v>4</v>
      </c>
      <c r="E101" s="3">
        <v>107</v>
      </c>
      <c r="F101" s="3">
        <v>2</v>
      </c>
      <c r="G101" s="3">
        <v>6</v>
      </c>
      <c r="H101" s="73">
        <f t="shared" si="2"/>
        <v>123</v>
      </c>
      <c r="I101" s="3">
        <v>4</v>
      </c>
      <c r="J101" s="3">
        <v>4</v>
      </c>
      <c r="K101" s="3">
        <v>107</v>
      </c>
      <c r="L101" s="3">
        <v>2</v>
      </c>
      <c r="M101" s="12">
        <v>6</v>
      </c>
      <c r="N101" s="248">
        <f t="shared" si="3"/>
        <v>123</v>
      </c>
    </row>
    <row r="102" spans="1:14" x14ac:dyDescent="0.25">
      <c r="A102" s="4" t="s">
        <v>196</v>
      </c>
      <c r="B102" s="4" t="s">
        <v>197</v>
      </c>
      <c r="C102" s="3">
        <v>12</v>
      </c>
      <c r="D102" s="3">
        <v>12</v>
      </c>
      <c r="E102" s="3">
        <v>200</v>
      </c>
      <c r="F102" s="3">
        <v>2</v>
      </c>
      <c r="G102" s="3">
        <v>2</v>
      </c>
      <c r="H102" s="73">
        <f t="shared" si="2"/>
        <v>228</v>
      </c>
      <c r="I102" s="3">
        <v>0</v>
      </c>
      <c r="J102" s="3">
        <v>0</v>
      </c>
      <c r="K102" s="3">
        <v>24</v>
      </c>
      <c r="L102" s="3">
        <v>2</v>
      </c>
      <c r="M102" s="12">
        <v>2</v>
      </c>
      <c r="N102" s="248">
        <f t="shared" si="3"/>
        <v>28</v>
      </c>
    </row>
    <row r="103" spans="1:14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30</v>
      </c>
      <c r="F103" s="3">
        <v>6</v>
      </c>
      <c r="G103" s="3">
        <v>4</v>
      </c>
      <c r="H103" s="73">
        <f t="shared" si="2"/>
        <v>40</v>
      </c>
      <c r="I103" s="3">
        <v>0</v>
      </c>
      <c r="J103" s="3">
        <v>0</v>
      </c>
      <c r="K103" s="3">
        <v>30</v>
      </c>
      <c r="L103" s="3">
        <v>6</v>
      </c>
      <c r="M103" s="12">
        <v>4</v>
      </c>
      <c r="N103" s="248">
        <f t="shared" si="3"/>
        <v>40</v>
      </c>
    </row>
    <row r="104" spans="1:14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73">
        <f t="shared" si="2"/>
        <v>0</v>
      </c>
      <c r="I104" s="3">
        <v>0</v>
      </c>
      <c r="J104" s="3">
        <v>0</v>
      </c>
      <c r="K104" s="3">
        <v>0</v>
      </c>
      <c r="L104" s="3">
        <v>0</v>
      </c>
      <c r="M104" s="12">
        <v>0</v>
      </c>
      <c r="N104" s="248">
        <f t="shared" si="3"/>
        <v>0</v>
      </c>
    </row>
    <row r="105" spans="1:14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73">
        <f t="shared" si="2"/>
        <v>0</v>
      </c>
      <c r="I105" s="3">
        <v>0</v>
      </c>
      <c r="J105" s="3">
        <v>0</v>
      </c>
      <c r="K105" s="3">
        <v>0</v>
      </c>
      <c r="L105" s="3">
        <v>0</v>
      </c>
      <c r="M105" s="12">
        <v>0</v>
      </c>
      <c r="N105" s="248">
        <f t="shared" si="3"/>
        <v>0</v>
      </c>
    </row>
    <row r="106" spans="1:14" x14ac:dyDescent="0.25">
      <c r="A106" s="4" t="s">
        <v>204</v>
      </c>
      <c r="B106" s="4" t="s">
        <v>205</v>
      </c>
      <c r="C106" s="3">
        <v>0</v>
      </c>
      <c r="D106" s="3">
        <v>25</v>
      </c>
      <c r="E106" s="3">
        <v>30</v>
      </c>
      <c r="F106" s="3">
        <v>7</v>
      </c>
      <c r="G106" s="3">
        <v>4</v>
      </c>
      <c r="H106" s="73">
        <f t="shared" si="2"/>
        <v>66</v>
      </c>
      <c r="I106" s="3">
        <v>0</v>
      </c>
      <c r="J106" s="3">
        <v>25</v>
      </c>
      <c r="K106" s="3">
        <v>30</v>
      </c>
      <c r="L106" s="3">
        <v>7</v>
      </c>
      <c r="M106" s="12">
        <v>4</v>
      </c>
      <c r="N106" s="248">
        <f t="shared" si="3"/>
        <v>66</v>
      </c>
    </row>
    <row r="107" spans="1:14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9</v>
      </c>
      <c r="F107" s="3">
        <v>3</v>
      </c>
      <c r="G107" s="3">
        <v>7</v>
      </c>
      <c r="H107" s="73">
        <f t="shared" si="2"/>
        <v>19</v>
      </c>
      <c r="I107" s="3">
        <v>0</v>
      </c>
      <c r="J107" s="3">
        <v>0</v>
      </c>
      <c r="K107" s="3">
        <v>9</v>
      </c>
      <c r="L107" s="3">
        <v>3</v>
      </c>
      <c r="M107" s="12">
        <v>7</v>
      </c>
      <c r="N107" s="248">
        <f t="shared" si="3"/>
        <v>19</v>
      </c>
    </row>
    <row r="108" spans="1:14" x14ac:dyDescent="0.25">
      <c r="A108" s="4" t="s">
        <v>208</v>
      </c>
      <c r="B108" s="4" t="s">
        <v>209</v>
      </c>
      <c r="C108" s="3">
        <v>3</v>
      </c>
      <c r="D108" s="3">
        <v>3</v>
      </c>
      <c r="E108" s="3">
        <v>43</v>
      </c>
      <c r="F108" s="3">
        <v>14</v>
      </c>
      <c r="G108" s="3">
        <v>12</v>
      </c>
      <c r="H108" s="73">
        <f t="shared" si="2"/>
        <v>75</v>
      </c>
      <c r="I108" s="3">
        <v>3</v>
      </c>
      <c r="J108" s="3">
        <v>3</v>
      </c>
      <c r="K108" s="3">
        <v>30</v>
      </c>
      <c r="L108" s="3">
        <v>14</v>
      </c>
      <c r="M108" s="12">
        <v>12</v>
      </c>
      <c r="N108" s="248">
        <f t="shared" si="3"/>
        <v>62</v>
      </c>
    </row>
    <row r="109" spans="1:14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45</v>
      </c>
      <c r="F109" s="3">
        <v>4</v>
      </c>
      <c r="G109" s="3">
        <v>4</v>
      </c>
      <c r="H109" s="73">
        <f t="shared" si="2"/>
        <v>53</v>
      </c>
      <c r="I109" s="3">
        <v>0</v>
      </c>
      <c r="J109" s="3">
        <v>0</v>
      </c>
      <c r="K109" s="3">
        <v>45</v>
      </c>
      <c r="L109" s="3">
        <v>4</v>
      </c>
      <c r="M109" s="12">
        <v>4</v>
      </c>
      <c r="N109" s="248">
        <f t="shared" si="3"/>
        <v>53</v>
      </c>
    </row>
    <row r="110" spans="1:14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73">
        <f t="shared" si="2"/>
        <v>0</v>
      </c>
      <c r="I110" s="3">
        <v>0</v>
      </c>
      <c r="J110" s="3">
        <v>0</v>
      </c>
      <c r="K110" s="3">
        <v>0</v>
      </c>
      <c r="L110" s="3">
        <v>0</v>
      </c>
      <c r="M110" s="12">
        <v>0</v>
      </c>
      <c r="N110" s="248">
        <f t="shared" si="3"/>
        <v>0</v>
      </c>
    </row>
    <row r="111" spans="1:14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73">
        <f t="shared" si="2"/>
        <v>0</v>
      </c>
      <c r="I111" s="3">
        <v>0</v>
      </c>
      <c r="J111" s="3">
        <v>0</v>
      </c>
      <c r="K111" s="3">
        <v>0</v>
      </c>
      <c r="L111" s="3">
        <v>0</v>
      </c>
      <c r="M111" s="12">
        <v>0</v>
      </c>
      <c r="N111" s="248">
        <f t="shared" si="3"/>
        <v>0</v>
      </c>
    </row>
    <row r="112" spans="1:14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73">
        <f t="shared" si="2"/>
        <v>0</v>
      </c>
      <c r="I112" s="3">
        <v>0</v>
      </c>
      <c r="J112" s="3">
        <v>0</v>
      </c>
      <c r="K112" s="3">
        <v>0</v>
      </c>
      <c r="L112" s="3">
        <v>0</v>
      </c>
      <c r="M112" s="12">
        <v>0</v>
      </c>
      <c r="N112" s="248">
        <f t="shared" si="3"/>
        <v>0</v>
      </c>
    </row>
    <row r="113" spans="1:15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73">
        <f t="shared" si="2"/>
        <v>0</v>
      </c>
      <c r="I113" s="3">
        <v>0</v>
      </c>
      <c r="J113" s="3">
        <v>0</v>
      </c>
      <c r="K113" s="3">
        <v>0</v>
      </c>
      <c r="L113" s="3">
        <v>0</v>
      </c>
      <c r="M113" s="12">
        <v>0</v>
      </c>
      <c r="N113" s="248">
        <f t="shared" si="3"/>
        <v>0</v>
      </c>
    </row>
    <row r="114" spans="1:15" ht="15.75" thickBot="1" x14ac:dyDescent="0.3">
      <c r="B114" s="9" t="s">
        <v>473</v>
      </c>
      <c r="C114" s="24">
        <f>SUM(C5:C113)</f>
        <v>3960</v>
      </c>
      <c r="D114" s="24">
        <f t="shared" ref="D114:M114" si="4">SUM(D5:D113)</f>
        <v>2608</v>
      </c>
      <c r="E114" s="24">
        <f t="shared" si="4"/>
        <v>34918</v>
      </c>
      <c r="F114" s="24">
        <f t="shared" si="4"/>
        <v>6511</v>
      </c>
      <c r="G114" s="24">
        <f t="shared" si="4"/>
        <v>2087</v>
      </c>
      <c r="H114" s="73">
        <f t="shared" si="2"/>
        <v>50084</v>
      </c>
      <c r="I114" s="24">
        <f t="shared" si="4"/>
        <v>3942</v>
      </c>
      <c r="J114" s="24">
        <f t="shared" si="4"/>
        <v>2581</v>
      </c>
      <c r="K114" s="24">
        <f t="shared" si="4"/>
        <v>31151</v>
      </c>
      <c r="L114" s="24">
        <f t="shared" si="4"/>
        <v>6348</v>
      </c>
      <c r="M114" s="60">
        <f t="shared" si="4"/>
        <v>2068</v>
      </c>
      <c r="N114" s="141">
        <f t="shared" si="3"/>
        <v>46090</v>
      </c>
      <c r="O114" s="249">
        <f>+N114/H114*100</f>
        <v>92.025397332481432</v>
      </c>
    </row>
    <row r="115" spans="1:15" ht="15.75" thickTop="1" x14ac:dyDescent="0.25"/>
  </sheetData>
  <mergeCells count="7">
    <mergeCell ref="N3:N4"/>
    <mergeCell ref="A2:A4"/>
    <mergeCell ref="B2:B4"/>
    <mergeCell ref="C2:M2"/>
    <mergeCell ref="C3:G3"/>
    <mergeCell ref="I3:M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114"/>
  <sheetViews>
    <sheetView workbookViewId="0">
      <selection activeCell="C18" sqref="C18"/>
    </sheetView>
  </sheetViews>
  <sheetFormatPr baseColWidth="10" defaultColWidth="9.140625" defaultRowHeight="15" x14ac:dyDescent="0.25"/>
  <cols>
    <col min="2" max="2" width="68.42578125" customWidth="1"/>
    <col min="3" max="43" width="16.5703125" customWidth="1"/>
  </cols>
  <sheetData>
    <row r="2" spans="1:42" ht="30" customHeight="1" x14ac:dyDescent="0.25">
      <c r="A2" s="318" t="s">
        <v>0</v>
      </c>
      <c r="B2" s="318" t="s">
        <v>1</v>
      </c>
      <c r="C2" s="318" t="s">
        <v>588</v>
      </c>
      <c r="D2" s="318" t="s">
        <v>588</v>
      </c>
      <c r="E2" s="318" t="s">
        <v>588</v>
      </c>
      <c r="F2" s="318" t="s">
        <v>588</v>
      </c>
      <c r="G2" s="318" t="s">
        <v>588</v>
      </c>
      <c r="H2" s="318" t="s">
        <v>588</v>
      </c>
      <c r="I2" s="318" t="s">
        <v>588</v>
      </c>
      <c r="J2" s="318" t="s">
        <v>588</v>
      </c>
      <c r="K2" s="318" t="s">
        <v>588</v>
      </c>
      <c r="L2" s="318" t="s">
        <v>588</v>
      </c>
      <c r="M2" s="318" t="s">
        <v>588</v>
      </c>
      <c r="N2" s="318" t="s">
        <v>588</v>
      </c>
      <c r="O2" s="318" t="s">
        <v>588</v>
      </c>
      <c r="P2" s="318" t="s">
        <v>588</v>
      </c>
      <c r="Q2" s="318" t="s">
        <v>588</v>
      </c>
      <c r="R2" s="318" t="s">
        <v>588</v>
      </c>
      <c r="S2" s="318" t="s">
        <v>588</v>
      </c>
      <c r="T2" s="318" t="s">
        <v>588</v>
      </c>
      <c r="U2" s="318" t="s">
        <v>588</v>
      </c>
      <c r="V2" s="318" t="s">
        <v>588</v>
      </c>
      <c r="W2" s="318" t="s">
        <v>588</v>
      </c>
      <c r="X2" s="318" t="s">
        <v>588</v>
      </c>
      <c r="Y2" s="318" t="s">
        <v>588</v>
      </c>
      <c r="Z2" s="318" t="s">
        <v>588</v>
      </c>
      <c r="AA2" s="318" t="s">
        <v>588</v>
      </c>
      <c r="AB2" s="318" t="s">
        <v>588</v>
      </c>
      <c r="AC2" s="318" t="s">
        <v>588</v>
      </c>
      <c r="AD2" s="318" t="s">
        <v>588</v>
      </c>
      <c r="AE2" s="318" t="s">
        <v>588</v>
      </c>
      <c r="AF2" s="318" t="s">
        <v>588</v>
      </c>
      <c r="AG2" s="318" t="s">
        <v>588</v>
      </c>
      <c r="AH2" s="318" t="s">
        <v>588</v>
      </c>
      <c r="AI2" s="318" t="s">
        <v>588</v>
      </c>
      <c r="AJ2" s="318" t="s">
        <v>588</v>
      </c>
      <c r="AK2" s="318" t="s">
        <v>588</v>
      </c>
      <c r="AL2" s="318" t="s">
        <v>588</v>
      </c>
      <c r="AM2" s="318" t="s">
        <v>588</v>
      </c>
      <c r="AN2" s="318" t="s">
        <v>588</v>
      </c>
      <c r="AO2" s="318" t="s">
        <v>588</v>
      </c>
      <c r="AP2" s="318" t="s">
        <v>588</v>
      </c>
    </row>
    <row r="3" spans="1:42" ht="24.95" customHeight="1" x14ac:dyDescent="0.25">
      <c r="A3" s="318" t="s">
        <v>0</v>
      </c>
      <c r="B3" s="318" t="s">
        <v>1</v>
      </c>
      <c r="C3" s="318" t="s">
        <v>589</v>
      </c>
      <c r="D3" s="318" t="s">
        <v>589</v>
      </c>
      <c r="E3" s="318" t="s">
        <v>589</v>
      </c>
      <c r="F3" s="318" t="s">
        <v>589</v>
      </c>
      <c r="G3" s="318" t="s">
        <v>589</v>
      </c>
      <c r="H3" s="318" t="s">
        <v>595</v>
      </c>
      <c r="I3" s="318" t="s">
        <v>595</v>
      </c>
      <c r="J3" s="318" t="s">
        <v>595</v>
      </c>
      <c r="K3" s="318" t="s">
        <v>595</v>
      </c>
      <c r="L3" s="318" t="s">
        <v>595</v>
      </c>
      <c r="M3" s="318" t="s">
        <v>596</v>
      </c>
      <c r="N3" s="318" t="s">
        <v>596</v>
      </c>
      <c r="O3" s="318" t="s">
        <v>596</v>
      </c>
      <c r="P3" s="318" t="s">
        <v>596</v>
      </c>
      <c r="Q3" s="318" t="s">
        <v>596</v>
      </c>
      <c r="R3" s="318" t="s">
        <v>597</v>
      </c>
      <c r="S3" s="318" t="s">
        <v>597</v>
      </c>
      <c r="T3" s="318" t="s">
        <v>597</v>
      </c>
      <c r="U3" s="318" t="s">
        <v>597</v>
      </c>
      <c r="V3" s="318" t="s">
        <v>597</v>
      </c>
      <c r="W3" s="318" t="s">
        <v>598</v>
      </c>
      <c r="X3" s="318" t="s">
        <v>598</v>
      </c>
      <c r="Y3" s="318" t="s">
        <v>598</v>
      </c>
      <c r="Z3" s="318" t="s">
        <v>598</v>
      </c>
      <c r="AA3" s="318" t="s">
        <v>598</v>
      </c>
      <c r="AB3" s="318" t="s">
        <v>599</v>
      </c>
      <c r="AC3" s="318" t="s">
        <v>599</v>
      </c>
      <c r="AD3" s="318" t="s">
        <v>599</v>
      </c>
      <c r="AE3" s="318" t="s">
        <v>599</v>
      </c>
      <c r="AF3" s="318" t="s">
        <v>599</v>
      </c>
      <c r="AG3" s="318" t="s">
        <v>600</v>
      </c>
      <c r="AH3" s="318" t="s">
        <v>600</v>
      </c>
      <c r="AI3" s="318" t="s">
        <v>600</v>
      </c>
      <c r="AJ3" s="318" t="s">
        <v>600</v>
      </c>
      <c r="AK3" s="318" t="s">
        <v>600</v>
      </c>
      <c r="AL3" s="318" t="s">
        <v>601</v>
      </c>
      <c r="AM3" s="318" t="s">
        <v>601</v>
      </c>
      <c r="AN3" s="318" t="s">
        <v>601</v>
      </c>
      <c r="AO3" s="318" t="s">
        <v>601</v>
      </c>
      <c r="AP3" s="318" t="s">
        <v>601</v>
      </c>
    </row>
    <row r="4" spans="1:42" ht="39.950000000000003" customHeight="1" x14ac:dyDescent="0.25">
      <c r="A4" s="318" t="s">
        <v>0</v>
      </c>
      <c r="B4" s="318" t="s">
        <v>1</v>
      </c>
      <c r="C4" s="2" t="s">
        <v>590</v>
      </c>
      <c r="D4" s="2" t="s">
        <v>591</v>
      </c>
      <c r="E4" s="2" t="s">
        <v>592</v>
      </c>
      <c r="F4" s="2" t="s">
        <v>593</v>
      </c>
      <c r="G4" s="2" t="s">
        <v>594</v>
      </c>
      <c r="H4" s="2" t="s">
        <v>590</v>
      </c>
      <c r="I4" s="2" t="s">
        <v>591</v>
      </c>
      <c r="J4" s="2" t="s">
        <v>592</v>
      </c>
      <c r="K4" s="2" t="s">
        <v>593</v>
      </c>
      <c r="L4" s="2" t="s">
        <v>594</v>
      </c>
      <c r="M4" s="2" t="s">
        <v>590</v>
      </c>
      <c r="N4" s="2" t="s">
        <v>591</v>
      </c>
      <c r="O4" s="2" t="s">
        <v>592</v>
      </c>
      <c r="P4" s="2" t="s">
        <v>593</v>
      </c>
      <c r="Q4" s="2" t="s">
        <v>594</v>
      </c>
      <c r="R4" s="2" t="s">
        <v>590</v>
      </c>
      <c r="S4" s="2" t="s">
        <v>591</v>
      </c>
      <c r="T4" s="2" t="s">
        <v>592</v>
      </c>
      <c r="U4" s="2" t="s">
        <v>593</v>
      </c>
      <c r="V4" s="2" t="s">
        <v>594</v>
      </c>
      <c r="W4" s="2" t="s">
        <v>590</v>
      </c>
      <c r="X4" s="2" t="s">
        <v>591</v>
      </c>
      <c r="Y4" s="2" t="s">
        <v>592</v>
      </c>
      <c r="Z4" s="2" t="s">
        <v>593</v>
      </c>
      <c r="AA4" s="2" t="s">
        <v>594</v>
      </c>
      <c r="AB4" s="2" t="s">
        <v>590</v>
      </c>
      <c r="AC4" s="2" t="s">
        <v>591</v>
      </c>
      <c r="AD4" s="2" t="s">
        <v>592</v>
      </c>
      <c r="AE4" s="2" t="s">
        <v>593</v>
      </c>
      <c r="AF4" s="2" t="s">
        <v>594</v>
      </c>
      <c r="AG4" s="2" t="s">
        <v>590</v>
      </c>
      <c r="AH4" s="2" t="s">
        <v>591</v>
      </c>
      <c r="AI4" s="2" t="s">
        <v>592</v>
      </c>
      <c r="AJ4" s="2" t="s">
        <v>593</v>
      </c>
      <c r="AK4" s="2" t="s">
        <v>594</v>
      </c>
      <c r="AL4" s="2" t="s">
        <v>590</v>
      </c>
      <c r="AM4" s="2" t="s">
        <v>591</v>
      </c>
      <c r="AN4" s="2" t="s">
        <v>592</v>
      </c>
      <c r="AO4" s="2" t="s">
        <v>593</v>
      </c>
      <c r="AP4" s="2" t="s">
        <v>594</v>
      </c>
    </row>
    <row r="5" spans="1:42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3">
        <v>0</v>
      </c>
      <c r="G5" s="3">
        <v>1</v>
      </c>
      <c r="H5" s="3">
        <v>1</v>
      </c>
      <c r="I5" s="3">
        <v>0</v>
      </c>
      <c r="J5" s="3">
        <v>0</v>
      </c>
      <c r="K5" s="3">
        <v>0</v>
      </c>
      <c r="L5" s="3">
        <v>0</v>
      </c>
      <c r="M5" s="3">
        <v>1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1</v>
      </c>
      <c r="U5" s="3">
        <v>0</v>
      </c>
      <c r="V5" s="3">
        <v>0</v>
      </c>
      <c r="W5" s="3">
        <v>1</v>
      </c>
      <c r="X5" s="3">
        <v>0</v>
      </c>
      <c r="Y5" s="3">
        <v>0</v>
      </c>
      <c r="Z5" s="3">
        <v>0</v>
      </c>
      <c r="AA5" s="3">
        <v>0</v>
      </c>
      <c r="AB5" s="3">
        <v>1</v>
      </c>
      <c r="AC5" s="3">
        <v>0</v>
      </c>
      <c r="AD5" s="3">
        <v>0</v>
      </c>
      <c r="AE5" s="3">
        <v>0</v>
      </c>
      <c r="AF5" s="3">
        <v>0</v>
      </c>
      <c r="AG5" s="3">
        <v>1</v>
      </c>
      <c r="AH5" s="3">
        <v>0</v>
      </c>
      <c r="AI5" s="3">
        <v>0</v>
      </c>
      <c r="AJ5" s="3">
        <v>0</v>
      </c>
      <c r="AK5" s="3">
        <v>0</v>
      </c>
      <c r="AL5" s="3">
        <v>1</v>
      </c>
      <c r="AM5" s="3">
        <v>0</v>
      </c>
      <c r="AN5" s="3">
        <v>0</v>
      </c>
      <c r="AO5" s="3">
        <v>0</v>
      </c>
      <c r="AP5" s="3">
        <v>0</v>
      </c>
    </row>
    <row r="6" spans="1:42" x14ac:dyDescent="0.25">
      <c r="A6" s="4" t="s">
        <v>4</v>
      </c>
      <c r="B6" s="4" t="s">
        <v>5</v>
      </c>
      <c r="C6" s="3">
        <v>0</v>
      </c>
      <c r="D6" s="3">
        <v>0</v>
      </c>
      <c r="E6" s="3">
        <v>1</v>
      </c>
      <c r="F6" s="3">
        <v>0</v>
      </c>
      <c r="G6" s="3">
        <v>0</v>
      </c>
      <c r="H6" s="3">
        <v>1</v>
      </c>
      <c r="I6" s="3">
        <v>0</v>
      </c>
      <c r="J6" s="3">
        <v>0</v>
      </c>
      <c r="K6" s="3">
        <v>0</v>
      </c>
      <c r="L6" s="3">
        <v>0</v>
      </c>
      <c r="M6" s="3">
        <v>1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1</v>
      </c>
      <c r="U6" s="3">
        <v>0</v>
      </c>
      <c r="V6" s="3">
        <v>0</v>
      </c>
      <c r="W6" s="3">
        <v>1</v>
      </c>
      <c r="X6" s="3">
        <v>0</v>
      </c>
      <c r="Y6" s="3">
        <v>0</v>
      </c>
      <c r="Z6" s="3">
        <v>0</v>
      </c>
      <c r="AA6" s="3">
        <v>0</v>
      </c>
      <c r="AB6" s="3">
        <v>1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1</v>
      </c>
      <c r="AJ6" s="3">
        <v>0</v>
      </c>
      <c r="AK6" s="3">
        <v>0</v>
      </c>
      <c r="AL6" s="3">
        <v>1</v>
      </c>
      <c r="AM6" s="3">
        <v>0</v>
      </c>
      <c r="AN6" s="3">
        <v>0</v>
      </c>
      <c r="AO6" s="3">
        <v>0</v>
      </c>
      <c r="AP6" s="3">
        <v>0</v>
      </c>
    </row>
    <row r="7" spans="1:42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3">
        <v>0</v>
      </c>
      <c r="G7" s="3">
        <v>1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</row>
    <row r="8" spans="1:42" x14ac:dyDescent="0.25">
      <c r="A8" s="4" t="s">
        <v>8</v>
      </c>
      <c r="B8" s="4" t="s">
        <v>9</v>
      </c>
      <c r="C8" s="3">
        <v>0</v>
      </c>
      <c r="D8" s="3">
        <v>0</v>
      </c>
      <c r="E8" s="3">
        <v>1</v>
      </c>
      <c r="F8" s="3">
        <v>0</v>
      </c>
      <c r="G8" s="3">
        <v>0</v>
      </c>
      <c r="H8" s="3">
        <v>1</v>
      </c>
      <c r="I8" s="3">
        <v>0</v>
      </c>
      <c r="J8" s="3">
        <v>0</v>
      </c>
      <c r="K8" s="3">
        <v>0</v>
      </c>
      <c r="L8" s="3">
        <v>0</v>
      </c>
      <c r="M8" s="3">
        <v>1</v>
      </c>
      <c r="N8" s="3">
        <v>0</v>
      </c>
      <c r="O8" s="3">
        <v>0</v>
      </c>
      <c r="P8" s="3">
        <v>0</v>
      </c>
      <c r="Q8" s="3">
        <v>0</v>
      </c>
      <c r="R8" s="3">
        <v>1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1</v>
      </c>
      <c r="Z8" s="3">
        <v>0</v>
      </c>
      <c r="AA8" s="3">
        <v>0</v>
      </c>
      <c r="AB8" s="3">
        <v>1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1</v>
      </c>
      <c r="AJ8" s="3">
        <v>0</v>
      </c>
      <c r="AK8" s="3">
        <v>0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</row>
    <row r="9" spans="1:42" x14ac:dyDescent="0.25">
      <c r="A9" s="4" t="s">
        <v>10</v>
      </c>
      <c r="B9" s="4" t="s">
        <v>11</v>
      </c>
      <c r="C9" s="3">
        <v>0</v>
      </c>
      <c r="D9" s="3">
        <v>0</v>
      </c>
      <c r="E9" s="3">
        <v>1</v>
      </c>
      <c r="F9" s="3">
        <v>0</v>
      </c>
      <c r="G9" s="3">
        <v>0</v>
      </c>
      <c r="H9" s="3">
        <v>1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1</v>
      </c>
      <c r="O9" s="3">
        <v>0</v>
      </c>
      <c r="P9" s="3">
        <v>0</v>
      </c>
      <c r="Q9" s="3">
        <v>0</v>
      </c>
      <c r="R9" s="3">
        <v>1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1</v>
      </c>
      <c r="Z9" s="3">
        <v>0</v>
      </c>
      <c r="AA9" s="3">
        <v>0</v>
      </c>
      <c r="AB9" s="3">
        <v>1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1</v>
      </c>
      <c r="AI9" s="3">
        <v>0</v>
      </c>
      <c r="AJ9" s="3">
        <v>0</v>
      </c>
      <c r="AK9" s="3">
        <v>0</v>
      </c>
      <c r="AL9" s="3">
        <v>1</v>
      </c>
      <c r="AM9" s="3">
        <v>0</v>
      </c>
      <c r="AN9" s="3">
        <v>0</v>
      </c>
      <c r="AO9" s="3">
        <v>0</v>
      </c>
      <c r="AP9" s="3">
        <v>0</v>
      </c>
    </row>
    <row r="10" spans="1:42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1</v>
      </c>
      <c r="H10" s="3">
        <v>1</v>
      </c>
      <c r="I10" s="3">
        <v>0</v>
      </c>
      <c r="J10" s="3">
        <v>0</v>
      </c>
      <c r="K10" s="3">
        <v>0</v>
      </c>
      <c r="L10" s="3">
        <v>0</v>
      </c>
      <c r="M10" s="3">
        <v>1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0</v>
      </c>
      <c r="W10" s="3">
        <v>1</v>
      </c>
      <c r="X10" s="3">
        <v>0</v>
      </c>
      <c r="Y10" s="3">
        <v>0</v>
      </c>
      <c r="Z10" s="3">
        <v>0</v>
      </c>
      <c r="AA10" s="3">
        <v>0</v>
      </c>
      <c r="AB10" s="3">
        <v>1</v>
      </c>
      <c r="AC10" s="3">
        <v>0</v>
      </c>
      <c r="AD10" s="3">
        <v>0</v>
      </c>
      <c r="AE10" s="3">
        <v>0</v>
      </c>
      <c r="AF10" s="3">
        <v>0</v>
      </c>
      <c r="AG10" s="3">
        <v>1</v>
      </c>
      <c r="AH10" s="3">
        <v>0</v>
      </c>
      <c r="AI10" s="3">
        <v>0</v>
      </c>
      <c r="AJ10" s="3">
        <v>0</v>
      </c>
      <c r="AK10" s="3">
        <v>0</v>
      </c>
      <c r="AL10" s="3">
        <v>1</v>
      </c>
      <c r="AM10" s="3">
        <v>0</v>
      </c>
      <c r="AN10" s="3">
        <v>0</v>
      </c>
      <c r="AO10" s="3">
        <v>0</v>
      </c>
      <c r="AP10" s="3">
        <v>0</v>
      </c>
    </row>
    <row r="11" spans="1:42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">
        <v>0</v>
      </c>
      <c r="G11" s="3">
        <v>1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</row>
    <row r="12" spans="1:42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1</v>
      </c>
      <c r="F12" s="3">
        <v>0</v>
      </c>
      <c r="G12" s="3">
        <v>0</v>
      </c>
      <c r="H12" s="3">
        <v>1</v>
      </c>
      <c r="I12" s="3">
        <v>0</v>
      </c>
      <c r="J12" s="3">
        <v>0</v>
      </c>
      <c r="K12" s="3">
        <v>0</v>
      </c>
      <c r="L12" s="3">
        <v>0</v>
      </c>
      <c r="M12" s="3">
        <v>1</v>
      </c>
      <c r="N12" s="3">
        <v>0</v>
      </c>
      <c r="O12" s="3">
        <v>0</v>
      </c>
      <c r="P12" s="3">
        <v>0</v>
      </c>
      <c r="Q12" s="3">
        <v>0</v>
      </c>
      <c r="R12" s="3">
        <v>1</v>
      </c>
      <c r="S12" s="3">
        <v>0</v>
      </c>
      <c r="T12" s="3">
        <v>0</v>
      </c>
      <c r="U12" s="3">
        <v>0</v>
      </c>
      <c r="V12" s="3">
        <v>0</v>
      </c>
      <c r="W12" s="3">
        <v>1</v>
      </c>
      <c r="X12" s="3">
        <v>0</v>
      </c>
      <c r="Y12" s="3">
        <v>0</v>
      </c>
      <c r="Z12" s="3">
        <v>0</v>
      </c>
      <c r="AA12" s="3">
        <v>0</v>
      </c>
      <c r="AB12" s="3">
        <v>1</v>
      </c>
      <c r="AC12" s="3">
        <v>0</v>
      </c>
      <c r="AD12" s="3">
        <v>0</v>
      </c>
      <c r="AE12" s="3">
        <v>0</v>
      </c>
      <c r="AF12" s="3">
        <v>0</v>
      </c>
      <c r="AG12" s="3">
        <v>1</v>
      </c>
      <c r="AH12" s="3">
        <v>0</v>
      </c>
      <c r="AI12" s="3">
        <v>0</v>
      </c>
      <c r="AJ12" s="3">
        <v>0</v>
      </c>
      <c r="AK12" s="3">
        <v>0</v>
      </c>
      <c r="AL12" s="3">
        <v>1</v>
      </c>
      <c r="AM12" s="3">
        <v>0</v>
      </c>
      <c r="AN12" s="3">
        <v>0</v>
      </c>
      <c r="AO12" s="3">
        <v>0</v>
      </c>
      <c r="AP12" s="3">
        <v>0</v>
      </c>
    </row>
    <row r="13" spans="1:42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1</v>
      </c>
      <c r="F13" s="3">
        <v>0</v>
      </c>
      <c r="G13" s="3">
        <v>0</v>
      </c>
      <c r="H13" s="3">
        <v>1</v>
      </c>
      <c r="I13" s="3">
        <v>0</v>
      </c>
      <c r="J13" s="3">
        <v>0</v>
      </c>
      <c r="K13" s="3">
        <v>0</v>
      </c>
      <c r="L13" s="3">
        <v>0</v>
      </c>
      <c r="M13" s="3">
        <v>1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1</v>
      </c>
      <c r="U13" s="3">
        <v>0</v>
      </c>
      <c r="V13" s="3">
        <v>0</v>
      </c>
      <c r="W13" s="3">
        <v>1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1</v>
      </c>
      <c r="AE13" s="3">
        <v>0</v>
      </c>
      <c r="AF13" s="3">
        <v>0</v>
      </c>
      <c r="AG13" s="3">
        <v>0</v>
      </c>
      <c r="AH13" s="3">
        <v>0</v>
      </c>
      <c r="AI13" s="3">
        <v>1</v>
      </c>
      <c r="AJ13" s="3">
        <v>0</v>
      </c>
      <c r="AK13" s="3">
        <v>0</v>
      </c>
      <c r="AL13" s="3">
        <v>0</v>
      </c>
      <c r="AM13" s="3">
        <v>0</v>
      </c>
      <c r="AN13" s="3">
        <v>1</v>
      </c>
      <c r="AO13" s="3">
        <v>0</v>
      </c>
      <c r="AP13" s="3">
        <v>0</v>
      </c>
    </row>
    <row r="14" spans="1:42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1</v>
      </c>
      <c r="H14" s="3">
        <v>1</v>
      </c>
      <c r="I14" s="3">
        <v>0</v>
      </c>
      <c r="J14" s="3">
        <v>0</v>
      </c>
      <c r="K14" s="3">
        <v>0</v>
      </c>
      <c r="L14" s="3">
        <v>0</v>
      </c>
      <c r="M14" s="3">
        <v>1</v>
      </c>
      <c r="N14" s="3">
        <v>0</v>
      </c>
      <c r="O14" s="3">
        <v>0</v>
      </c>
      <c r="P14" s="3">
        <v>0</v>
      </c>
      <c r="Q14" s="3">
        <v>0</v>
      </c>
      <c r="R14" s="3">
        <v>1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1</v>
      </c>
      <c r="AB14" s="3">
        <v>1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1</v>
      </c>
      <c r="AO14" s="3">
        <v>0</v>
      </c>
      <c r="AP14" s="3">
        <v>0</v>
      </c>
    </row>
    <row r="15" spans="1:42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1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1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1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1</v>
      </c>
      <c r="AO15" s="3">
        <v>0</v>
      </c>
      <c r="AP15" s="3">
        <v>0</v>
      </c>
    </row>
    <row r="16" spans="1:42" x14ac:dyDescent="0.25">
      <c r="A16" s="4" t="s">
        <v>24</v>
      </c>
      <c r="B16" s="4" t="s">
        <v>25</v>
      </c>
      <c r="C16" s="3">
        <v>0</v>
      </c>
      <c r="D16" s="3">
        <v>0</v>
      </c>
      <c r="E16" s="3">
        <v>1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</row>
    <row r="17" spans="1:42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1</v>
      </c>
      <c r="H17" s="3">
        <v>1</v>
      </c>
      <c r="I17" s="3">
        <v>0</v>
      </c>
      <c r="J17" s="3">
        <v>0</v>
      </c>
      <c r="K17" s="3">
        <v>0</v>
      </c>
      <c r="L17" s="3">
        <v>0</v>
      </c>
      <c r="M17" s="3">
        <v>1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1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1</v>
      </c>
      <c r="AB17" s="3">
        <v>1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1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1</v>
      </c>
      <c r="AO17" s="3">
        <v>0</v>
      </c>
      <c r="AP17" s="3">
        <v>0</v>
      </c>
    </row>
    <row r="18" spans="1:42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3">
        <v>0</v>
      </c>
      <c r="G18" s="3">
        <v>1</v>
      </c>
      <c r="H18" s="3">
        <v>1</v>
      </c>
      <c r="I18" s="3">
        <v>0</v>
      </c>
      <c r="J18" s="3">
        <v>0</v>
      </c>
      <c r="K18" s="3">
        <v>0</v>
      </c>
      <c r="L18" s="3">
        <v>0</v>
      </c>
      <c r="M18" s="3">
        <v>1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1</v>
      </c>
      <c r="W18" s="3">
        <v>1</v>
      </c>
      <c r="X18" s="3">
        <v>0</v>
      </c>
      <c r="Y18" s="3">
        <v>0</v>
      </c>
      <c r="Z18" s="3">
        <v>0</v>
      </c>
      <c r="AA18" s="3">
        <v>0</v>
      </c>
      <c r="AB18" s="3">
        <v>1</v>
      </c>
      <c r="AC18" s="3">
        <v>0</v>
      </c>
      <c r="AD18" s="3">
        <v>0</v>
      </c>
      <c r="AE18" s="3">
        <v>0</v>
      </c>
      <c r="AF18" s="3">
        <v>0</v>
      </c>
      <c r="AG18" s="3">
        <v>1</v>
      </c>
      <c r="AH18" s="3">
        <v>0</v>
      </c>
      <c r="AI18" s="3">
        <v>0</v>
      </c>
      <c r="AJ18" s="3">
        <v>0</v>
      </c>
      <c r="AK18" s="3">
        <v>0</v>
      </c>
      <c r="AL18" s="3">
        <v>1</v>
      </c>
      <c r="AM18" s="3">
        <v>0</v>
      </c>
      <c r="AN18" s="3">
        <v>0</v>
      </c>
      <c r="AO18" s="3">
        <v>0</v>
      </c>
      <c r="AP18" s="3">
        <v>0</v>
      </c>
    </row>
    <row r="19" spans="1:42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1</v>
      </c>
      <c r="H19" s="3">
        <v>1</v>
      </c>
      <c r="I19" s="3">
        <v>0</v>
      </c>
      <c r="J19" s="3">
        <v>0</v>
      </c>
      <c r="K19" s="3">
        <v>0</v>
      </c>
      <c r="L19" s="3">
        <v>0</v>
      </c>
      <c r="M19" s="3">
        <v>1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1</v>
      </c>
      <c r="AB19" s="3">
        <v>1</v>
      </c>
      <c r="AC19" s="3">
        <v>0</v>
      </c>
      <c r="AD19" s="3">
        <v>0</v>
      </c>
      <c r="AE19" s="3">
        <v>0</v>
      </c>
      <c r="AF19" s="3">
        <v>0</v>
      </c>
      <c r="AG19" s="3">
        <v>1</v>
      </c>
      <c r="AH19" s="3">
        <v>0</v>
      </c>
      <c r="AI19" s="3">
        <v>0</v>
      </c>
      <c r="AJ19" s="3">
        <v>0</v>
      </c>
      <c r="AK19" s="3">
        <v>0</v>
      </c>
      <c r="AL19" s="3">
        <v>1</v>
      </c>
      <c r="AM19" s="3">
        <v>0</v>
      </c>
      <c r="AN19" s="3">
        <v>0</v>
      </c>
      <c r="AO19" s="3">
        <v>0</v>
      </c>
      <c r="AP19" s="3">
        <v>0</v>
      </c>
    </row>
    <row r="20" spans="1:42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3">
        <v>0</v>
      </c>
      <c r="G20" s="3">
        <v>1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1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</row>
    <row r="21" spans="1:42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1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</row>
    <row r="22" spans="1:42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3">
        <v>1</v>
      </c>
      <c r="G22" s="3">
        <v>0</v>
      </c>
      <c r="H22" s="3">
        <v>1</v>
      </c>
      <c r="I22" s="3">
        <v>0</v>
      </c>
      <c r="J22" s="3">
        <v>0</v>
      </c>
      <c r="K22" s="3">
        <v>0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1</v>
      </c>
      <c r="W22" s="3">
        <v>1</v>
      </c>
      <c r="X22" s="3">
        <v>0</v>
      </c>
      <c r="Y22" s="3">
        <v>0</v>
      </c>
      <c r="Z22" s="3">
        <v>0</v>
      </c>
      <c r="AA22" s="3">
        <v>0</v>
      </c>
      <c r="AB22" s="3">
        <v>1</v>
      </c>
      <c r="AC22" s="3">
        <v>0</v>
      </c>
      <c r="AD22" s="3">
        <v>0</v>
      </c>
      <c r="AE22" s="3">
        <v>0</v>
      </c>
      <c r="AF22" s="3">
        <v>0</v>
      </c>
      <c r="AG22" s="3">
        <v>1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0</v>
      </c>
      <c r="AN22" s="3">
        <v>0</v>
      </c>
      <c r="AO22" s="3">
        <v>0</v>
      </c>
      <c r="AP22" s="3">
        <v>0</v>
      </c>
    </row>
    <row r="23" spans="1:42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1</v>
      </c>
      <c r="F23" s="3">
        <v>0</v>
      </c>
      <c r="G23" s="3">
        <v>0</v>
      </c>
      <c r="H23" s="3">
        <v>1</v>
      </c>
      <c r="I23" s="3">
        <v>0</v>
      </c>
      <c r="J23" s="3">
        <v>0</v>
      </c>
      <c r="K23" s="3">
        <v>0</v>
      </c>
      <c r="L23" s="3">
        <v>0</v>
      </c>
      <c r="M23" s="3">
        <v>1</v>
      </c>
      <c r="N23" s="3">
        <v>0</v>
      </c>
      <c r="O23" s="3">
        <v>0</v>
      </c>
      <c r="P23" s="3">
        <v>0</v>
      </c>
      <c r="Q23" s="3">
        <v>0</v>
      </c>
      <c r="R23" s="3">
        <v>1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1</v>
      </c>
      <c r="Z23" s="3">
        <v>0</v>
      </c>
      <c r="AA23" s="3">
        <v>0</v>
      </c>
      <c r="AB23" s="3">
        <v>1</v>
      </c>
      <c r="AC23" s="3">
        <v>0</v>
      </c>
      <c r="AD23" s="3">
        <v>0</v>
      </c>
      <c r="AE23" s="3">
        <v>0</v>
      </c>
      <c r="AF23" s="3">
        <v>0</v>
      </c>
      <c r="AG23" s="3">
        <v>1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1</v>
      </c>
      <c r="AO23" s="3">
        <v>0</v>
      </c>
      <c r="AP23" s="3">
        <v>0</v>
      </c>
    </row>
    <row r="24" spans="1:42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">
        <v>0</v>
      </c>
      <c r="G24" s="3">
        <v>1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</row>
    <row r="25" spans="1:42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0</v>
      </c>
      <c r="F25" s="3">
        <v>0</v>
      </c>
      <c r="G25" s="3">
        <v>1</v>
      </c>
      <c r="H25" s="3">
        <v>1</v>
      </c>
      <c r="I25" s="3">
        <v>0</v>
      </c>
      <c r="J25" s="3">
        <v>0</v>
      </c>
      <c r="K25" s="3">
        <v>0</v>
      </c>
      <c r="L25" s="3">
        <v>0</v>
      </c>
      <c r="M25" s="3">
        <v>1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1</v>
      </c>
      <c r="U25" s="3">
        <v>0</v>
      </c>
      <c r="V25" s="3">
        <v>0</v>
      </c>
      <c r="W25" s="3">
        <v>1</v>
      </c>
      <c r="X25" s="3">
        <v>0</v>
      </c>
      <c r="Y25" s="3">
        <v>0</v>
      </c>
      <c r="Z25" s="3">
        <v>0</v>
      </c>
      <c r="AA25" s="3">
        <v>0</v>
      </c>
      <c r="AB25" s="3">
        <v>1</v>
      </c>
      <c r="AC25" s="3">
        <v>0</v>
      </c>
      <c r="AD25" s="3">
        <v>0</v>
      </c>
      <c r="AE25" s="3">
        <v>0</v>
      </c>
      <c r="AF25" s="3">
        <v>0</v>
      </c>
      <c r="AG25" s="3">
        <v>1</v>
      </c>
      <c r="AH25" s="3">
        <v>0</v>
      </c>
      <c r="AI25" s="3">
        <v>0</v>
      </c>
      <c r="AJ25" s="3">
        <v>0</v>
      </c>
      <c r="AK25" s="3">
        <v>0</v>
      </c>
      <c r="AL25" s="3">
        <v>1</v>
      </c>
      <c r="AM25" s="3">
        <v>0</v>
      </c>
      <c r="AN25" s="3">
        <v>0</v>
      </c>
      <c r="AO25" s="3">
        <v>0</v>
      </c>
      <c r="AP25" s="3">
        <v>0</v>
      </c>
    </row>
    <row r="26" spans="1:42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1</v>
      </c>
      <c r="F26" s="3">
        <v>0</v>
      </c>
      <c r="G26" s="3">
        <v>0</v>
      </c>
      <c r="H26" s="3">
        <v>1</v>
      </c>
      <c r="I26" s="3">
        <v>0</v>
      </c>
      <c r="J26" s="3">
        <v>0</v>
      </c>
      <c r="K26" s="3">
        <v>0</v>
      </c>
      <c r="L26" s="3">
        <v>0</v>
      </c>
      <c r="M26" s="3">
        <v>1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1</v>
      </c>
      <c r="Z26" s="3">
        <v>0</v>
      </c>
      <c r="AA26" s="3">
        <v>0</v>
      </c>
      <c r="AB26" s="3">
        <v>1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1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1</v>
      </c>
      <c r="AO26" s="3">
        <v>0</v>
      </c>
      <c r="AP26" s="3">
        <v>0</v>
      </c>
    </row>
    <row r="27" spans="1:42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1</v>
      </c>
      <c r="F27" s="3">
        <v>0</v>
      </c>
      <c r="G27" s="3">
        <v>0</v>
      </c>
      <c r="H27" s="3">
        <v>1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1</v>
      </c>
      <c r="X27" s="3">
        <v>0</v>
      </c>
      <c r="Y27" s="3">
        <v>0</v>
      </c>
      <c r="Z27" s="3">
        <v>0</v>
      </c>
      <c r="AA27" s="3">
        <v>0</v>
      </c>
      <c r="AB27" s="3">
        <v>1</v>
      </c>
      <c r="AC27" s="3">
        <v>0</v>
      </c>
      <c r="AD27" s="3">
        <v>0</v>
      </c>
      <c r="AE27" s="3">
        <v>0</v>
      </c>
      <c r="AF27" s="3">
        <v>0</v>
      </c>
      <c r="AG27" s="3">
        <v>1</v>
      </c>
      <c r="AH27" s="3">
        <v>0</v>
      </c>
      <c r="AI27" s="3">
        <v>0</v>
      </c>
      <c r="AJ27" s="3">
        <v>0</v>
      </c>
      <c r="AK27" s="3">
        <v>0</v>
      </c>
      <c r="AL27" s="3">
        <v>1</v>
      </c>
      <c r="AM27" s="3">
        <v>0</v>
      </c>
      <c r="AN27" s="3">
        <v>0</v>
      </c>
      <c r="AO27" s="3">
        <v>0</v>
      </c>
      <c r="AP27" s="3">
        <v>0</v>
      </c>
    </row>
    <row r="28" spans="1:42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1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</row>
    <row r="29" spans="1:42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1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</row>
    <row r="30" spans="1:42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">
        <v>0</v>
      </c>
      <c r="G30" s="3">
        <v>1</v>
      </c>
      <c r="H30" s="3">
        <v>1</v>
      </c>
      <c r="I30" s="3">
        <v>0</v>
      </c>
      <c r="J30" s="3">
        <v>0</v>
      </c>
      <c r="K30" s="3">
        <v>0</v>
      </c>
      <c r="L30" s="3">
        <v>0</v>
      </c>
      <c r="M30" s="3">
        <v>1</v>
      </c>
      <c r="N30" s="3">
        <v>0</v>
      </c>
      <c r="O30" s="3">
        <v>0</v>
      </c>
      <c r="P30" s="3">
        <v>0</v>
      </c>
      <c r="Q30" s="3">
        <v>0</v>
      </c>
      <c r="R30" s="3">
        <v>1</v>
      </c>
      <c r="S30" s="3">
        <v>0</v>
      </c>
      <c r="T30" s="3">
        <v>0</v>
      </c>
      <c r="U30" s="3">
        <v>0</v>
      </c>
      <c r="V30" s="3">
        <v>0</v>
      </c>
      <c r="W30" s="3">
        <v>1</v>
      </c>
      <c r="X30" s="3">
        <v>0</v>
      </c>
      <c r="Y30" s="3">
        <v>0</v>
      </c>
      <c r="Z30" s="3">
        <v>0</v>
      </c>
      <c r="AA30" s="3">
        <v>0</v>
      </c>
      <c r="AB30" s="3">
        <v>1</v>
      </c>
      <c r="AC30" s="3">
        <v>0</v>
      </c>
      <c r="AD30" s="3">
        <v>0</v>
      </c>
      <c r="AE30" s="3">
        <v>0</v>
      </c>
      <c r="AF30" s="3">
        <v>0</v>
      </c>
      <c r="AG30" s="3">
        <v>1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1</v>
      </c>
      <c r="AP30" s="3">
        <v>0</v>
      </c>
    </row>
    <row r="31" spans="1:42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1</v>
      </c>
      <c r="F31" s="3">
        <v>0</v>
      </c>
      <c r="G31" s="3">
        <v>0</v>
      </c>
      <c r="H31" s="3">
        <v>1</v>
      </c>
      <c r="I31" s="3">
        <v>0</v>
      </c>
      <c r="J31" s="3">
        <v>0</v>
      </c>
      <c r="K31" s="3">
        <v>0</v>
      </c>
      <c r="L31" s="3">
        <v>0</v>
      </c>
      <c r="M31" s="3">
        <v>1</v>
      </c>
      <c r="N31" s="3">
        <v>0</v>
      </c>
      <c r="O31" s="3">
        <v>0</v>
      </c>
      <c r="P31" s="3">
        <v>0</v>
      </c>
      <c r="Q31" s="3">
        <v>0</v>
      </c>
      <c r="R31" s="3">
        <v>1</v>
      </c>
      <c r="S31" s="3">
        <v>0</v>
      </c>
      <c r="T31" s="3">
        <v>0</v>
      </c>
      <c r="U31" s="3">
        <v>0</v>
      </c>
      <c r="V31" s="3">
        <v>0</v>
      </c>
      <c r="W31" s="3">
        <v>1</v>
      </c>
      <c r="X31" s="3">
        <v>0</v>
      </c>
      <c r="Y31" s="3">
        <v>0</v>
      </c>
      <c r="Z31" s="3">
        <v>0</v>
      </c>
      <c r="AA31" s="3">
        <v>0</v>
      </c>
      <c r="AB31" s="3">
        <v>1</v>
      </c>
      <c r="AC31" s="3">
        <v>0</v>
      </c>
      <c r="AD31" s="3">
        <v>0</v>
      </c>
      <c r="AE31" s="3">
        <v>0</v>
      </c>
      <c r="AF31" s="3">
        <v>0</v>
      </c>
      <c r="AG31" s="3">
        <v>1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1</v>
      </c>
      <c r="AO31" s="3">
        <v>0</v>
      </c>
      <c r="AP31" s="3">
        <v>0</v>
      </c>
    </row>
    <row r="32" spans="1:42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1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</row>
    <row r="33" spans="1:42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1</v>
      </c>
      <c r="F33" s="3">
        <v>0</v>
      </c>
      <c r="G33" s="3">
        <v>0</v>
      </c>
      <c r="H33" s="3">
        <v>1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1</v>
      </c>
      <c r="U33" s="3">
        <v>0</v>
      </c>
      <c r="V33" s="3">
        <v>0</v>
      </c>
      <c r="W33" s="3">
        <v>1</v>
      </c>
      <c r="X33" s="3">
        <v>0</v>
      </c>
      <c r="Y33" s="3">
        <v>0</v>
      </c>
      <c r="Z33" s="3">
        <v>0</v>
      </c>
      <c r="AA33" s="3">
        <v>0</v>
      </c>
      <c r="AB33" s="3">
        <v>1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1</v>
      </c>
      <c r="AJ33" s="3">
        <v>0</v>
      </c>
      <c r="AK33" s="3">
        <v>0</v>
      </c>
      <c r="AL33" s="3">
        <v>1</v>
      </c>
      <c r="AM33" s="3">
        <v>0</v>
      </c>
      <c r="AN33" s="3">
        <v>0</v>
      </c>
      <c r="AO33" s="3">
        <v>0</v>
      </c>
      <c r="AP33" s="3">
        <v>0</v>
      </c>
    </row>
    <row r="34" spans="1:42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1</v>
      </c>
      <c r="F34" s="3">
        <v>0</v>
      </c>
      <c r="G34" s="3">
        <v>0</v>
      </c>
      <c r="H34" s="3">
        <v>1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1</v>
      </c>
      <c r="P34" s="3">
        <v>0</v>
      </c>
      <c r="Q34" s="3">
        <v>0</v>
      </c>
      <c r="R34" s="3">
        <v>1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1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1</v>
      </c>
      <c r="AO34" s="3">
        <v>0</v>
      </c>
      <c r="AP34" s="3">
        <v>0</v>
      </c>
    </row>
    <row r="35" spans="1:42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1</v>
      </c>
      <c r="F35" s="3">
        <v>0</v>
      </c>
      <c r="G35" s="3">
        <v>0</v>
      </c>
      <c r="H35" s="3">
        <v>1</v>
      </c>
      <c r="I35" s="3">
        <v>0</v>
      </c>
      <c r="J35" s="3">
        <v>0</v>
      </c>
      <c r="K35" s="3">
        <v>0</v>
      </c>
      <c r="L35" s="3">
        <v>0</v>
      </c>
      <c r="M35" s="3">
        <v>1</v>
      </c>
      <c r="N35" s="3">
        <v>0</v>
      </c>
      <c r="O35" s="3">
        <v>0</v>
      </c>
      <c r="P35" s="3">
        <v>0</v>
      </c>
      <c r="Q35" s="3">
        <v>0</v>
      </c>
      <c r="R35" s="3">
        <v>1</v>
      </c>
      <c r="S35" s="3">
        <v>0</v>
      </c>
      <c r="T35" s="3">
        <v>0</v>
      </c>
      <c r="U35" s="3">
        <v>0</v>
      </c>
      <c r="V35" s="3">
        <v>0</v>
      </c>
      <c r="W35" s="3">
        <v>1</v>
      </c>
      <c r="X35" s="3">
        <v>0</v>
      </c>
      <c r="Y35" s="3">
        <v>0</v>
      </c>
      <c r="Z35" s="3">
        <v>0</v>
      </c>
      <c r="AA35" s="3">
        <v>0</v>
      </c>
      <c r="AB35" s="3">
        <v>1</v>
      </c>
      <c r="AC35" s="3">
        <v>0</v>
      </c>
      <c r="AD35" s="3">
        <v>0</v>
      </c>
      <c r="AE35" s="3">
        <v>0</v>
      </c>
      <c r="AF35" s="3">
        <v>0</v>
      </c>
      <c r="AG35" s="3">
        <v>1</v>
      </c>
      <c r="AH35" s="3">
        <v>0</v>
      </c>
      <c r="AI35" s="3">
        <v>0</v>
      </c>
      <c r="AJ35" s="3">
        <v>0</v>
      </c>
      <c r="AK35" s="3">
        <v>0</v>
      </c>
      <c r="AL35" s="3">
        <v>1</v>
      </c>
      <c r="AM35" s="3">
        <v>0</v>
      </c>
      <c r="AN35" s="3">
        <v>0</v>
      </c>
      <c r="AO35" s="3">
        <v>0</v>
      </c>
      <c r="AP35" s="3">
        <v>0</v>
      </c>
    </row>
    <row r="36" spans="1:42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1</v>
      </c>
      <c r="F36" s="3">
        <v>0</v>
      </c>
      <c r="G36" s="3">
        <v>0</v>
      </c>
      <c r="H36" s="3">
        <v>1</v>
      </c>
      <c r="I36" s="3">
        <v>0</v>
      </c>
      <c r="J36" s="3">
        <v>0</v>
      </c>
      <c r="K36" s="3">
        <v>0</v>
      </c>
      <c r="L36" s="3">
        <v>0</v>
      </c>
      <c r="M36" s="3">
        <v>1</v>
      </c>
      <c r="N36" s="3">
        <v>0</v>
      </c>
      <c r="O36" s="3">
        <v>0</v>
      </c>
      <c r="P36" s="3">
        <v>0</v>
      </c>
      <c r="Q36" s="3">
        <v>0</v>
      </c>
      <c r="R36" s="3">
        <v>1</v>
      </c>
      <c r="S36" s="3">
        <v>0</v>
      </c>
      <c r="T36" s="3">
        <v>0</v>
      </c>
      <c r="U36" s="3">
        <v>0</v>
      </c>
      <c r="V36" s="3">
        <v>0</v>
      </c>
      <c r="W36" s="3">
        <v>1</v>
      </c>
      <c r="X36" s="3">
        <v>0</v>
      </c>
      <c r="Y36" s="3">
        <v>0</v>
      </c>
      <c r="Z36" s="3">
        <v>0</v>
      </c>
      <c r="AA36" s="3">
        <v>0</v>
      </c>
      <c r="AB36" s="3">
        <v>1</v>
      </c>
      <c r="AC36" s="3">
        <v>0</v>
      </c>
      <c r="AD36" s="3">
        <v>0</v>
      </c>
      <c r="AE36" s="3">
        <v>0</v>
      </c>
      <c r="AF36" s="3">
        <v>0</v>
      </c>
      <c r="AG36" s="3">
        <v>1</v>
      </c>
      <c r="AH36" s="3">
        <v>0</v>
      </c>
      <c r="AI36" s="3">
        <v>0</v>
      </c>
      <c r="AJ36" s="3">
        <v>0</v>
      </c>
      <c r="AK36" s="3">
        <v>0</v>
      </c>
      <c r="AL36" s="3">
        <v>1</v>
      </c>
      <c r="AM36" s="3">
        <v>0</v>
      </c>
      <c r="AN36" s="3">
        <v>0</v>
      </c>
      <c r="AO36" s="3">
        <v>0</v>
      </c>
      <c r="AP36" s="3">
        <v>0</v>
      </c>
    </row>
    <row r="37" spans="1:42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1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</row>
    <row r="38" spans="1:42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">
        <v>0</v>
      </c>
      <c r="G38" s="3">
        <v>1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1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1</v>
      </c>
      <c r="AL38" s="3">
        <v>0</v>
      </c>
      <c r="AM38" s="3">
        <v>0</v>
      </c>
      <c r="AN38" s="3">
        <v>1</v>
      </c>
      <c r="AO38" s="3">
        <v>0</v>
      </c>
      <c r="AP38" s="3">
        <v>0</v>
      </c>
    </row>
    <row r="39" spans="1:42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1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1</v>
      </c>
      <c r="AO39" s="3">
        <v>0</v>
      </c>
      <c r="AP39" s="3">
        <v>0</v>
      </c>
    </row>
    <row r="40" spans="1:42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1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1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</row>
    <row r="41" spans="1:42" x14ac:dyDescent="0.25">
      <c r="A41" s="4" t="s">
        <v>74</v>
      </c>
      <c r="B41" s="4" t="s">
        <v>75</v>
      </c>
      <c r="C41" s="3">
        <v>0</v>
      </c>
      <c r="D41" s="3">
        <v>0</v>
      </c>
      <c r="E41" s="3">
        <v>0</v>
      </c>
      <c r="F41" s="3">
        <v>1</v>
      </c>
      <c r="G41" s="3">
        <v>0</v>
      </c>
      <c r="H41" s="3">
        <v>1</v>
      </c>
      <c r="I41" s="3">
        <v>0</v>
      </c>
      <c r="J41" s="3">
        <v>0</v>
      </c>
      <c r="K41" s="3">
        <v>0</v>
      </c>
      <c r="L41" s="3">
        <v>0</v>
      </c>
      <c r="M41" s="3">
        <v>1</v>
      </c>
      <c r="N41" s="3">
        <v>0</v>
      </c>
      <c r="O41" s="3">
        <v>0</v>
      </c>
      <c r="P41" s="3">
        <v>0</v>
      </c>
      <c r="Q41" s="3">
        <v>0</v>
      </c>
      <c r="R41" s="3">
        <v>1</v>
      </c>
      <c r="S41" s="3">
        <v>0</v>
      </c>
      <c r="T41" s="3">
        <v>0</v>
      </c>
      <c r="U41" s="3">
        <v>0</v>
      </c>
      <c r="V41" s="3">
        <v>0</v>
      </c>
      <c r="W41" s="3">
        <v>1</v>
      </c>
      <c r="X41" s="3">
        <v>0</v>
      </c>
      <c r="Y41" s="3">
        <v>0</v>
      </c>
      <c r="Z41" s="3">
        <v>0</v>
      </c>
      <c r="AA41" s="3">
        <v>0</v>
      </c>
      <c r="AB41" s="3">
        <v>1</v>
      </c>
      <c r="AC41" s="3">
        <v>0</v>
      </c>
      <c r="AD41" s="3">
        <v>0</v>
      </c>
      <c r="AE41" s="3">
        <v>0</v>
      </c>
      <c r="AF41" s="3">
        <v>0</v>
      </c>
      <c r="AG41" s="3">
        <v>1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1</v>
      </c>
      <c r="AO41" s="3">
        <v>0</v>
      </c>
      <c r="AP41" s="3">
        <v>0</v>
      </c>
    </row>
    <row r="42" spans="1:42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1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</row>
    <row r="43" spans="1:42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">
        <v>0</v>
      </c>
      <c r="G43" s="3">
        <v>1</v>
      </c>
      <c r="H43" s="3">
        <v>1</v>
      </c>
      <c r="I43" s="3">
        <v>0</v>
      </c>
      <c r="J43" s="3">
        <v>0</v>
      </c>
      <c r="K43" s="3">
        <v>0</v>
      </c>
      <c r="L43" s="3">
        <v>0</v>
      </c>
      <c r="M43" s="3">
        <v>1</v>
      </c>
      <c r="N43" s="3">
        <v>0</v>
      </c>
      <c r="O43" s="3">
        <v>0</v>
      </c>
      <c r="P43" s="3">
        <v>0</v>
      </c>
      <c r="Q43" s="3">
        <v>0</v>
      </c>
      <c r="R43" s="3">
        <v>1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1</v>
      </c>
      <c r="Z43" s="3">
        <v>0</v>
      </c>
      <c r="AA43" s="3">
        <v>0</v>
      </c>
      <c r="AB43" s="3">
        <v>1</v>
      </c>
      <c r="AC43" s="3">
        <v>0</v>
      </c>
      <c r="AD43" s="3">
        <v>0</v>
      </c>
      <c r="AE43" s="3">
        <v>0</v>
      </c>
      <c r="AF43" s="3">
        <v>0</v>
      </c>
      <c r="AG43" s="3">
        <v>1</v>
      </c>
      <c r="AH43" s="3">
        <v>0</v>
      </c>
      <c r="AI43" s="3">
        <v>0</v>
      </c>
      <c r="AJ43" s="3">
        <v>0</v>
      </c>
      <c r="AK43" s="3">
        <v>0</v>
      </c>
      <c r="AL43" s="3">
        <v>1</v>
      </c>
      <c r="AM43" s="3">
        <v>0</v>
      </c>
      <c r="AN43" s="3">
        <v>0</v>
      </c>
      <c r="AO43" s="3">
        <v>0</v>
      </c>
      <c r="AP43" s="3">
        <v>0</v>
      </c>
    </row>
    <row r="44" spans="1:42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1</v>
      </c>
      <c r="F44" s="3">
        <v>0</v>
      </c>
      <c r="G44" s="3">
        <v>0</v>
      </c>
      <c r="H44" s="3">
        <v>1</v>
      </c>
      <c r="I44" s="3">
        <v>0</v>
      </c>
      <c r="J44" s="3">
        <v>0</v>
      </c>
      <c r="K44" s="3">
        <v>0</v>
      </c>
      <c r="L44" s="3">
        <v>0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1</v>
      </c>
      <c r="S44" s="3">
        <v>0</v>
      </c>
      <c r="T44" s="3">
        <v>0</v>
      </c>
      <c r="U44" s="3">
        <v>0</v>
      </c>
      <c r="V44" s="3">
        <v>0</v>
      </c>
      <c r="W44" s="3">
        <v>1</v>
      </c>
      <c r="X44" s="3">
        <v>0</v>
      </c>
      <c r="Y44" s="3">
        <v>0</v>
      </c>
      <c r="Z44" s="3">
        <v>0</v>
      </c>
      <c r="AA44" s="3">
        <v>0</v>
      </c>
      <c r="AB44" s="3">
        <v>1</v>
      </c>
      <c r="AC44" s="3">
        <v>0</v>
      </c>
      <c r="AD44" s="3">
        <v>0</v>
      </c>
      <c r="AE44" s="3">
        <v>0</v>
      </c>
      <c r="AF44" s="3">
        <v>0</v>
      </c>
      <c r="AG44" s="3">
        <v>1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1</v>
      </c>
      <c r="AO44" s="3">
        <v>0</v>
      </c>
      <c r="AP44" s="3">
        <v>0</v>
      </c>
    </row>
    <row r="45" spans="1:42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1</v>
      </c>
      <c r="I45" s="3">
        <v>0</v>
      </c>
      <c r="J45" s="3">
        <v>0</v>
      </c>
      <c r="K45" s="3">
        <v>0</v>
      </c>
      <c r="L45" s="3">
        <v>0</v>
      </c>
      <c r="M45" s="3">
        <v>1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1</v>
      </c>
      <c r="U45" s="3">
        <v>0</v>
      </c>
      <c r="V45" s="3">
        <v>0</v>
      </c>
      <c r="W45" s="3">
        <v>1</v>
      </c>
      <c r="X45" s="3">
        <v>0</v>
      </c>
      <c r="Y45" s="3">
        <v>0</v>
      </c>
      <c r="Z45" s="3">
        <v>0</v>
      </c>
      <c r="AA45" s="3">
        <v>0</v>
      </c>
      <c r="AB45" s="3">
        <v>1</v>
      </c>
      <c r="AC45" s="3">
        <v>0</v>
      </c>
      <c r="AD45" s="3">
        <v>0</v>
      </c>
      <c r="AE45" s="3">
        <v>0</v>
      </c>
      <c r="AF45" s="3">
        <v>0</v>
      </c>
      <c r="AG45" s="3">
        <v>1</v>
      </c>
      <c r="AH45" s="3">
        <v>0</v>
      </c>
      <c r="AI45" s="3">
        <v>0</v>
      </c>
      <c r="AJ45" s="3">
        <v>0</v>
      </c>
      <c r="AK45" s="3">
        <v>0</v>
      </c>
      <c r="AL45" s="3">
        <v>1</v>
      </c>
      <c r="AM45" s="3">
        <v>0</v>
      </c>
      <c r="AN45" s="3">
        <v>0</v>
      </c>
      <c r="AO45" s="3">
        <v>0</v>
      </c>
      <c r="AP45" s="3">
        <v>0</v>
      </c>
    </row>
    <row r="46" spans="1:42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1</v>
      </c>
      <c r="F46" s="3">
        <v>0</v>
      </c>
      <c r="G46" s="3">
        <v>0</v>
      </c>
      <c r="H46" s="3">
        <v>1</v>
      </c>
      <c r="I46" s="3">
        <v>0</v>
      </c>
      <c r="J46" s="3">
        <v>0</v>
      </c>
      <c r="K46" s="3">
        <v>0</v>
      </c>
      <c r="L46" s="3">
        <v>0</v>
      </c>
      <c r="M46" s="3">
        <v>1</v>
      </c>
      <c r="N46" s="3">
        <v>0</v>
      </c>
      <c r="O46" s="3">
        <v>0</v>
      </c>
      <c r="P46" s="3">
        <v>0</v>
      </c>
      <c r="Q46" s="3">
        <v>0</v>
      </c>
      <c r="R46" s="3">
        <v>1</v>
      </c>
      <c r="S46" s="3">
        <v>0</v>
      </c>
      <c r="T46" s="3">
        <v>0</v>
      </c>
      <c r="U46" s="3">
        <v>0</v>
      </c>
      <c r="V46" s="3">
        <v>0</v>
      </c>
      <c r="W46" s="3">
        <v>1</v>
      </c>
      <c r="X46" s="3">
        <v>0</v>
      </c>
      <c r="Y46" s="3">
        <v>0</v>
      </c>
      <c r="Z46" s="3">
        <v>0</v>
      </c>
      <c r="AA46" s="3">
        <v>0</v>
      </c>
      <c r="AB46" s="3">
        <v>1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1</v>
      </c>
      <c r="AI46" s="3">
        <v>0</v>
      </c>
      <c r="AJ46" s="3">
        <v>0</v>
      </c>
      <c r="AK46" s="3">
        <v>0</v>
      </c>
      <c r="AL46" s="3">
        <v>1</v>
      </c>
      <c r="AM46" s="3">
        <v>0</v>
      </c>
      <c r="AN46" s="3">
        <v>0</v>
      </c>
      <c r="AO46" s="3">
        <v>0</v>
      </c>
      <c r="AP46" s="3">
        <v>0</v>
      </c>
    </row>
    <row r="47" spans="1:42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1</v>
      </c>
      <c r="I47" s="3">
        <v>0</v>
      </c>
      <c r="J47" s="3">
        <v>0</v>
      </c>
      <c r="K47" s="3">
        <v>0</v>
      </c>
      <c r="L47" s="3">
        <v>0</v>
      </c>
      <c r="M47" s="3">
        <v>1</v>
      </c>
      <c r="N47" s="3">
        <v>0</v>
      </c>
      <c r="O47" s="3">
        <v>0</v>
      </c>
      <c r="P47" s="3">
        <v>0</v>
      </c>
      <c r="Q47" s="3">
        <v>0</v>
      </c>
      <c r="R47" s="3">
        <v>1</v>
      </c>
      <c r="S47" s="3">
        <v>0</v>
      </c>
      <c r="T47" s="3">
        <v>0</v>
      </c>
      <c r="U47" s="3">
        <v>0</v>
      </c>
      <c r="V47" s="3">
        <v>0</v>
      </c>
      <c r="W47" s="3">
        <v>1</v>
      </c>
      <c r="X47" s="3">
        <v>0</v>
      </c>
      <c r="Y47" s="3">
        <v>0</v>
      </c>
      <c r="Z47" s="3">
        <v>0</v>
      </c>
      <c r="AA47" s="3">
        <v>0</v>
      </c>
      <c r="AB47" s="3">
        <v>1</v>
      </c>
      <c r="AC47" s="3">
        <v>0</v>
      </c>
      <c r="AD47" s="3">
        <v>0</v>
      </c>
      <c r="AE47" s="3">
        <v>0</v>
      </c>
      <c r="AF47" s="3">
        <v>0</v>
      </c>
      <c r="AG47" s="3">
        <v>1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1</v>
      </c>
      <c r="AO47" s="3">
        <v>0</v>
      </c>
      <c r="AP47" s="3">
        <v>0</v>
      </c>
    </row>
    <row r="48" spans="1:42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3">
        <v>0</v>
      </c>
      <c r="G48" s="3">
        <v>1</v>
      </c>
      <c r="H48" s="3">
        <v>1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1</v>
      </c>
      <c r="P48" s="3">
        <v>0</v>
      </c>
      <c r="Q48" s="3">
        <v>0</v>
      </c>
      <c r="R48" s="3">
        <v>0</v>
      </c>
      <c r="S48" s="3">
        <v>0</v>
      </c>
      <c r="T48" s="3">
        <v>1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1</v>
      </c>
      <c r="AB48" s="3">
        <v>1</v>
      </c>
      <c r="AC48" s="3">
        <v>0</v>
      </c>
      <c r="AD48" s="3">
        <v>0</v>
      </c>
      <c r="AE48" s="3">
        <v>0</v>
      </c>
      <c r="AF48" s="3">
        <v>0</v>
      </c>
      <c r="AG48" s="3">
        <v>1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1</v>
      </c>
      <c r="AO48" s="3">
        <v>0</v>
      </c>
      <c r="AP48" s="3">
        <v>0</v>
      </c>
    </row>
    <row r="49" spans="1:42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">
        <v>0</v>
      </c>
      <c r="G49" s="3">
        <v>1</v>
      </c>
      <c r="H49" s="3">
        <v>1</v>
      </c>
      <c r="I49" s="3">
        <v>0</v>
      </c>
      <c r="J49" s="3">
        <v>0</v>
      </c>
      <c r="K49" s="3">
        <v>0</v>
      </c>
      <c r="L49" s="3">
        <v>0</v>
      </c>
      <c r="M49" s="3">
        <v>1</v>
      </c>
      <c r="N49" s="3">
        <v>0</v>
      </c>
      <c r="O49" s="3">
        <v>0</v>
      </c>
      <c r="P49" s="3">
        <v>0</v>
      </c>
      <c r="Q49" s="3">
        <v>0</v>
      </c>
      <c r="R49" s="3">
        <v>1</v>
      </c>
      <c r="S49" s="3">
        <v>0</v>
      </c>
      <c r="T49" s="3">
        <v>0</v>
      </c>
      <c r="U49" s="3">
        <v>0</v>
      </c>
      <c r="V49" s="3">
        <v>0</v>
      </c>
      <c r="W49" s="3">
        <v>1</v>
      </c>
      <c r="X49" s="3">
        <v>0</v>
      </c>
      <c r="Y49" s="3">
        <v>0</v>
      </c>
      <c r="Z49" s="3">
        <v>0</v>
      </c>
      <c r="AA49" s="3">
        <v>0</v>
      </c>
      <c r="AB49" s="3">
        <v>1</v>
      </c>
      <c r="AC49" s="3">
        <v>0</v>
      </c>
      <c r="AD49" s="3">
        <v>0</v>
      </c>
      <c r="AE49" s="3">
        <v>0</v>
      </c>
      <c r="AF49" s="3">
        <v>0</v>
      </c>
      <c r="AG49" s="3">
        <v>1</v>
      </c>
      <c r="AH49" s="3">
        <v>0</v>
      </c>
      <c r="AI49" s="3">
        <v>0</v>
      </c>
      <c r="AJ49" s="3">
        <v>0</v>
      </c>
      <c r="AK49" s="3">
        <v>0</v>
      </c>
      <c r="AL49" s="3">
        <v>1</v>
      </c>
      <c r="AM49" s="3">
        <v>0</v>
      </c>
      <c r="AN49" s="3">
        <v>0</v>
      </c>
      <c r="AO49" s="3">
        <v>0</v>
      </c>
      <c r="AP49" s="3">
        <v>0</v>
      </c>
    </row>
    <row r="50" spans="1:42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1</v>
      </c>
      <c r="H50" s="3">
        <v>1</v>
      </c>
      <c r="I50" s="3">
        <v>0</v>
      </c>
      <c r="J50" s="3">
        <v>0</v>
      </c>
      <c r="K50" s="3">
        <v>0</v>
      </c>
      <c r="L50" s="3">
        <v>0</v>
      </c>
      <c r="M50" s="3">
        <v>1</v>
      </c>
      <c r="N50" s="3">
        <v>0</v>
      </c>
      <c r="O50" s="3">
        <v>0</v>
      </c>
      <c r="P50" s="3">
        <v>0</v>
      </c>
      <c r="Q50" s="3">
        <v>0</v>
      </c>
      <c r="R50" s="3">
        <v>1</v>
      </c>
      <c r="S50" s="3">
        <v>0</v>
      </c>
      <c r="T50" s="3">
        <v>0</v>
      </c>
      <c r="U50" s="3">
        <v>0</v>
      </c>
      <c r="V50" s="3">
        <v>0</v>
      </c>
      <c r="W50" s="3">
        <v>1</v>
      </c>
      <c r="X50" s="3">
        <v>0</v>
      </c>
      <c r="Y50" s="3">
        <v>0</v>
      </c>
      <c r="Z50" s="3">
        <v>0</v>
      </c>
      <c r="AA50" s="3">
        <v>0</v>
      </c>
      <c r="AB50" s="3">
        <v>1</v>
      </c>
      <c r="AC50" s="3">
        <v>0</v>
      </c>
      <c r="AD50" s="3">
        <v>0</v>
      </c>
      <c r="AE50" s="3">
        <v>0</v>
      </c>
      <c r="AF50" s="3">
        <v>0</v>
      </c>
      <c r="AG50" s="3">
        <v>1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1</v>
      </c>
    </row>
    <row r="51" spans="1:42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1</v>
      </c>
      <c r="F51" s="3">
        <v>0</v>
      </c>
      <c r="G51" s="3">
        <v>0</v>
      </c>
      <c r="H51" s="3">
        <v>1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</row>
    <row r="52" spans="1:42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</row>
    <row r="53" spans="1:42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">
        <v>0</v>
      </c>
      <c r="G53" s="3">
        <v>1</v>
      </c>
      <c r="H53" s="3">
        <v>1</v>
      </c>
      <c r="I53" s="3">
        <v>0</v>
      </c>
      <c r="J53" s="3">
        <v>0</v>
      </c>
      <c r="K53" s="3">
        <v>0</v>
      </c>
      <c r="L53" s="3">
        <v>0</v>
      </c>
      <c r="M53" s="3">
        <v>1</v>
      </c>
      <c r="N53" s="3">
        <v>0</v>
      </c>
      <c r="O53" s="3">
        <v>0</v>
      </c>
      <c r="P53" s="3">
        <v>0</v>
      </c>
      <c r="Q53" s="3">
        <v>0</v>
      </c>
      <c r="R53" s="3">
        <v>1</v>
      </c>
      <c r="S53" s="3">
        <v>0</v>
      </c>
      <c r="T53" s="3">
        <v>0</v>
      </c>
      <c r="U53" s="3">
        <v>0</v>
      </c>
      <c r="V53" s="3">
        <v>0</v>
      </c>
      <c r="W53" s="3">
        <v>1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0</v>
      </c>
      <c r="AD53" s="3">
        <v>0</v>
      </c>
      <c r="AE53" s="3">
        <v>0</v>
      </c>
      <c r="AF53" s="3">
        <v>0</v>
      </c>
      <c r="AG53" s="3">
        <v>1</v>
      </c>
      <c r="AH53" s="3">
        <v>0</v>
      </c>
      <c r="AI53" s="3">
        <v>0</v>
      </c>
      <c r="AJ53" s="3">
        <v>0</v>
      </c>
      <c r="AK53" s="3">
        <v>0</v>
      </c>
      <c r="AL53" s="3">
        <v>1</v>
      </c>
      <c r="AM53" s="3">
        <v>0</v>
      </c>
      <c r="AN53" s="3">
        <v>0</v>
      </c>
      <c r="AO53" s="3">
        <v>0</v>
      </c>
      <c r="AP53" s="3">
        <v>0</v>
      </c>
    </row>
    <row r="54" spans="1:42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1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1</v>
      </c>
      <c r="O54" s="3">
        <v>0</v>
      </c>
      <c r="P54" s="3">
        <v>0</v>
      </c>
      <c r="Q54" s="3">
        <v>0</v>
      </c>
      <c r="R54" s="3">
        <v>0</v>
      </c>
      <c r="S54" s="3">
        <v>1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</row>
    <row r="55" spans="1:42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1</v>
      </c>
      <c r="H55" s="3">
        <v>1</v>
      </c>
      <c r="I55" s="3">
        <v>0</v>
      </c>
      <c r="J55" s="3">
        <v>0</v>
      </c>
      <c r="K55" s="3">
        <v>0</v>
      </c>
      <c r="L55" s="3">
        <v>0</v>
      </c>
      <c r="M55" s="3">
        <v>1</v>
      </c>
      <c r="N55" s="3">
        <v>0</v>
      </c>
      <c r="O55" s="3">
        <v>0</v>
      </c>
      <c r="P55" s="3">
        <v>0</v>
      </c>
      <c r="Q55" s="3">
        <v>0</v>
      </c>
      <c r="R55" s="3">
        <v>1</v>
      </c>
      <c r="S55" s="3">
        <v>0</v>
      </c>
      <c r="T55" s="3">
        <v>0</v>
      </c>
      <c r="U55" s="3">
        <v>0</v>
      </c>
      <c r="V55" s="3">
        <v>0</v>
      </c>
      <c r="W55" s="3">
        <v>1</v>
      </c>
      <c r="X55" s="3">
        <v>0</v>
      </c>
      <c r="Y55" s="3">
        <v>0</v>
      </c>
      <c r="Z55" s="3">
        <v>0</v>
      </c>
      <c r="AA55" s="3">
        <v>0</v>
      </c>
      <c r="AB55" s="3">
        <v>1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1</v>
      </c>
      <c r="AM55" s="3">
        <v>0</v>
      </c>
      <c r="AN55" s="3">
        <v>0</v>
      </c>
      <c r="AO55" s="3">
        <v>0</v>
      </c>
      <c r="AP55" s="3">
        <v>0</v>
      </c>
    </row>
    <row r="56" spans="1:42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1</v>
      </c>
      <c r="F56" s="3">
        <v>0</v>
      </c>
      <c r="G56" s="3">
        <v>0</v>
      </c>
      <c r="H56" s="3">
        <v>1</v>
      </c>
      <c r="I56" s="3">
        <v>0</v>
      </c>
      <c r="J56" s="3">
        <v>0</v>
      </c>
      <c r="K56" s="3">
        <v>0</v>
      </c>
      <c r="L56" s="3">
        <v>0</v>
      </c>
      <c r="M56" s="3">
        <v>1</v>
      </c>
      <c r="N56" s="3">
        <v>0</v>
      </c>
      <c r="O56" s="3">
        <v>0</v>
      </c>
      <c r="P56" s="3">
        <v>0</v>
      </c>
      <c r="Q56" s="3">
        <v>0</v>
      </c>
      <c r="R56" s="3">
        <v>1</v>
      </c>
      <c r="S56" s="3">
        <v>0</v>
      </c>
      <c r="T56" s="3">
        <v>0</v>
      </c>
      <c r="U56" s="3">
        <v>0</v>
      </c>
      <c r="V56" s="3">
        <v>0</v>
      </c>
      <c r="W56" s="3">
        <v>1</v>
      </c>
      <c r="X56" s="3">
        <v>0</v>
      </c>
      <c r="Y56" s="3">
        <v>0</v>
      </c>
      <c r="Z56" s="3">
        <v>0</v>
      </c>
      <c r="AA56" s="3">
        <v>0</v>
      </c>
      <c r="AB56" s="3">
        <v>1</v>
      </c>
      <c r="AC56" s="3">
        <v>0</v>
      </c>
      <c r="AD56" s="3">
        <v>0</v>
      </c>
      <c r="AE56" s="3">
        <v>0</v>
      </c>
      <c r="AF56" s="3">
        <v>0</v>
      </c>
      <c r="AG56" s="3">
        <v>1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1</v>
      </c>
      <c r="AO56" s="3">
        <v>0</v>
      </c>
      <c r="AP56" s="3">
        <v>0</v>
      </c>
    </row>
    <row r="57" spans="1:42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1</v>
      </c>
      <c r="F57" s="3">
        <v>0</v>
      </c>
      <c r="G57" s="3">
        <v>0</v>
      </c>
      <c r="H57" s="3">
        <v>1</v>
      </c>
      <c r="I57" s="3">
        <v>0</v>
      </c>
      <c r="J57" s="3">
        <v>0</v>
      </c>
      <c r="K57" s="3">
        <v>0</v>
      </c>
      <c r="L57" s="3">
        <v>0</v>
      </c>
      <c r="M57" s="3">
        <v>1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1</v>
      </c>
      <c r="U57" s="3">
        <v>0</v>
      </c>
      <c r="V57" s="3">
        <v>0</v>
      </c>
      <c r="W57" s="3">
        <v>0</v>
      </c>
      <c r="X57" s="3">
        <v>0</v>
      </c>
      <c r="Y57" s="3">
        <v>1</v>
      </c>
      <c r="Z57" s="3">
        <v>0</v>
      </c>
      <c r="AA57" s="3">
        <v>0</v>
      </c>
      <c r="AB57" s="3">
        <v>1</v>
      </c>
      <c r="AC57" s="3">
        <v>0</v>
      </c>
      <c r="AD57" s="3">
        <v>0</v>
      </c>
      <c r="AE57" s="3">
        <v>0</v>
      </c>
      <c r="AF57" s="3">
        <v>0</v>
      </c>
      <c r="AG57" s="3">
        <v>1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1</v>
      </c>
      <c r="AO57" s="3">
        <v>0</v>
      </c>
      <c r="AP57" s="3">
        <v>0</v>
      </c>
    </row>
    <row r="58" spans="1:42" x14ac:dyDescent="0.25">
      <c r="A58" s="4" t="s">
        <v>108</v>
      </c>
      <c r="B58" s="4" t="s">
        <v>109</v>
      </c>
      <c r="C58" s="3">
        <v>0</v>
      </c>
      <c r="D58" s="3">
        <v>0</v>
      </c>
      <c r="E58" s="3">
        <v>0</v>
      </c>
      <c r="F58" s="3">
        <v>0</v>
      </c>
      <c r="G58" s="3">
        <v>1</v>
      </c>
      <c r="H58" s="3">
        <v>1</v>
      </c>
      <c r="I58" s="3">
        <v>0</v>
      </c>
      <c r="J58" s="3">
        <v>0</v>
      </c>
      <c r="K58" s="3">
        <v>0</v>
      </c>
      <c r="L58" s="3">
        <v>0</v>
      </c>
      <c r="M58" s="3">
        <v>1</v>
      </c>
      <c r="N58" s="3">
        <v>0</v>
      </c>
      <c r="O58" s="3">
        <v>0</v>
      </c>
      <c r="P58" s="3">
        <v>0</v>
      </c>
      <c r="Q58" s="3">
        <v>0</v>
      </c>
      <c r="R58" s="3">
        <v>1</v>
      </c>
      <c r="S58" s="3">
        <v>0</v>
      </c>
      <c r="T58" s="3">
        <v>0</v>
      </c>
      <c r="U58" s="3">
        <v>0</v>
      </c>
      <c r="V58" s="3">
        <v>0</v>
      </c>
      <c r="W58" s="3">
        <v>1</v>
      </c>
      <c r="X58" s="3">
        <v>0</v>
      </c>
      <c r="Y58" s="3">
        <v>0</v>
      </c>
      <c r="Z58" s="3">
        <v>0</v>
      </c>
      <c r="AA58" s="3">
        <v>0</v>
      </c>
      <c r="AB58" s="3">
        <v>1</v>
      </c>
      <c r="AC58" s="3">
        <v>0</v>
      </c>
      <c r="AD58" s="3">
        <v>0</v>
      </c>
      <c r="AE58" s="3">
        <v>0</v>
      </c>
      <c r="AF58" s="3">
        <v>0</v>
      </c>
      <c r="AG58" s="3">
        <v>1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1</v>
      </c>
    </row>
    <row r="59" spans="1:42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1</v>
      </c>
      <c r="F59" s="3">
        <v>0</v>
      </c>
      <c r="G59" s="3">
        <v>0</v>
      </c>
      <c r="H59" s="3">
        <v>1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1</v>
      </c>
      <c r="O59" s="3">
        <v>0</v>
      </c>
      <c r="P59" s="3">
        <v>0</v>
      </c>
      <c r="Q59" s="3">
        <v>0</v>
      </c>
      <c r="R59" s="3">
        <v>0</v>
      </c>
      <c r="S59" s="3">
        <v>1</v>
      </c>
      <c r="T59" s="3">
        <v>0</v>
      </c>
      <c r="U59" s="3">
        <v>0</v>
      </c>
      <c r="V59" s="3">
        <v>0</v>
      </c>
      <c r="W59" s="3">
        <v>1</v>
      </c>
      <c r="X59" s="3">
        <v>0</v>
      </c>
      <c r="Y59" s="3">
        <v>0</v>
      </c>
      <c r="Z59" s="3">
        <v>0</v>
      </c>
      <c r="AA59" s="3">
        <v>0</v>
      </c>
      <c r="AB59" s="3">
        <v>1</v>
      </c>
      <c r="AC59" s="3">
        <v>0</v>
      </c>
      <c r="AD59" s="3">
        <v>0</v>
      </c>
      <c r="AE59" s="3">
        <v>0</v>
      </c>
      <c r="AF59" s="3">
        <v>0</v>
      </c>
      <c r="AG59" s="3">
        <v>1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1</v>
      </c>
      <c r="AO59" s="3">
        <v>0</v>
      </c>
      <c r="AP59" s="3">
        <v>0</v>
      </c>
    </row>
    <row r="60" spans="1:42" x14ac:dyDescent="0.25">
      <c r="A60" s="4" t="s">
        <v>112</v>
      </c>
      <c r="B60" s="4" t="s">
        <v>113</v>
      </c>
      <c r="C60" s="3">
        <v>0</v>
      </c>
      <c r="D60" s="3">
        <v>0</v>
      </c>
      <c r="E60" s="3">
        <v>1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1</v>
      </c>
      <c r="N60" s="3">
        <v>0</v>
      </c>
      <c r="O60" s="3">
        <v>0</v>
      </c>
      <c r="P60" s="3">
        <v>0</v>
      </c>
      <c r="Q60" s="3">
        <v>0</v>
      </c>
      <c r="R60" s="3">
        <v>1</v>
      </c>
      <c r="S60" s="3">
        <v>0</v>
      </c>
      <c r="T60" s="3">
        <v>0</v>
      </c>
      <c r="U60" s="3">
        <v>0</v>
      </c>
      <c r="V60" s="3">
        <v>0</v>
      </c>
      <c r="W60" s="3">
        <v>1</v>
      </c>
      <c r="X60" s="3">
        <v>0</v>
      </c>
      <c r="Y60" s="3">
        <v>0</v>
      </c>
      <c r="Z60" s="3">
        <v>0</v>
      </c>
      <c r="AA60" s="3">
        <v>0</v>
      </c>
      <c r="AB60" s="3">
        <v>1</v>
      </c>
      <c r="AC60" s="3">
        <v>0</v>
      </c>
      <c r="AD60" s="3">
        <v>0</v>
      </c>
      <c r="AE60" s="3">
        <v>0</v>
      </c>
      <c r="AF60" s="3">
        <v>0</v>
      </c>
      <c r="AG60" s="3">
        <v>1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</row>
    <row r="61" spans="1:42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1</v>
      </c>
      <c r="F61" s="3">
        <v>0</v>
      </c>
      <c r="G61" s="3">
        <v>0</v>
      </c>
      <c r="H61" s="3">
        <v>1</v>
      </c>
      <c r="I61" s="3">
        <v>0</v>
      </c>
      <c r="J61" s="3">
        <v>0</v>
      </c>
      <c r="K61" s="3">
        <v>0</v>
      </c>
      <c r="L61" s="3">
        <v>0</v>
      </c>
      <c r="M61" s="3">
        <v>1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1</v>
      </c>
      <c r="T61" s="3">
        <v>0</v>
      </c>
      <c r="U61" s="3">
        <v>0</v>
      </c>
      <c r="V61" s="3">
        <v>0</v>
      </c>
      <c r="W61" s="3">
        <v>1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1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1</v>
      </c>
      <c r="AN61" s="3">
        <v>0</v>
      </c>
      <c r="AO61" s="3">
        <v>0</v>
      </c>
      <c r="AP61" s="3">
        <v>0</v>
      </c>
    </row>
    <row r="62" spans="1:42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">
        <v>0</v>
      </c>
      <c r="G62" s="3">
        <v>1</v>
      </c>
      <c r="H62" s="3">
        <v>1</v>
      </c>
      <c r="I62" s="3">
        <v>0</v>
      </c>
      <c r="J62" s="3">
        <v>0</v>
      </c>
      <c r="K62" s="3">
        <v>0</v>
      </c>
      <c r="L62" s="3">
        <v>0</v>
      </c>
      <c r="M62" s="3">
        <v>1</v>
      </c>
      <c r="N62" s="3">
        <v>0</v>
      </c>
      <c r="O62" s="3">
        <v>0</v>
      </c>
      <c r="P62" s="3">
        <v>0</v>
      </c>
      <c r="Q62" s="3">
        <v>0</v>
      </c>
      <c r="R62" s="3">
        <v>1</v>
      </c>
      <c r="S62" s="3">
        <v>0</v>
      </c>
      <c r="T62" s="3">
        <v>0</v>
      </c>
      <c r="U62" s="3">
        <v>0</v>
      </c>
      <c r="V62" s="3">
        <v>0</v>
      </c>
      <c r="W62" s="3">
        <v>1</v>
      </c>
      <c r="X62" s="3">
        <v>0</v>
      </c>
      <c r="Y62" s="3">
        <v>0</v>
      </c>
      <c r="Z62" s="3">
        <v>0</v>
      </c>
      <c r="AA62" s="3">
        <v>0</v>
      </c>
      <c r="AB62" s="3">
        <v>1</v>
      </c>
      <c r="AC62" s="3">
        <v>0</v>
      </c>
      <c r="AD62" s="3">
        <v>0</v>
      </c>
      <c r="AE62" s="3">
        <v>0</v>
      </c>
      <c r="AF62" s="3">
        <v>0</v>
      </c>
      <c r="AG62" s="3">
        <v>1</v>
      </c>
      <c r="AH62" s="3">
        <v>0</v>
      </c>
      <c r="AI62" s="3">
        <v>0</v>
      </c>
      <c r="AJ62" s="3">
        <v>0</v>
      </c>
      <c r="AK62" s="3">
        <v>0</v>
      </c>
      <c r="AL62" s="3">
        <v>1</v>
      </c>
      <c r="AM62" s="3">
        <v>0</v>
      </c>
      <c r="AN62" s="3">
        <v>0</v>
      </c>
      <c r="AO62" s="3">
        <v>0</v>
      </c>
      <c r="AP62" s="3">
        <v>0</v>
      </c>
    </row>
    <row r="63" spans="1:42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">
        <v>0</v>
      </c>
      <c r="G63" s="3">
        <v>1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1</v>
      </c>
      <c r="AO63" s="3">
        <v>0</v>
      </c>
      <c r="AP63" s="3">
        <v>0</v>
      </c>
    </row>
    <row r="64" spans="1:42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">
        <v>0</v>
      </c>
      <c r="G64" s="3">
        <v>1</v>
      </c>
      <c r="H64" s="3">
        <v>1</v>
      </c>
      <c r="I64" s="3">
        <v>0</v>
      </c>
      <c r="J64" s="3">
        <v>0</v>
      </c>
      <c r="K64" s="3">
        <v>0</v>
      </c>
      <c r="L64" s="3">
        <v>0</v>
      </c>
      <c r="M64" s="3">
        <v>1</v>
      </c>
      <c r="N64" s="3">
        <v>0</v>
      </c>
      <c r="O64" s="3">
        <v>0</v>
      </c>
      <c r="P64" s="3">
        <v>0</v>
      </c>
      <c r="Q64" s="3">
        <v>0</v>
      </c>
      <c r="R64" s="3">
        <v>1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1</v>
      </c>
      <c r="Z64" s="3">
        <v>0</v>
      </c>
      <c r="AA64" s="3">
        <v>0</v>
      </c>
      <c r="AB64" s="3">
        <v>1</v>
      </c>
      <c r="AC64" s="3">
        <v>0</v>
      </c>
      <c r="AD64" s="3">
        <v>0</v>
      </c>
      <c r="AE64" s="3">
        <v>0</v>
      </c>
      <c r="AF64" s="3">
        <v>0</v>
      </c>
      <c r="AG64" s="3">
        <v>1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1</v>
      </c>
      <c r="AO64" s="3">
        <v>0</v>
      </c>
      <c r="AP64" s="3">
        <v>0</v>
      </c>
    </row>
    <row r="65" spans="1:42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1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</row>
    <row r="66" spans="1:42" x14ac:dyDescent="0.25">
      <c r="A66" s="4" t="s">
        <v>124</v>
      </c>
      <c r="B66" s="4" t="s">
        <v>125</v>
      </c>
      <c r="C66" s="3">
        <v>1</v>
      </c>
      <c r="D66" s="3">
        <v>0</v>
      </c>
      <c r="E66" s="3">
        <v>0</v>
      </c>
      <c r="F66" s="3">
        <v>0</v>
      </c>
      <c r="G66" s="3">
        <v>0</v>
      </c>
      <c r="H66" s="3">
        <v>1</v>
      </c>
      <c r="I66" s="3">
        <v>0</v>
      </c>
      <c r="J66" s="3">
        <v>0</v>
      </c>
      <c r="K66" s="3">
        <v>0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0</v>
      </c>
      <c r="R66" s="3">
        <v>1</v>
      </c>
      <c r="S66" s="3">
        <v>0</v>
      </c>
      <c r="T66" s="3">
        <v>0</v>
      </c>
      <c r="U66" s="3">
        <v>0</v>
      </c>
      <c r="V66" s="3">
        <v>0</v>
      </c>
      <c r="W66" s="3">
        <v>1</v>
      </c>
      <c r="X66" s="3">
        <v>0</v>
      </c>
      <c r="Y66" s="3">
        <v>0</v>
      </c>
      <c r="Z66" s="3">
        <v>0</v>
      </c>
      <c r="AA66" s="3">
        <v>0</v>
      </c>
      <c r="AB66" s="3">
        <v>1</v>
      </c>
      <c r="AC66" s="3">
        <v>0</v>
      </c>
      <c r="AD66" s="3">
        <v>0</v>
      </c>
      <c r="AE66" s="3">
        <v>0</v>
      </c>
      <c r="AF66" s="3">
        <v>0</v>
      </c>
      <c r="AG66" s="3">
        <v>1</v>
      </c>
      <c r="AH66" s="3">
        <v>0</v>
      </c>
      <c r="AI66" s="3">
        <v>0</v>
      </c>
      <c r="AJ66" s="3">
        <v>0</v>
      </c>
      <c r="AK66" s="3">
        <v>0</v>
      </c>
      <c r="AL66" s="3">
        <v>1</v>
      </c>
      <c r="AM66" s="3">
        <v>0</v>
      </c>
      <c r="AN66" s="3">
        <v>0</v>
      </c>
      <c r="AO66" s="3">
        <v>0</v>
      </c>
      <c r="AP66" s="3">
        <v>0</v>
      </c>
    </row>
    <row r="67" spans="1:42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1</v>
      </c>
      <c r="F67" s="3">
        <v>0</v>
      </c>
      <c r="G67" s="3">
        <v>0</v>
      </c>
      <c r="H67" s="3">
        <v>1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1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1</v>
      </c>
      <c r="Y67" s="3">
        <v>0</v>
      </c>
      <c r="Z67" s="3">
        <v>0</v>
      </c>
      <c r="AA67" s="3">
        <v>0</v>
      </c>
      <c r="AB67" s="3">
        <v>1</v>
      </c>
      <c r="AC67" s="3">
        <v>0</v>
      </c>
      <c r="AD67" s="3">
        <v>0</v>
      </c>
      <c r="AE67" s="3">
        <v>0</v>
      </c>
      <c r="AF67" s="3">
        <v>0</v>
      </c>
      <c r="AG67" s="3">
        <v>1</v>
      </c>
      <c r="AH67" s="3">
        <v>0</v>
      </c>
      <c r="AI67" s="3">
        <v>0</v>
      </c>
      <c r="AJ67" s="3">
        <v>0</v>
      </c>
      <c r="AK67" s="3">
        <v>0</v>
      </c>
      <c r="AL67" s="3">
        <v>1</v>
      </c>
      <c r="AM67" s="3">
        <v>0</v>
      </c>
      <c r="AN67" s="3">
        <v>0</v>
      </c>
      <c r="AO67" s="3">
        <v>0</v>
      </c>
      <c r="AP67" s="3">
        <v>0</v>
      </c>
    </row>
    <row r="68" spans="1:42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1</v>
      </c>
      <c r="F68" s="3">
        <v>0</v>
      </c>
      <c r="G68" s="3">
        <v>0</v>
      </c>
      <c r="H68" s="3">
        <v>1</v>
      </c>
      <c r="I68" s="3">
        <v>0</v>
      </c>
      <c r="J68" s="3">
        <v>0</v>
      </c>
      <c r="K68" s="3">
        <v>0</v>
      </c>
      <c r="L68" s="3">
        <v>0</v>
      </c>
      <c r="M68" s="3">
        <v>1</v>
      </c>
      <c r="N68" s="3">
        <v>0</v>
      </c>
      <c r="O68" s="3">
        <v>0</v>
      </c>
      <c r="P68" s="3">
        <v>0</v>
      </c>
      <c r="Q68" s="3">
        <v>0</v>
      </c>
      <c r="R68" s="3">
        <v>1</v>
      </c>
      <c r="S68" s="3">
        <v>0</v>
      </c>
      <c r="T68" s="3">
        <v>0</v>
      </c>
      <c r="U68" s="3">
        <v>0</v>
      </c>
      <c r="V68" s="3">
        <v>0</v>
      </c>
      <c r="W68" s="3">
        <v>1</v>
      </c>
      <c r="X68" s="3">
        <v>0</v>
      </c>
      <c r="Y68" s="3">
        <v>0</v>
      </c>
      <c r="Z68" s="3">
        <v>0</v>
      </c>
      <c r="AA68" s="3">
        <v>0</v>
      </c>
      <c r="AB68" s="3">
        <v>1</v>
      </c>
      <c r="AC68" s="3">
        <v>0</v>
      </c>
      <c r="AD68" s="3">
        <v>0</v>
      </c>
      <c r="AE68" s="3">
        <v>0</v>
      </c>
      <c r="AF68" s="3">
        <v>0</v>
      </c>
      <c r="AG68" s="3">
        <v>1</v>
      </c>
      <c r="AH68" s="3">
        <v>0</v>
      </c>
      <c r="AI68" s="3">
        <v>0</v>
      </c>
      <c r="AJ68" s="3">
        <v>0</v>
      </c>
      <c r="AK68" s="3">
        <v>0</v>
      </c>
      <c r="AL68" s="3">
        <v>1</v>
      </c>
      <c r="AM68" s="3">
        <v>0</v>
      </c>
      <c r="AN68" s="3">
        <v>0</v>
      </c>
      <c r="AO68" s="3">
        <v>0</v>
      </c>
      <c r="AP68" s="3">
        <v>0</v>
      </c>
    </row>
    <row r="69" spans="1:42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</row>
    <row r="70" spans="1:42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1</v>
      </c>
      <c r="F70" s="3">
        <v>0</v>
      </c>
      <c r="G70" s="3">
        <v>0</v>
      </c>
      <c r="H70" s="3">
        <v>1</v>
      </c>
      <c r="I70" s="3">
        <v>0</v>
      </c>
      <c r="J70" s="3">
        <v>0</v>
      </c>
      <c r="K70" s="3">
        <v>0</v>
      </c>
      <c r="L70" s="3">
        <v>0</v>
      </c>
      <c r="M70" s="3">
        <v>1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1</v>
      </c>
      <c r="U70" s="3">
        <v>0</v>
      </c>
      <c r="V70" s="3">
        <v>0</v>
      </c>
      <c r="W70" s="3">
        <v>1</v>
      </c>
      <c r="X70" s="3">
        <v>0</v>
      </c>
      <c r="Y70" s="3">
        <v>0</v>
      </c>
      <c r="Z70" s="3">
        <v>0</v>
      </c>
      <c r="AA70" s="3">
        <v>0</v>
      </c>
      <c r="AB70" s="3">
        <v>1</v>
      </c>
      <c r="AC70" s="3">
        <v>0</v>
      </c>
      <c r="AD70" s="3">
        <v>0</v>
      </c>
      <c r="AE70" s="3">
        <v>0</v>
      </c>
      <c r="AF70" s="3">
        <v>0</v>
      </c>
      <c r="AG70" s="3">
        <v>1</v>
      </c>
      <c r="AH70" s="3">
        <v>0</v>
      </c>
      <c r="AI70" s="3">
        <v>0</v>
      </c>
      <c r="AJ70" s="3">
        <v>0</v>
      </c>
      <c r="AK70" s="3">
        <v>0</v>
      </c>
      <c r="AL70" s="3">
        <v>1</v>
      </c>
      <c r="AM70" s="3">
        <v>0</v>
      </c>
      <c r="AN70" s="3">
        <v>0</v>
      </c>
      <c r="AO70" s="3">
        <v>0</v>
      </c>
      <c r="AP70" s="3">
        <v>0</v>
      </c>
    </row>
    <row r="71" spans="1:42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1</v>
      </c>
      <c r="F71" s="3">
        <v>0</v>
      </c>
      <c r="G71" s="3">
        <v>0</v>
      </c>
      <c r="H71" s="3">
        <v>1</v>
      </c>
      <c r="I71" s="3">
        <v>0</v>
      </c>
      <c r="J71" s="3">
        <v>0</v>
      </c>
      <c r="K71" s="3">
        <v>0</v>
      </c>
      <c r="L71" s="3">
        <v>0</v>
      </c>
      <c r="M71" s="3">
        <v>1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1</v>
      </c>
      <c r="AO71" s="3">
        <v>0</v>
      </c>
      <c r="AP71" s="3">
        <v>0</v>
      </c>
    </row>
    <row r="72" spans="1:42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1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</row>
    <row r="73" spans="1:42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1</v>
      </c>
      <c r="F73" s="3">
        <v>0</v>
      </c>
      <c r="G73" s="3">
        <v>0</v>
      </c>
      <c r="H73" s="3">
        <v>1</v>
      </c>
      <c r="I73" s="3">
        <v>0</v>
      </c>
      <c r="J73" s="3">
        <v>0</v>
      </c>
      <c r="K73" s="3">
        <v>0</v>
      </c>
      <c r="L73" s="3">
        <v>0</v>
      </c>
      <c r="M73" s="3">
        <v>1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1</v>
      </c>
      <c r="Z73" s="3">
        <v>0</v>
      </c>
      <c r="AA73" s="3">
        <v>0</v>
      </c>
      <c r="AB73" s="3">
        <v>1</v>
      </c>
      <c r="AC73" s="3">
        <v>0</v>
      </c>
      <c r="AD73" s="3">
        <v>0</v>
      </c>
      <c r="AE73" s="3">
        <v>0</v>
      </c>
      <c r="AF73" s="3">
        <v>0</v>
      </c>
      <c r="AG73" s="3">
        <v>1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1</v>
      </c>
      <c r="AO73" s="3">
        <v>0</v>
      </c>
      <c r="AP73" s="3">
        <v>0</v>
      </c>
    </row>
    <row r="74" spans="1:42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</row>
    <row r="75" spans="1:42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1</v>
      </c>
      <c r="F75" s="3">
        <v>0</v>
      </c>
      <c r="G75" s="3">
        <v>0</v>
      </c>
      <c r="H75" s="3">
        <v>1</v>
      </c>
      <c r="I75" s="3">
        <v>0</v>
      </c>
      <c r="J75" s="3">
        <v>0</v>
      </c>
      <c r="K75" s="3">
        <v>0</v>
      </c>
      <c r="L75" s="3">
        <v>0</v>
      </c>
      <c r="M75" s="3">
        <v>1</v>
      </c>
      <c r="N75" s="3">
        <v>0</v>
      </c>
      <c r="O75" s="3">
        <v>0</v>
      </c>
      <c r="P75" s="3">
        <v>0</v>
      </c>
      <c r="Q75" s="3">
        <v>0</v>
      </c>
      <c r="R75" s="3">
        <v>1</v>
      </c>
      <c r="S75" s="3">
        <v>0</v>
      </c>
      <c r="T75" s="3">
        <v>0</v>
      </c>
      <c r="U75" s="3">
        <v>0</v>
      </c>
      <c r="V75" s="3">
        <v>0</v>
      </c>
      <c r="W75" s="3">
        <v>1</v>
      </c>
      <c r="X75" s="3">
        <v>0</v>
      </c>
      <c r="Y75" s="3">
        <v>0</v>
      </c>
      <c r="Z75" s="3">
        <v>0</v>
      </c>
      <c r="AA75" s="3">
        <v>0</v>
      </c>
      <c r="AB75" s="3">
        <v>1</v>
      </c>
      <c r="AC75" s="3">
        <v>0</v>
      </c>
      <c r="AD75" s="3">
        <v>0</v>
      </c>
      <c r="AE75" s="3">
        <v>0</v>
      </c>
      <c r="AF75" s="3">
        <v>0</v>
      </c>
      <c r="AG75" s="3">
        <v>1</v>
      </c>
      <c r="AH75" s="3">
        <v>0</v>
      </c>
      <c r="AI75" s="3">
        <v>0</v>
      </c>
      <c r="AJ75" s="3">
        <v>0</v>
      </c>
      <c r="AK75" s="3">
        <v>0</v>
      </c>
      <c r="AL75" s="3">
        <v>1</v>
      </c>
      <c r="AM75" s="3">
        <v>0</v>
      </c>
      <c r="AN75" s="3">
        <v>0</v>
      </c>
      <c r="AO75" s="3">
        <v>0</v>
      </c>
      <c r="AP75" s="3">
        <v>0</v>
      </c>
    </row>
    <row r="76" spans="1:42" x14ac:dyDescent="0.25">
      <c r="A76" s="4" t="s">
        <v>144</v>
      </c>
      <c r="B76" s="4" t="s">
        <v>145</v>
      </c>
      <c r="C76" s="3">
        <v>1</v>
      </c>
      <c r="D76" s="3">
        <v>0</v>
      </c>
      <c r="E76" s="3">
        <v>0</v>
      </c>
      <c r="F76" s="3">
        <v>0</v>
      </c>
      <c r="G76" s="3">
        <v>0</v>
      </c>
      <c r="H76" s="3">
        <v>1</v>
      </c>
      <c r="I76" s="3">
        <v>0</v>
      </c>
      <c r="J76" s="3">
        <v>0</v>
      </c>
      <c r="K76" s="3">
        <v>0</v>
      </c>
      <c r="L76" s="3">
        <v>0</v>
      </c>
      <c r="M76" s="3">
        <v>1</v>
      </c>
      <c r="N76" s="3">
        <v>0</v>
      </c>
      <c r="O76" s="3">
        <v>0</v>
      </c>
      <c r="P76" s="3">
        <v>0</v>
      </c>
      <c r="Q76" s="3">
        <v>0</v>
      </c>
      <c r="R76" s="3">
        <v>1</v>
      </c>
      <c r="S76" s="3">
        <v>0</v>
      </c>
      <c r="T76" s="3">
        <v>0</v>
      </c>
      <c r="U76" s="3">
        <v>0</v>
      </c>
      <c r="V76" s="3">
        <v>0</v>
      </c>
      <c r="W76" s="3">
        <v>1</v>
      </c>
      <c r="X76" s="3">
        <v>0</v>
      </c>
      <c r="Y76" s="3">
        <v>0</v>
      </c>
      <c r="Z76" s="3">
        <v>0</v>
      </c>
      <c r="AA76" s="3">
        <v>0</v>
      </c>
      <c r="AB76" s="3">
        <v>1</v>
      </c>
      <c r="AC76" s="3">
        <v>0</v>
      </c>
      <c r="AD76" s="3">
        <v>0</v>
      </c>
      <c r="AE76" s="3">
        <v>0</v>
      </c>
      <c r="AF76" s="3">
        <v>0</v>
      </c>
      <c r="AG76" s="3">
        <v>1</v>
      </c>
      <c r="AH76" s="3">
        <v>0</v>
      </c>
      <c r="AI76" s="3">
        <v>0</v>
      </c>
      <c r="AJ76" s="3">
        <v>0</v>
      </c>
      <c r="AK76" s="3">
        <v>0</v>
      </c>
      <c r="AL76" s="3">
        <v>1</v>
      </c>
      <c r="AM76" s="3">
        <v>0</v>
      </c>
      <c r="AN76" s="3">
        <v>0</v>
      </c>
      <c r="AO76" s="3">
        <v>0</v>
      </c>
      <c r="AP76" s="3">
        <v>0</v>
      </c>
    </row>
    <row r="77" spans="1:42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</row>
    <row r="78" spans="1:42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</row>
    <row r="79" spans="1:42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</row>
    <row r="80" spans="1:42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</row>
    <row r="81" spans="1:42" x14ac:dyDescent="0.25">
      <c r="A81" s="4" t="s">
        <v>154</v>
      </c>
      <c r="B81" s="4" t="s">
        <v>155</v>
      </c>
      <c r="C81" s="3">
        <v>1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</row>
    <row r="82" spans="1:42" x14ac:dyDescent="0.25">
      <c r="A82" s="4" t="s">
        <v>156</v>
      </c>
      <c r="B82" s="4" t="s">
        <v>157</v>
      </c>
      <c r="C82" s="3">
        <v>0</v>
      </c>
      <c r="D82" s="3">
        <v>1</v>
      </c>
      <c r="E82" s="3">
        <v>0</v>
      </c>
      <c r="F82" s="3">
        <v>0</v>
      </c>
      <c r="G82" s="3">
        <v>0</v>
      </c>
      <c r="H82" s="3">
        <v>1</v>
      </c>
      <c r="I82" s="3">
        <v>0</v>
      </c>
      <c r="J82" s="3">
        <v>0</v>
      </c>
      <c r="K82" s="3">
        <v>0</v>
      </c>
      <c r="L82" s="3">
        <v>0</v>
      </c>
      <c r="M82" s="3">
        <v>1</v>
      </c>
      <c r="N82" s="3">
        <v>0</v>
      </c>
      <c r="O82" s="3">
        <v>0</v>
      </c>
      <c r="P82" s="3">
        <v>0</v>
      </c>
      <c r="Q82" s="3">
        <v>0</v>
      </c>
      <c r="R82" s="3">
        <v>1</v>
      </c>
      <c r="S82" s="3">
        <v>0</v>
      </c>
      <c r="T82" s="3">
        <v>0</v>
      </c>
      <c r="U82" s="3">
        <v>0</v>
      </c>
      <c r="V82" s="3">
        <v>0</v>
      </c>
      <c r="W82" s="3">
        <v>1</v>
      </c>
      <c r="X82" s="3">
        <v>0</v>
      </c>
      <c r="Y82" s="3">
        <v>0</v>
      </c>
      <c r="Z82" s="3">
        <v>0</v>
      </c>
      <c r="AA82" s="3">
        <v>0</v>
      </c>
      <c r="AB82" s="3">
        <v>1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1</v>
      </c>
      <c r="AM82" s="3">
        <v>0</v>
      </c>
      <c r="AN82" s="3">
        <v>0</v>
      </c>
      <c r="AO82" s="3">
        <v>0</v>
      </c>
      <c r="AP82" s="3">
        <v>0</v>
      </c>
    </row>
    <row r="83" spans="1:42" x14ac:dyDescent="0.25">
      <c r="A83" s="4" t="s">
        <v>158</v>
      </c>
      <c r="B83" s="4" t="s">
        <v>159</v>
      </c>
      <c r="C83" s="3">
        <v>1</v>
      </c>
      <c r="D83" s="3">
        <v>0</v>
      </c>
      <c r="E83" s="3">
        <v>0</v>
      </c>
      <c r="F83" s="3">
        <v>0</v>
      </c>
      <c r="G83" s="3">
        <v>0</v>
      </c>
      <c r="H83" s="3">
        <v>1</v>
      </c>
      <c r="I83" s="3">
        <v>0</v>
      </c>
      <c r="J83" s="3">
        <v>0</v>
      </c>
      <c r="K83" s="3">
        <v>0</v>
      </c>
      <c r="L83" s="3">
        <v>0</v>
      </c>
      <c r="M83" s="3">
        <v>1</v>
      </c>
      <c r="N83" s="3">
        <v>0</v>
      </c>
      <c r="O83" s="3">
        <v>0</v>
      </c>
      <c r="P83" s="3">
        <v>0</v>
      </c>
      <c r="Q83" s="3">
        <v>0</v>
      </c>
      <c r="R83" s="3">
        <v>1</v>
      </c>
      <c r="S83" s="3">
        <v>0</v>
      </c>
      <c r="T83" s="3">
        <v>0</v>
      </c>
      <c r="U83" s="3">
        <v>0</v>
      </c>
      <c r="V83" s="3">
        <v>0</v>
      </c>
      <c r="W83" s="3">
        <v>1</v>
      </c>
      <c r="X83" s="3">
        <v>0</v>
      </c>
      <c r="Y83" s="3">
        <v>0</v>
      </c>
      <c r="Z83" s="3">
        <v>0</v>
      </c>
      <c r="AA83" s="3">
        <v>0</v>
      </c>
      <c r="AB83" s="3">
        <v>1</v>
      </c>
      <c r="AC83" s="3">
        <v>0</v>
      </c>
      <c r="AD83" s="3">
        <v>0</v>
      </c>
      <c r="AE83" s="3">
        <v>0</v>
      </c>
      <c r="AF83" s="3">
        <v>0</v>
      </c>
      <c r="AG83" s="3">
        <v>1</v>
      </c>
      <c r="AH83" s="3">
        <v>0</v>
      </c>
      <c r="AI83" s="3">
        <v>0</v>
      </c>
      <c r="AJ83" s="3">
        <v>0</v>
      </c>
      <c r="AK83" s="3">
        <v>0</v>
      </c>
      <c r="AL83" s="3">
        <v>1</v>
      </c>
      <c r="AM83" s="3">
        <v>0</v>
      </c>
      <c r="AN83" s="3">
        <v>0</v>
      </c>
      <c r="AO83" s="3">
        <v>0</v>
      </c>
      <c r="AP83" s="3">
        <v>0</v>
      </c>
    </row>
    <row r="84" spans="1:42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</row>
    <row r="85" spans="1:42" x14ac:dyDescent="0.25">
      <c r="A85" s="4" t="s">
        <v>162</v>
      </c>
      <c r="B85" s="4" t="s">
        <v>163</v>
      </c>
      <c r="C85" s="3">
        <v>1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</row>
    <row r="86" spans="1:42" x14ac:dyDescent="0.25">
      <c r="A86" s="4" t="s">
        <v>164</v>
      </c>
      <c r="B86" s="4" t="s">
        <v>165</v>
      </c>
      <c r="C86" s="3">
        <v>0</v>
      </c>
      <c r="D86" s="3">
        <v>1</v>
      </c>
      <c r="E86" s="3">
        <v>0</v>
      </c>
      <c r="F86" s="3">
        <v>0</v>
      </c>
      <c r="G86" s="3">
        <v>0</v>
      </c>
      <c r="H86" s="3">
        <v>1</v>
      </c>
      <c r="I86" s="3">
        <v>0</v>
      </c>
      <c r="J86" s="3">
        <v>0</v>
      </c>
      <c r="K86" s="3">
        <v>0</v>
      </c>
      <c r="L86" s="3">
        <v>0</v>
      </c>
      <c r="M86" s="3">
        <v>1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1</v>
      </c>
      <c r="X86" s="3">
        <v>0</v>
      </c>
      <c r="Y86" s="3">
        <v>0</v>
      </c>
      <c r="Z86" s="3">
        <v>0</v>
      </c>
      <c r="AA86" s="3">
        <v>0</v>
      </c>
      <c r="AB86" s="3">
        <v>1</v>
      </c>
      <c r="AC86" s="3">
        <v>0</v>
      </c>
      <c r="AD86" s="3">
        <v>0</v>
      </c>
      <c r="AE86" s="3">
        <v>0</v>
      </c>
      <c r="AF86" s="3">
        <v>0</v>
      </c>
      <c r="AG86" s="3">
        <v>1</v>
      </c>
      <c r="AH86" s="3">
        <v>0</v>
      </c>
      <c r="AI86" s="3">
        <v>0</v>
      </c>
      <c r="AJ86" s="3">
        <v>0</v>
      </c>
      <c r="AK86" s="3">
        <v>0</v>
      </c>
      <c r="AL86" s="3">
        <v>1</v>
      </c>
      <c r="AM86" s="3">
        <v>0</v>
      </c>
      <c r="AN86" s="3">
        <v>0</v>
      </c>
      <c r="AO86" s="3">
        <v>0</v>
      </c>
      <c r="AP86" s="3">
        <v>0</v>
      </c>
    </row>
    <row r="87" spans="1:42" x14ac:dyDescent="0.25">
      <c r="A87" s="4" t="s">
        <v>166</v>
      </c>
      <c r="B87" s="4" t="s">
        <v>167</v>
      </c>
      <c r="C87" s="3">
        <v>0</v>
      </c>
      <c r="D87" s="3">
        <v>1</v>
      </c>
      <c r="E87" s="3">
        <v>0</v>
      </c>
      <c r="F87" s="3">
        <v>0</v>
      </c>
      <c r="G87" s="3">
        <v>0</v>
      </c>
      <c r="H87" s="3">
        <v>1</v>
      </c>
      <c r="I87" s="3">
        <v>0</v>
      </c>
      <c r="J87" s="3">
        <v>0</v>
      </c>
      <c r="K87" s="3">
        <v>0</v>
      </c>
      <c r="L87" s="3">
        <v>0</v>
      </c>
      <c r="M87" s="3">
        <v>1</v>
      </c>
      <c r="N87" s="3">
        <v>0</v>
      </c>
      <c r="O87" s="3">
        <v>0</v>
      </c>
      <c r="P87" s="3">
        <v>0</v>
      </c>
      <c r="Q87" s="3">
        <v>0</v>
      </c>
      <c r="R87" s="3">
        <v>1</v>
      </c>
      <c r="S87" s="3">
        <v>0</v>
      </c>
      <c r="T87" s="3">
        <v>0</v>
      </c>
      <c r="U87" s="3">
        <v>0</v>
      </c>
      <c r="V87" s="3">
        <v>0</v>
      </c>
      <c r="W87" s="3">
        <v>1</v>
      </c>
      <c r="X87" s="3">
        <v>0</v>
      </c>
      <c r="Y87" s="3">
        <v>0</v>
      </c>
      <c r="Z87" s="3">
        <v>0</v>
      </c>
      <c r="AA87" s="3">
        <v>0</v>
      </c>
      <c r="AB87" s="3">
        <v>1</v>
      </c>
      <c r="AC87" s="3">
        <v>0</v>
      </c>
      <c r="AD87" s="3">
        <v>0</v>
      </c>
      <c r="AE87" s="3">
        <v>0</v>
      </c>
      <c r="AF87" s="3">
        <v>0</v>
      </c>
      <c r="AG87" s="3">
        <v>1</v>
      </c>
      <c r="AH87" s="3">
        <v>0</v>
      </c>
      <c r="AI87" s="3">
        <v>0</v>
      </c>
      <c r="AJ87" s="3">
        <v>0</v>
      </c>
      <c r="AK87" s="3">
        <v>0</v>
      </c>
      <c r="AL87" s="3">
        <v>1</v>
      </c>
      <c r="AM87" s="3">
        <v>0</v>
      </c>
      <c r="AN87" s="3">
        <v>0</v>
      </c>
      <c r="AO87" s="3">
        <v>0</v>
      </c>
      <c r="AP87" s="3">
        <v>0</v>
      </c>
    </row>
    <row r="88" spans="1:42" x14ac:dyDescent="0.25">
      <c r="A88" s="4" t="s">
        <v>168</v>
      </c>
      <c r="B88" s="4" t="s">
        <v>169</v>
      </c>
      <c r="C88" s="3">
        <v>1</v>
      </c>
      <c r="D88" s="3">
        <v>0</v>
      </c>
      <c r="E88" s="3">
        <v>0</v>
      </c>
      <c r="F88" s="3">
        <v>0</v>
      </c>
      <c r="G88" s="3">
        <v>0</v>
      </c>
      <c r="H88" s="3">
        <v>1</v>
      </c>
      <c r="I88" s="3">
        <v>0</v>
      </c>
      <c r="J88" s="3">
        <v>0</v>
      </c>
      <c r="K88" s="3">
        <v>0</v>
      </c>
      <c r="L88" s="3">
        <v>0</v>
      </c>
      <c r="M88" s="3">
        <v>1</v>
      </c>
      <c r="N88" s="3">
        <v>0</v>
      </c>
      <c r="O88" s="3">
        <v>0</v>
      </c>
      <c r="P88" s="3">
        <v>0</v>
      </c>
      <c r="Q88" s="3">
        <v>0</v>
      </c>
      <c r="R88" s="3">
        <v>1</v>
      </c>
      <c r="S88" s="3">
        <v>0</v>
      </c>
      <c r="T88" s="3">
        <v>0</v>
      </c>
      <c r="U88" s="3">
        <v>0</v>
      </c>
      <c r="V88" s="3">
        <v>0</v>
      </c>
      <c r="W88" s="3">
        <v>1</v>
      </c>
      <c r="X88" s="3">
        <v>0</v>
      </c>
      <c r="Y88" s="3">
        <v>0</v>
      </c>
      <c r="Z88" s="3">
        <v>0</v>
      </c>
      <c r="AA88" s="3">
        <v>0</v>
      </c>
      <c r="AB88" s="3">
        <v>1</v>
      </c>
      <c r="AC88" s="3">
        <v>0</v>
      </c>
      <c r="AD88" s="3">
        <v>0</v>
      </c>
      <c r="AE88" s="3">
        <v>0</v>
      </c>
      <c r="AF88" s="3">
        <v>0</v>
      </c>
      <c r="AG88" s="3">
        <v>1</v>
      </c>
      <c r="AH88" s="3">
        <v>0</v>
      </c>
      <c r="AI88" s="3">
        <v>0</v>
      </c>
      <c r="AJ88" s="3">
        <v>0</v>
      </c>
      <c r="AK88" s="3">
        <v>0</v>
      </c>
      <c r="AL88" s="3">
        <v>1</v>
      </c>
      <c r="AM88" s="3">
        <v>0</v>
      </c>
      <c r="AN88" s="3">
        <v>0</v>
      </c>
      <c r="AO88" s="3">
        <v>0</v>
      </c>
      <c r="AP88" s="3">
        <v>0</v>
      </c>
    </row>
    <row r="89" spans="1:42" x14ac:dyDescent="0.25">
      <c r="A89" s="4" t="s">
        <v>170</v>
      </c>
      <c r="B89" s="4" t="s">
        <v>171</v>
      </c>
      <c r="C89" s="3">
        <v>0</v>
      </c>
      <c r="D89" s="3">
        <v>1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</row>
    <row r="90" spans="1:42" x14ac:dyDescent="0.25">
      <c r="A90" s="4" t="s">
        <v>172</v>
      </c>
      <c r="B90" s="4" t="s">
        <v>173</v>
      </c>
      <c r="C90" s="3">
        <v>1</v>
      </c>
      <c r="D90" s="3">
        <v>0</v>
      </c>
      <c r="E90" s="3">
        <v>0</v>
      </c>
      <c r="F90" s="3">
        <v>0</v>
      </c>
      <c r="G90" s="3">
        <v>0</v>
      </c>
      <c r="H90" s="3">
        <v>1</v>
      </c>
      <c r="I90" s="3">
        <v>0</v>
      </c>
      <c r="J90" s="3">
        <v>0</v>
      </c>
      <c r="K90" s="3">
        <v>0</v>
      </c>
      <c r="L90" s="3">
        <v>0</v>
      </c>
      <c r="M90" s="3">
        <v>1</v>
      </c>
      <c r="N90" s="3">
        <v>0</v>
      </c>
      <c r="O90" s="3">
        <v>0</v>
      </c>
      <c r="P90" s="3">
        <v>0</v>
      </c>
      <c r="Q90" s="3">
        <v>0</v>
      </c>
      <c r="R90" s="3">
        <v>1</v>
      </c>
      <c r="S90" s="3">
        <v>0</v>
      </c>
      <c r="T90" s="3">
        <v>0</v>
      </c>
      <c r="U90" s="3">
        <v>0</v>
      </c>
      <c r="V90" s="3">
        <v>0</v>
      </c>
      <c r="W90" s="3">
        <v>1</v>
      </c>
      <c r="X90" s="3">
        <v>0</v>
      </c>
      <c r="Y90" s="3">
        <v>0</v>
      </c>
      <c r="Z90" s="3">
        <v>0</v>
      </c>
      <c r="AA90" s="3">
        <v>0</v>
      </c>
      <c r="AB90" s="3">
        <v>1</v>
      </c>
      <c r="AC90" s="3">
        <v>0</v>
      </c>
      <c r="AD90" s="3">
        <v>0</v>
      </c>
      <c r="AE90" s="3">
        <v>0</v>
      </c>
      <c r="AF90" s="3">
        <v>0</v>
      </c>
      <c r="AG90" s="3">
        <v>1</v>
      </c>
      <c r="AH90" s="3">
        <v>0</v>
      </c>
      <c r="AI90" s="3">
        <v>0</v>
      </c>
      <c r="AJ90" s="3">
        <v>0</v>
      </c>
      <c r="AK90" s="3">
        <v>0</v>
      </c>
      <c r="AL90" s="3">
        <v>1</v>
      </c>
      <c r="AM90" s="3">
        <v>0</v>
      </c>
      <c r="AN90" s="3">
        <v>0</v>
      </c>
      <c r="AO90" s="3">
        <v>0</v>
      </c>
      <c r="AP90" s="3">
        <v>0</v>
      </c>
    </row>
    <row r="91" spans="1:42" x14ac:dyDescent="0.25">
      <c r="A91" s="4" t="s">
        <v>174</v>
      </c>
      <c r="B91" s="4" t="s">
        <v>175</v>
      </c>
      <c r="C91" s="3">
        <v>1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1</v>
      </c>
      <c r="N91" s="3">
        <v>0</v>
      </c>
      <c r="O91" s="3">
        <v>0</v>
      </c>
      <c r="P91" s="3">
        <v>0</v>
      </c>
      <c r="Q91" s="3">
        <v>0</v>
      </c>
      <c r="R91" s="3">
        <v>1</v>
      </c>
      <c r="S91" s="3">
        <v>0</v>
      </c>
      <c r="T91" s="3">
        <v>0</v>
      </c>
      <c r="U91" s="3">
        <v>0</v>
      </c>
      <c r="V91" s="3">
        <v>0</v>
      </c>
      <c r="W91" s="3">
        <v>1</v>
      </c>
      <c r="X91" s="3">
        <v>0</v>
      </c>
      <c r="Y91" s="3">
        <v>0</v>
      </c>
      <c r="Z91" s="3">
        <v>0</v>
      </c>
      <c r="AA91" s="3">
        <v>0</v>
      </c>
      <c r="AB91" s="3">
        <v>1</v>
      </c>
      <c r="AC91" s="3">
        <v>0</v>
      </c>
      <c r="AD91" s="3">
        <v>0</v>
      </c>
      <c r="AE91" s="3">
        <v>0</v>
      </c>
      <c r="AF91" s="3">
        <v>0</v>
      </c>
      <c r="AG91" s="3">
        <v>1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1</v>
      </c>
      <c r="AO91" s="3">
        <v>0</v>
      </c>
      <c r="AP91" s="3">
        <v>0</v>
      </c>
    </row>
    <row r="92" spans="1:42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1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1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</row>
    <row r="93" spans="1:42" x14ac:dyDescent="0.25">
      <c r="A93" s="4" t="s">
        <v>178</v>
      </c>
      <c r="B93" s="4" t="s">
        <v>179</v>
      </c>
      <c r="C93" s="3">
        <v>1</v>
      </c>
      <c r="D93" s="3">
        <v>0</v>
      </c>
      <c r="E93" s="3">
        <v>0</v>
      </c>
      <c r="F93" s="3">
        <v>0</v>
      </c>
      <c r="G93" s="3">
        <v>0</v>
      </c>
      <c r="H93" s="3">
        <v>1</v>
      </c>
      <c r="I93" s="3">
        <v>0</v>
      </c>
      <c r="J93" s="3">
        <v>0</v>
      </c>
      <c r="K93" s="3">
        <v>0</v>
      </c>
      <c r="L93" s="3">
        <v>0</v>
      </c>
      <c r="M93" s="3">
        <v>1</v>
      </c>
      <c r="N93" s="3">
        <v>0</v>
      </c>
      <c r="O93" s="3">
        <v>0</v>
      </c>
      <c r="P93" s="3">
        <v>0</v>
      </c>
      <c r="Q93" s="3">
        <v>0</v>
      </c>
      <c r="R93" s="3">
        <v>1</v>
      </c>
      <c r="S93" s="3">
        <v>0</v>
      </c>
      <c r="T93" s="3">
        <v>0</v>
      </c>
      <c r="U93" s="3">
        <v>0</v>
      </c>
      <c r="V93" s="3">
        <v>0</v>
      </c>
      <c r="W93" s="3">
        <v>1</v>
      </c>
      <c r="X93" s="3">
        <v>0</v>
      </c>
      <c r="Y93" s="3">
        <v>0</v>
      </c>
      <c r="Z93" s="3">
        <v>0</v>
      </c>
      <c r="AA93" s="3">
        <v>0</v>
      </c>
      <c r="AB93" s="3">
        <v>1</v>
      </c>
      <c r="AC93" s="3">
        <v>0</v>
      </c>
      <c r="AD93" s="3">
        <v>0</v>
      </c>
      <c r="AE93" s="3">
        <v>0</v>
      </c>
      <c r="AF93" s="3">
        <v>0</v>
      </c>
      <c r="AG93" s="3">
        <v>1</v>
      </c>
      <c r="AH93" s="3">
        <v>0</v>
      </c>
      <c r="AI93" s="3">
        <v>0</v>
      </c>
      <c r="AJ93" s="3">
        <v>0</v>
      </c>
      <c r="AK93" s="3">
        <v>0</v>
      </c>
      <c r="AL93" s="3">
        <v>1</v>
      </c>
      <c r="AM93" s="3">
        <v>0</v>
      </c>
      <c r="AN93" s="3">
        <v>0</v>
      </c>
      <c r="AO93" s="3">
        <v>0</v>
      </c>
      <c r="AP93" s="3">
        <v>0</v>
      </c>
    </row>
    <row r="94" spans="1:42" x14ac:dyDescent="0.25">
      <c r="A94" s="4" t="s">
        <v>180</v>
      </c>
      <c r="B94" s="4" t="s">
        <v>181</v>
      </c>
      <c r="C94" s="3">
        <v>1</v>
      </c>
      <c r="D94" s="3">
        <v>0</v>
      </c>
      <c r="E94" s="3">
        <v>0</v>
      </c>
      <c r="F94" s="3">
        <v>0</v>
      </c>
      <c r="G94" s="3">
        <v>0</v>
      </c>
      <c r="H94" s="3">
        <v>1</v>
      </c>
      <c r="I94" s="3">
        <v>0</v>
      </c>
      <c r="J94" s="3">
        <v>0</v>
      </c>
      <c r="K94" s="3">
        <v>0</v>
      </c>
      <c r="L94" s="3">
        <v>0</v>
      </c>
      <c r="M94" s="3">
        <v>1</v>
      </c>
      <c r="N94" s="3">
        <v>0</v>
      </c>
      <c r="O94" s="3">
        <v>0</v>
      </c>
      <c r="P94" s="3">
        <v>0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0</v>
      </c>
      <c r="W94" s="3">
        <v>1</v>
      </c>
      <c r="X94" s="3">
        <v>0</v>
      </c>
      <c r="Y94" s="3">
        <v>0</v>
      </c>
      <c r="Z94" s="3">
        <v>0</v>
      </c>
      <c r="AA94" s="3">
        <v>0</v>
      </c>
      <c r="AB94" s="3">
        <v>1</v>
      </c>
      <c r="AC94" s="3">
        <v>0</v>
      </c>
      <c r="AD94" s="3">
        <v>0</v>
      </c>
      <c r="AE94" s="3">
        <v>0</v>
      </c>
      <c r="AF94" s="3">
        <v>0</v>
      </c>
      <c r="AG94" s="3">
        <v>1</v>
      </c>
      <c r="AH94" s="3">
        <v>0</v>
      </c>
      <c r="AI94" s="3">
        <v>0</v>
      </c>
      <c r="AJ94" s="3">
        <v>0</v>
      </c>
      <c r="AK94" s="3">
        <v>0</v>
      </c>
      <c r="AL94" s="3">
        <v>1</v>
      </c>
      <c r="AM94" s="3">
        <v>0</v>
      </c>
      <c r="AN94" s="3">
        <v>0</v>
      </c>
      <c r="AO94" s="3">
        <v>0</v>
      </c>
      <c r="AP94" s="3">
        <v>0</v>
      </c>
    </row>
    <row r="95" spans="1:42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</row>
    <row r="96" spans="1:42" x14ac:dyDescent="0.25">
      <c r="A96" s="4" t="s">
        <v>184</v>
      </c>
      <c r="B96" s="4" t="s">
        <v>185</v>
      </c>
      <c r="C96" s="3">
        <v>1</v>
      </c>
      <c r="D96" s="3">
        <v>0</v>
      </c>
      <c r="E96" s="3">
        <v>0</v>
      </c>
      <c r="F96" s="3">
        <v>0</v>
      </c>
      <c r="G96" s="3">
        <v>0</v>
      </c>
      <c r="H96" s="3">
        <v>1</v>
      </c>
      <c r="I96" s="3">
        <v>0</v>
      </c>
      <c r="J96" s="3">
        <v>0</v>
      </c>
      <c r="K96" s="3">
        <v>0</v>
      </c>
      <c r="L96" s="3">
        <v>0</v>
      </c>
      <c r="M96" s="3">
        <v>1</v>
      </c>
      <c r="N96" s="3">
        <v>0</v>
      </c>
      <c r="O96" s="3">
        <v>0</v>
      </c>
      <c r="P96" s="3">
        <v>0</v>
      </c>
      <c r="Q96" s="3">
        <v>0</v>
      </c>
      <c r="R96" s="3">
        <v>1</v>
      </c>
      <c r="S96" s="3">
        <v>0</v>
      </c>
      <c r="T96" s="3">
        <v>0</v>
      </c>
      <c r="U96" s="3">
        <v>0</v>
      </c>
      <c r="V96" s="3">
        <v>0</v>
      </c>
      <c r="W96" s="3">
        <v>1</v>
      </c>
      <c r="X96" s="3">
        <v>0</v>
      </c>
      <c r="Y96" s="3">
        <v>0</v>
      </c>
      <c r="Z96" s="3">
        <v>0</v>
      </c>
      <c r="AA96" s="3">
        <v>0</v>
      </c>
      <c r="AB96" s="3">
        <v>1</v>
      </c>
      <c r="AC96" s="3">
        <v>0</v>
      </c>
      <c r="AD96" s="3">
        <v>0</v>
      </c>
      <c r="AE96" s="3">
        <v>0</v>
      </c>
      <c r="AF96" s="3">
        <v>0</v>
      </c>
      <c r="AG96" s="3">
        <v>1</v>
      </c>
      <c r="AH96" s="3">
        <v>0</v>
      </c>
      <c r="AI96" s="3">
        <v>0</v>
      </c>
      <c r="AJ96" s="3">
        <v>0</v>
      </c>
      <c r="AK96" s="3">
        <v>0</v>
      </c>
      <c r="AL96" s="3">
        <v>1</v>
      </c>
      <c r="AM96" s="3">
        <v>0</v>
      </c>
      <c r="AN96" s="3">
        <v>0</v>
      </c>
      <c r="AO96" s="3">
        <v>0</v>
      </c>
      <c r="AP96" s="3">
        <v>0</v>
      </c>
    </row>
    <row r="97" spans="1:42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1</v>
      </c>
      <c r="F97" s="3">
        <v>0</v>
      </c>
      <c r="G97" s="3">
        <v>0</v>
      </c>
      <c r="H97" s="3">
        <v>1</v>
      </c>
      <c r="I97" s="3">
        <v>0</v>
      </c>
      <c r="J97" s="3">
        <v>0</v>
      </c>
      <c r="K97" s="3">
        <v>0</v>
      </c>
      <c r="L97" s="3">
        <v>0</v>
      </c>
      <c r="M97" s="3">
        <v>1</v>
      </c>
      <c r="N97" s="3">
        <v>0</v>
      </c>
      <c r="O97" s="3">
        <v>0</v>
      </c>
      <c r="P97" s="3">
        <v>0</v>
      </c>
      <c r="Q97" s="3">
        <v>0</v>
      </c>
      <c r="R97" s="3">
        <v>1</v>
      </c>
      <c r="S97" s="3">
        <v>0</v>
      </c>
      <c r="T97" s="3">
        <v>0</v>
      </c>
      <c r="U97" s="3">
        <v>0</v>
      </c>
      <c r="V97" s="3">
        <v>0</v>
      </c>
      <c r="W97" s="3">
        <v>1</v>
      </c>
      <c r="X97" s="3">
        <v>0</v>
      </c>
      <c r="Y97" s="3">
        <v>0</v>
      </c>
      <c r="Z97" s="3">
        <v>0</v>
      </c>
      <c r="AA97" s="3">
        <v>0</v>
      </c>
      <c r="AB97" s="3">
        <v>1</v>
      </c>
      <c r="AC97" s="3">
        <v>0</v>
      </c>
      <c r="AD97" s="3">
        <v>0</v>
      </c>
      <c r="AE97" s="3">
        <v>0</v>
      </c>
      <c r="AF97" s="3">
        <v>0</v>
      </c>
      <c r="AG97" s="3">
        <v>1</v>
      </c>
      <c r="AH97" s="3">
        <v>0</v>
      </c>
      <c r="AI97" s="3">
        <v>0</v>
      </c>
      <c r="AJ97" s="3">
        <v>0</v>
      </c>
      <c r="AK97" s="3">
        <v>0</v>
      </c>
      <c r="AL97" s="3">
        <v>1</v>
      </c>
      <c r="AM97" s="3">
        <v>0</v>
      </c>
      <c r="AN97" s="3">
        <v>0</v>
      </c>
      <c r="AO97" s="3">
        <v>0</v>
      </c>
      <c r="AP97" s="3">
        <v>0</v>
      </c>
    </row>
    <row r="98" spans="1:42" x14ac:dyDescent="0.25">
      <c r="A98" s="4" t="s">
        <v>188</v>
      </c>
      <c r="B98" s="4" t="s">
        <v>189</v>
      </c>
      <c r="C98" s="3">
        <v>1</v>
      </c>
      <c r="D98" s="3">
        <v>0</v>
      </c>
      <c r="E98" s="3">
        <v>0</v>
      </c>
      <c r="F98" s="3">
        <v>0</v>
      </c>
      <c r="G98" s="3">
        <v>0</v>
      </c>
      <c r="H98" s="3">
        <v>1</v>
      </c>
      <c r="I98" s="3">
        <v>0</v>
      </c>
      <c r="J98" s="3">
        <v>0</v>
      </c>
      <c r="K98" s="3">
        <v>0</v>
      </c>
      <c r="L98" s="3">
        <v>0</v>
      </c>
      <c r="M98" s="3">
        <v>1</v>
      </c>
      <c r="N98" s="3">
        <v>0</v>
      </c>
      <c r="O98" s="3">
        <v>0</v>
      </c>
      <c r="P98" s="3">
        <v>0</v>
      </c>
      <c r="Q98" s="3">
        <v>0</v>
      </c>
      <c r="R98" s="3">
        <v>1</v>
      </c>
      <c r="S98" s="3">
        <v>0</v>
      </c>
      <c r="T98" s="3">
        <v>0</v>
      </c>
      <c r="U98" s="3">
        <v>0</v>
      </c>
      <c r="V98" s="3">
        <v>0</v>
      </c>
      <c r="W98" s="3">
        <v>1</v>
      </c>
      <c r="X98" s="3">
        <v>0</v>
      </c>
      <c r="Y98" s="3">
        <v>0</v>
      </c>
      <c r="Z98" s="3">
        <v>0</v>
      </c>
      <c r="AA98" s="3">
        <v>0</v>
      </c>
      <c r="AB98" s="3">
        <v>1</v>
      </c>
      <c r="AC98" s="3">
        <v>0</v>
      </c>
      <c r="AD98" s="3">
        <v>0</v>
      </c>
      <c r="AE98" s="3">
        <v>0</v>
      </c>
      <c r="AF98" s="3">
        <v>0</v>
      </c>
      <c r="AG98" s="3">
        <v>1</v>
      </c>
      <c r="AH98" s="3">
        <v>0</v>
      </c>
      <c r="AI98" s="3">
        <v>0</v>
      </c>
      <c r="AJ98" s="3">
        <v>0</v>
      </c>
      <c r="AK98" s="3">
        <v>0</v>
      </c>
      <c r="AL98" s="3">
        <v>1</v>
      </c>
      <c r="AM98" s="3">
        <v>0</v>
      </c>
      <c r="AN98" s="3">
        <v>0</v>
      </c>
      <c r="AO98" s="3">
        <v>0</v>
      </c>
      <c r="AP98" s="3">
        <v>0</v>
      </c>
    </row>
    <row r="99" spans="1:42" x14ac:dyDescent="0.25">
      <c r="A99" s="4" t="s">
        <v>190</v>
      </c>
      <c r="B99" s="4" t="s">
        <v>191</v>
      </c>
      <c r="C99" s="3">
        <v>1</v>
      </c>
      <c r="D99" s="3">
        <v>0</v>
      </c>
      <c r="E99" s="3">
        <v>0</v>
      </c>
      <c r="F99" s="3">
        <v>0</v>
      </c>
      <c r="G99" s="3">
        <v>0</v>
      </c>
      <c r="H99" s="3">
        <v>1</v>
      </c>
      <c r="I99" s="3">
        <v>0</v>
      </c>
      <c r="J99" s="3">
        <v>0</v>
      </c>
      <c r="K99" s="3">
        <v>0</v>
      </c>
      <c r="L99" s="3">
        <v>0</v>
      </c>
      <c r="M99" s="3">
        <v>1</v>
      </c>
      <c r="N99" s="3">
        <v>0</v>
      </c>
      <c r="O99" s="3">
        <v>0</v>
      </c>
      <c r="P99" s="3">
        <v>0</v>
      </c>
      <c r="Q99" s="3">
        <v>0</v>
      </c>
      <c r="R99" s="3">
        <v>1</v>
      </c>
      <c r="S99" s="3">
        <v>0</v>
      </c>
      <c r="T99" s="3">
        <v>0</v>
      </c>
      <c r="U99" s="3">
        <v>0</v>
      </c>
      <c r="V99" s="3">
        <v>0</v>
      </c>
      <c r="W99" s="3">
        <v>1</v>
      </c>
      <c r="X99" s="3">
        <v>0</v>
      </c>
      <c r="Y99" s="3">
        <v>0</v>
      </c>
      <c r="Z99" s="3">
        <v>0</v>
      </c>
      <c r="AA99" s="3">
        <v>0</v>
      </c>
      <c r="AB99" s="3">
        <v>1</v>
      </c>
      <c r="AC99" s="3">
        <v>0</v>
      </c>
      <c r="AD99" s="3">
        <v>0</v>
      </c>
      <c r="AE99" s="3">
        <v>0</v>
      </c>
      <c r="AF99" s="3">
        <v>0</v>
      </c>
      <c r="AG99" s="3">
        <v>1</v>
      </c>
      <c r="AH99" s="3">
        <v>0</v>
      </c>
      <c r="AI99" s="3">
        <v>0</v>
      </c>
      <c r="AJ99" s="3">
        <v>0</v>
      </c>
      <c r="AK99" s="3">
        <v>0</v>
      </c>
      <c r="AL99" s="3">
        <v>1</v>
      </c>
      <c r="AM99" s="3">
        <v>0</v>
      </c>
      <c r="AN99" s="3">
        <v>0</v>
      </c>
      <c r="AO99" s="3">
        <v>0</v>
      </c>
      <c r="AP99" s="3">
        <v>0</v>
      </c>
    </row>
    <row r="100" spans="1:42" x14ac:dyDescent="0.25">
      <c r="A100" s="4" t="s">
        <v>192</v>
      </c>
      <c r="B100" s="4" t="s">
        <v>193</v>
      </c>
      <c r="C100" s="3">
        <v>0</v>
      </c>
      <c r="D100" s="3">
        <v>1</v>
      </c>
      <c r="E100" s="3">
        <v>0</v>
      </c>
      <c r="F100" s="3">
        <v>0</v>
      </c>
      <c r="G100" s="3">
        <v>0</v>
      </c>
      <c r="H100" s="3">
        <v>1</v>
      </c>
      <c r="I100" s="3">
        <v>0</v>
      </c>
      <c r="J100" s="3">
        <v>0</v>
      </c>
      <c r="K100" s="3">
        <v>0</v>
      </c>
      <c r="L100" s="3">
        <v>0</v>
      </c>
      <c r="M100" s="3">
        <v>1</v>
      </c>
      <c r="N100" s="3">
        <v>0</v>
      </c>
      <c r="O100" s="3">
        <v>0</v>
      </c>
      <c r="P100" s="3">
        <v>0</v>
      </c>
      <c r="Q100" s="3">
        <v>0</v>
      </c>
      <c r="R100" s="3">
        <v>1</v>
      </c>
      <c r="S100" s="3">
        <v>0</v>
      </c>
      <c r="T100" s="3">
        <v>0</v>
      </c>
      <c r="U100" s="3">
        <v>0</v>
      </c>
      <c r="V100" s="3">
        <v>0</v>
      </c>
      <c r="W100" s="3">
        <v>1</v>
      </c>
      <c r="X100" s="3">
        <v>0</v>
      </c>
      <c r="Y100" s="3">
        <v>0</v>
      </c>
      <c r="Z100" s="3">
        <v>0</v>
      </c>
      <c r="AA100" s="3">
        <v>0</v>
      </c>
      <c r="AB100" s="3">
        <v>1</v>
      </c>
      <c r="AC100" s="3">
        <v>0</v>
      </c>
      <c r="AD100" s="3">
        <v>0</v>
      </c>
      <c r="AE100" s="3">
        <v>0</v>
      </c>
      <c r="AF100" s="3">
        <v>0</v>
      </c>
      <c r="AG100" s="3">
        <v>1</v>
      </c>
      <c r="AH100" s="3">
        <v>0</v>
      </c>
      <c r="AI100" s="3">
        <v>0</v>
      </c>
      <c r="AJ100" s="3">
        <v>0</v>
      </c>
      <c r="AK100" s="3">
        <v>0</v>
      </c>
      <c r="AL100" s="3">
        <v>1</v>
      </c>
      <c r="AM100" s="3">
        <v>0</v>
      </c>
      <c r="AN100" s="3">
        <v>0</v>
      </c>
      <c r="AO100" s="3">
        <v>0</v>
      </c>
      <c r="AP100" s="3">
        <v>0</v>
      </c>
    </row>
    <row r="101" spans="1:42" x14ac:dyDescent="0.25">
      <c r="A101" s="4" t="s">
        <v>194</v>
      </c>
      <c r="B101" s="4" t="s">
        <v>195</v>
      </c>
      <c r="C101" s="3">
        <v>1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</row>
    <row r="102" spans="1:42" x14ac:dyDescent="0.25">
      <c r="A102" s="4" t="s">
        <v>196</v>
      </c>
      <c r="B102" s="4" t="s">
        <v>197</v>
      </c>
      <c r="C102" s="3">
        <v>1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</row>
    <row r="103" spans="1:42" x14ac:dyDescent="0.25">
      <c r="A103" s="4" t="s">
        <v>198</v>
      </c>
      <c r="B103" s="4" t="s">
        <v>199</v>
      </c>
      <c r="C103" s="3">
        <v>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</row>
    <row r="104" spans="1:42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</row>
    <row r="105" spans="1:42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</row>
    <row r="106" spans="1:42" x14ac:dyDescent="0.25">
      <c r="A106" s="4" t="s">
        <v>204</v>
      </c>
      <c r="B106" s="4" t="s">
        <v>205</v>
      </c>
      <c r="C106" s="3">
        <v>1</v>
      </c>
      <c r="D106" s="3">
        <v>0</v>
      </c>
      <c r="E106" s="3">
        <v>0</v>
      </c>
      <c r="F106" s="3">
        <v>0</v>
      </c>
      <c r="G106" s="3">
        <v>0</v>
      </c>
      <c r="H106" s="3">
        <v>1</v>
      </c>
      <c r="I106" s="3">
        <v>0</v>
      </c>
      <c r="J106" s="3">
        <v>0</v>
      </c>
      <c r="K106" s="3">
        <v>0</v>
      </c>
      <c r="L106" s="3">
        <v>0</v>
      </c>
      <c r="M106" s="3">
        <v>1</v>
      </c>
      <c r="N106" s="3">
        <v>0</v>
      </c>
      <c r="O106" s="3">
        <v>0</v>
      </c>
      <c r="P106" s="3">
        <v>0</v>
      </c>
      <c r="Q106" s="3">
        <v>0</v>
      </c>
      <c r="R106" s="3">
        <v>1</v>
      </c>
      <c r="S106" s="3">
        <v>0</v>
      </c>
      <c r="T106" s="3">
        <v>0</v>
      </c>
      <c r="U106" s="3">
        <v>0</v>
      </c>
      <c r="V106" s="3">
        <v>0</v>
      </c>
      <c r="W106" s="3">
        <v>1</v>
      </c>
      <c r="X106" s="3">
        <v>0</v>
      </c>
      <c r="Y106" s="3">
        <v>0</v>
      </c>
      <c r="Z106" s="3">
        <v>0</v>
      </c>
      <c r="AA106" s="3">
        <v>0</v>
      </c>
      <c r="AB106" s="3">
        <v>1</v>
      </c>
      <c r="AC106" s="3">
        <v>0</v>
      </c>
      <c r="AD106" s="3">
        <v>0</v>
      </c>
      <c r="AE106" s="3">
        <v>0</v>
      </c>
      <c r="AF106" s="3">
        <v>0</v>
      </c>
      <c r="AG106" s="3">
        <v>1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1</v>
      </c>
      <c r="AO106" s="3">
        <v>0</v>
      </c>
      <c r="AP106" s="3">
        <v>0</v>
      </c>
    </row>
    <row r="107" spans="1:42" x14ac:dyDescent="0.25">
      <c r="A107" s="4" t="s">
        <v>206</v>
      </c>
      <c r="B107" s="4" t="s">
        <v>207</v>
      </c>
      <c r="C107" s="3">
        <v>0</v>
      </c>
      <c r="D107" s="3">
        <v>1</v>
      </c>
      <c r="E107" s="3">
        <v>0</v>
      </c>
      <c r="F107" s="3">
        <v>0</v>
      </c>
      <c r="G107" s="3">
        <v>0</v>
      </c>
      <c r="H107" s="3">
        <v>0</v>
      </c>
      <c r="I107" s="3">
        <v>1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1</v>
      </c>
      <c r="S107" s="3">
        <v>0</v>
      </c>
      <c r="T107" s="3">
        <v>0</v>
      </c>
      <c r="U107" s="3">
        <v>0</v>
      </c>
      <c r="V107" s="3">
        <v>0</v>
      </c>
      <c r="W107" s="3">
        <v>1</v>
      </c>
      <c r="X107" s="3">
        <v>0</v>
      </c>
      <c r="Y107" s="3">
        <v>0</v>
      </c>
      <c r="Z107" s="3">
        <v>0</v>
      </c>
      <c r="AA107" s="3">
        <v>0</v>
      </c>
      <c r="AB107" s="3">
        <v>1</v>
      </c>
      <c r="AC107" s="3">
        <v>0</v>
      </c>
      <c r="AD107" s="3">
        <v>0</v>
      </c>
      <c r="AE107" s="3">
        <v>0</v>
      </c>
      <c r="AF107" s="3">
        <v>0</v>
      </c>
      <c r="AG107" s="3">
        <v>1</v>
      </c>
      <c r="AH107" s="3">
        <v>0</v>
      </c>
      <c r="AI107" s="3">
        <v>0</v>
      </c>
      <c r="AJ107" s="3">
        <v>0</v>
      </c>
      <c r="AK107" s="3">
        <v>0</v>
      </c>
      <c r="AL107" s="3">
        <v>1</v>
      </c>
      <c r="AM107" s="3">
        <v>0</v>
      </c>
      <c r="AN107" s="3">
        <v>0</v>
      </c>
      <c r="AO107" s="3">
        <v>0</v>
      </c>
      <c r="AP107" s="3">
        <v>0</v>
      </c>
    </row>
    <row r="108" spans="1:42" x14ac:dyDescent="0.25">
      <c r="A108" s="4" t="s">
        <v>208</v>
      </c>
      <c r="B108" s="4" t="s">
        <v>209</v>
      </c>
      <c r="C108" s="3">
        <v>1</v>
      </c>
      <c r="D108" s="3">
        <v>0</v>
      </c>
      <c r="E108" s="3">
        <v>0</v>
      </c>
      <c r="F108" s="3">
        <v>0</v>
      </c>
      <c r="G108" s="3">
        <v>0</v>
      </c>
      <c r="H108" s="3">
        <v>1</v>
      </c>
      <c r="I108" s="3">
        <v>0</v>
      </c>
      <c r="J108" s="3">
        <v>0</v>
      </c>
      <c r="K108" s="3">
        <v>0</v>
      </c>
      <c r="L108" s="3">
        <v>0</v>
      </c>
      <c r="M108" s="3">
        <v>1</v>
      </c>
      <c r="N108" s="3">
        <v>0</v>
      </c>
      <c r="O108" s="3">
        <v>0</v>
      </c>
      <c r="P108" s="3">
        <v>0</v>
      </c>
      <c r="Q108" s="3">
        <v>0</v>
      </c>
      <c r="R108" s="3">
        <v>1</v>
      </c>
      <c r="S108" s="3">
        <v>0</v>
      </c>
      <c r="T108" s="3">
        <v>0</v>
      </c>
      <c r="U108" s="3">
        <v>0</v>
      </c>
      <c r="V108" s="3">
        <v>0</v>
      </c>
      <c r="W108" s="3">
        <v>1</v>
      </c>
      <c r="X108" s="3">
        <v>0</v>
      </c>
      <c r="Y108" s="3">
        <v>0</v>
      </c>
      <c r="Z108" s="3">
        <v>0</v>
      </c>
      <c r="AA108" s="3">
        <v>0</v>
      </c>
      <c r="AB108" s="3">
        <v>1</v>
      </c>
      <c r="AC108" s="3">
        <v>0</v>
      </c>
      <c r="AD108" s="3">
        <v>0</v>
      </c>
      <c r="AE108" s="3">
        <v>0</v>
      </c>
      <c r="AF108" s="3">
        <v>0</v>
      </c>
      <c r="AG108" s="3">
        <v>1</v>
      </c>
      <c r="AH108" s="3">
        <v>0</v>
      </c>
      <c r="AI108" s="3">
        <v>0</v>
      </c>
      <c r="AJ108" s="3">
        <v>0</v>
      </c>
      <c r="AK108" s="3">
        <v>0</v>
      </c>
      <c r="AL108" s="3">
        <v>1</v>
      </c>
      <c r="AM108" s="3">
        <v>0</v>
      </c>
      <c r="AN108" s="3">
        <v>0</v>
      </c>
      <c r="AO108" s="3">
        <v>0</v>
      </c>
      <c r="AP108" s="3">
        <v>0</v>
      </c>
    </row>
    <row r="109" spans="1:42" x14ac:dyDescent="0.25">
      <c r="A109" s="4" t="s">
        <v>210</v>
      </c>
      <c r="B109" s="4" t="s">
        <v>211</v>
      </c>
      <c r="C109" s="3">
        <v>1</v>
      </c>
      <c r="D109" s="3">
        <v>0</v>
      </c>
      <c r="E109" s="3">
        <v>0</v>
      </c>
      <c r="F109" s="3">
        <v>0</v>
      </c>
      <c r="G109" s="3">
        <v>0</v>
      </c>
      <c r="H109" s="3">
        <v>1</v>
      </c>
      <c r="I109" s="3">
        <v>0</v>
      </c>
      <c r="J109" s="3">
        <v>0</v>
      </c>
      <c r="K109" s="3">
        <v>0</v>
      </c>
      <c r="L109" s="3">
        <v>0</v>
      </c>
      <c r="M109" s="3">
        <v>1</v>
      </c>
      <c r="N109" s="3">
        <v>0</v>
      </c>
      <c r="O109" s="3">
        <v>0</v>
      </c>
      <c r="P109" s="3">
        <v>0</v>
      </c>
      <c r="Q109" s="3">
        <v>0</v>
      </c>
      <c r="R109" s="3">
        <v>1</v>
      </c>
      <c r="S109" s="3">
        <v>0</v>
      </c>
      <c r="T109" s="3">
        <v>0</v>
      </c>
      <c r="U109" s="3">
        <v>0</v>
      </c>
      <c r="V109" s="3">
        <v>0</v>
      </c>
      <c r="W109" s="3">
        <v>1</v>
      </c>
      <c r="X109" s="3">
        <v>0</v>
      </c>
      <c r="Y109" s="3">
        <v>0</v>
      </c>
      <c r="Z109" s="3">
        <v>0</v>
      </c>
      <c r="AA109" s="3">
        <v>0</v>
      </c>
      <c r="AB109" s="3">
        <v>1</v>
      </c>
      <c r="AC109" s="3">
        <v>0</v>
      </c>
      <c r="AD109" s="3">
        <v>0</v>
      </c>
      <c r="AE109" s="3">
        <v>0</v>
      </c>
      <c r="AF109" s="3">
        <v>0</v>
      </c>
      <c r="AG109" s="3">
        <v>1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1</v>
      </c>
      <c r="AN109" s="3">
        <v>0</v>
      </c>
      <c r="AO109" s="3">
        <v>0</v>
      </c>
      <c r="AP109" s="3">
        <v>0</v>
      </c>
    </row>
    <row r="110" spans="1:42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</row>
    <row r="111" spans="1:42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</row>
    <row r="112" spans="1:42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</row>
    <row r="113" spans="1:42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</row>
    <row r="114" spans="1:42" x14ac:dyDescent="0.25">
      <c r="B114" s="9" t="s">
        <v>473</v>
      </c>
      <c r="C114" s="24">
        <f>SUM(C5:C113)</f>
        <v>19</v>
      </c>
      <c r="D114" s="24">
        <f t="shared" ref="D114:AP114" si="0">SUM(D5:D113)</f>
        <v>6</v>
      </c>
      <c r="E114" s="24">
        <f t="shared" si="0"/>
        <v>35</v>
      </c>
      <c r="F114" s="24">
        <f t="shared" si="0"/>
        <v>2</v>
      </c>
      <c r="G114" s="24">
        <f t="shared" si="0"/>
        <v>29</v>
      </c>
      <c r="H114" s="24">
        <f t="shared" si="0"/>
        <v>65</v>
      </c>
      <c r="I114" s="24">
        <f t="shared" si="0"/>
        <v>1</v>
      </c>
      <c r="J114" s="24">
        <f t="shared" si="0"/>
        <v>0</v>
      </c>
      <c r="K114" s="24">
        <f t="shared" si="0"/>
        <v>0</v>
      </c>
      <c r="L114" s="24">
        <f t="shared" si="0"/>
        <v>1</v>
      </c>
      <c r="M114" s="24">
        <f t="shared" si="0"/>
        <v>61</v>
      </c>
      <c r="N114" s="24">
        <f t="shared" si="0"/>
        <v>4</v>
      </c>
      <c r="O114" s="24">
        <f t="shared" si="0"/>
        <v>2</v>
      </c>
      <c r="P114" s="24">
        <f t="shared" si="0"/>
        <v>0</v>
      </c>
      <c r="Q114" s="24">
        <f t="shared" si="0"/>
        <v>0</v>
      </c>
      <c r="R114" s="24">
        <f t="shared" si="0"/>
        <v>48</v>
      </c>
      <c r="S114" s="24">
        <f t="shared" si="0"/>
        <v>4</v>
      </c>
      <c r="T114" s="24">
        <f t="shared" si="0"/>
        <v>12</v>
      </c>
      <c r="U114" s="24">
        <f t="shared" si="0"/>
        <v>1</v>
      </c>
      <c r="V114" s="24">
        <f t="shared" si="0"/>
        <v>2</v>
      </c>
      <c r="W114" s="24">
        <f t="shared" si="0"/>
        <v>52</v>
      </c>
      <c r="X114" s="24">
        <f t="shared" si="0"/>
        <v>1</v>
      </c>
      <c r="Y114" s="24">
        <f t="shared" si="0"/>
        <v>10</v>
      </c>
      <c r="Z114" s="24">
        <f t="shared" si="0"/>
        <v>0</v>
      </c>
      <c r="AA114" s="24">
        <f t="shared" si="0"/>
        <v>6</v>
      </c>
      <c r="AB114" s="24">
        <f t="shared" si="0"/>
        <v>63</v>
      </c>
      <c r="AC114" s="24">
        <f t="shared" si="0"/>
        <v>0</v>
      </c>
      <c r="AD114" s="24">
        <f t="shared" si="0"/>
        <v>1</v>
      </c>
      <c r="AE114" s="24">
        <f t="shared" si="0"/>
        <v>0</v>
      </c>
      <c r="AF114" s="24">
        <f t="shared" si="0"/>
        <v>0</v>
      </c>
      <c r="AG114" s="24">
        <f t="shared" si="0"/>
        <v>55</v>
      </c>
      <c r="AH114" s="24">
        <f t="shared" si="0"/>
        <v>5</v>
      </c>
      <c r="AI114" s="24">
        <f t="shared" si="0"/>
        <v>4</v>
      </c>
      <c r="AJ114" s="24">
        <f t="shared" si="0"/>
        <v>0</v>
      </c>
      <c r="AK114" s="24">
        <f t="shared" si="0"/>
        <v>1</v>
      </c>
      <c r="AL114" s="24">
        <f t="shared" si="0"/>
        <v>42</v>
      </c>
      <c r="AM114" s="24">
        <f t="shared" si="0"/>
        <v>2</v>
      </c>
      <c r="AN114" s="24">
        <f t="shared" si="0"/>
        <v>23</v>
      </c>
      <c r="AO114" s="24">
        <f t="shared" si="0"/>
        <v>1</v>
      </c>
      <c r="AP114" s="24">
        <f t="shared" si="0"/>
        <v>2</v>
      </c>
    </row>
  </sheetData>
  <mergeCells count="18">
    <mergeCell ref="AB2:AF2"/>
    <mergeCell ref="AB3:AF3"/>
    <mergeCell ref="AG2:AK2"/>
    <mergeCell ref="AG3:AK3"/>
    <mergeCell ref="AL2:AP2"/>
    <mergeCell ref="AL3:AP3"/>
    <mergeCell ref="M2:Q2"/>
    <mergeCell ref="M3:Q3"/>
    <mergeCell ref="R2:V2"/>
    <mergeCell ref="R3:V3"/>
    <mergeCell ref="W2:AA2"/>
    <mergeCell ref="W3:AA3"/>
    <mergeCell ref="A2:A4"/>
    <mergeCell ref="B2:B4"/>
    <mergeCell ref="C2:G2"/>
    <mergeCell ref="C3:G3"/>
    <mergeCell ref="H2:L2"/>
    <mergeCell ref="H3:L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3"/>
  <sheetViews>
    <sheetView workbookViewId="0">
      <selection activeCell="C15" sqref="C15"/>
    </sheetView>
  </sheetViews>
  <sheetFormatPr baseColWidth="10" defaultColWidth="9.140625" defaultRowHeight="15" x14ac:dyDescent="0.25"/>
  <cols>
    <col min="2" max="2" width="68.42578125" customWidth="1"/>
    <col min="3" max="5" width="16.5703125" customWidth="1"/>
    <col min="6" max="6" width="18" customWidth="1"/>
    <col min="7" max="8" width="16.5703125" customWidth="1"/>
  </cols>
  <sheetData>
    <row r="2" spans="1:7" ht="30" customHeight="1" x14ac:dyDescent="0.25">
      <c r="A2" s="318" t="s">
        <v>0</v>
      </c>
      <c r="B2" s="318" t="s">
        <v>1</v>
      </c>
      <c r="C2" s="318" t="s">
        <v>602</v>
      </c>
      <c r="D2" s="318" t="s">
        <v>602</v>
      </c>
      <c r="E2" s="318" t="s">
        <v>602</v>
      </c>
      <c r="F2" s="318" t="s">
        <v>602</v>
      </c>
      <c r="G2" s="318" t="s">
        <v>602</v>
      </c>
    </row>
    <row r="3" spans="1:7" ht="54.75" customHeight="1" x14ac:dyDescent="0.25">
      <c r="A3" s="318" t="s">
        <v>0</v>
      </c>
      <c r="B3" s="318" t="s">
        <v>1</v>
      </c>
      <c r="C3" s="2" t="s">
        <v>603</v>
      </c>
      <c r="D3" s="2" t="s">
        <v>604</v>
      </c>
      <c r="E3" s="2" t="s">
        <v>605</v>
      </c>
      <c r="F3" s="2" t="s">
        <v>606</v>
      </c>
      <c r="G3" s="2" t="s">
        <v>549</v>
      </c>
    </row>
    <row r="4" spans="1:7" x14ac:dyDescent="0.25">
      <c r="A4" s="4" t="s">
        <v>2</v>
      </c>
      <c r="B4" s="4" t="s">
        <v>3</v>
      </c>
      <c r="C4" s="3">
        <v>20701</v>
      </c>
      <c r="D4" s="3">
        <v>6799</v>
      </c>
      <c r="E4" s="3">
        <v>19</v>
      </c>
      <c r="F4" s="3">
        <v>1</v>
      </c>
      <c r="G4" s="3">
        <v>3280</v>
      </c>
    </row>
    <row r="5" spans="1:7" x14ac:dyDescent="0.25">
      <c r="A5" s="4" t="s">
        <v>4</v>
      </c>
      <c r="B5" s="4" t="s">
        <v>5</v>
      </c>
      <c r="C5" s="3">
        <v>43057</v>
      </c>
      <c r="D5" s="3">
        <v>22333</v>
      </c>
      <c r="E5" s="3">
        <v>0</v>
      </c>
      <c r="F5" s="3">
        <v>1</v>
      </c>
      <c r="G5" s="3">
        <v>5207</v>
      </c>
    </row>
    <row r="6" spans="1:7" x14ac:dyDescent="0.25">
      <c r="A6" s="4" t="s">
        <v>6</v>
      </c>
      <c r="B6" s="4" t="s">
        <v>7</v>
      </c>
      <c r="C6" s="3">
        <v>21045</v>
      </c>
      <c r="D6" s="3">
        <v>13065</v>
      </c>
      <c r="E6" s="3">
        <v>19</v>
      </c>
      <c r="F6" s="3">
        <v>0</v>
      </c>
      <c r="G6" s="3">
        <v>3872</v>
      </c>
    </row>
    <row r="7" spans="1:7" x14ac:dyDescent="0.25">
      <c r="A7" s="4" t="s">
        <v>8</v>
      </c>
      <c r="B7" s="4" t="s">
        <v>9</v>
      </c>
      <c r="C7" s="3">
        <v>22967</v>
      </c>
      <c r="D7" s="3">
        <v>9419</v>
      </c>
      <c r="E7" s="3">
        <v>0</v>
      </c>
      <c r="F7" s="3">
        <v>33</v>
      </c>
      <c r="G7" s="3">
        <v>5504</v>
      </c>
    </row>
    <row r="8" spans="1:7" x14ac:dyDescent="0.25">
      <c r="A8" s="4" t="s">
        <v>10</v>
      </c>
      <c r="B8" s="4" t="s">
        <v>11</v>
      </c>
      <c r="C8" s="3">
        <v>17184</v>
      </c>
      <c r="D8" s="3">
        <v>12841</v>
      </c>
      <c r="E8" s="3">
        <v>25</v>
      </c>
      <c r="F8" s="3">
        <v>2</v>
      </c>
      <c r="G8" s="3">
        <v>2564</v>
      </c>
    </row>
    <row r="9" spans="1:7" x14ac:dyDescent="0.25">
      <c r="A9" s="4" t="s">
        <v>12</v>
      </c>
      <c r="B9" s="4" t="s">
        <v>13</v>
      </c>
      <c r="C9" s="3">
        <v>21742</v>
      </c>
      <c r="D9" s="3">
        <v>6797</v>
      </c>
      <c r="E9" s="3">
        <v>11</v>
      </c>
      <c r="F9" s="3">
        <v>1</v>
      </c>
      <c r="G9" s="3">
        <v>5864</v>
      </c>
    </row>
    <row r="10" spans="1:7" x14ac:dyDescent="0.25">
      <c r="A10" s="4" t="s">
        <v>14</v>
      </c>
      <c r="B10" s="4" t="s">
        <v>15</v>
      </c>
      <c r="C10" s="3">
        <v>29744</v>
      </c>
      <c r="D10" s="3">
        <v>11081</v>
      </c>
      <c r="E10" s="3">
        <v>7</v>
      </c>
      <c r="F10" s="3">
        <v>5</v>
      </c>
      <c r="G10" s="3">
        <v>5217</v>
      </c>
    </row>
    <row r="11" spans="1:7" x14ac:dyDescent="0.25">
      <c r="A11" s="4" t="s">
        <v>16</v>
      </c>
      <c r="B11" s="4" t="s">
        <v>17</v>
      </c>
      <c r="C11" s="3">
        <v>13135</v>
      </c>
      <c r="D11" s="3">
        <v>6406</v>
      </c>
      <c r="E11" s="3">
        <v>15</v>
      </c>
      <c r="F11" s="3">
        <v>15</v>
      </c>
      <c r="G11" s="3">
        <v>2654</v>
      </c>
    </row>
    <row r="12" spans="1:7" x14ac:dyDescent="0.25">
      <c r="A12" s="4" t="s">
        <v>18</v>
      </c>
      <c r="B12" s="4" t="s">
        <v>19</v>
      </c>
      <c r="C12" s="3">
        <v>34343</v>
      </c>
      <c r="D12" s="3">
        <v>12190</v>
      </c>
      <c r="E12" s="3">
        <v>68</v>
      </c>
      <c r="F12" s="3">
        <v>1</v>
      </c>
      <c r="G12" s="3">
        <v>6343</v>
      </c>
    </row>
    <row r="13" spans="1:7" x14ac:dyDescent="0.25">
      <c r="A13" s="4" t="s">
        <v>20</v>
      </c>
      <c r="B13" s="4" t="s">
        <v>21</v>
      </c>
      <c r="C13" s="3">
        <v>14355</v>
      </c>
      <c r="D13" s="3">
        <v>8093</v>
      </c>
      <c r="E13" s="3">
        <v>10</v>
      </c>
      <c r="F13" s="3">
        <v>2</v>
      </c>
      <c r="G13" s="3">
        <v>1232</v>
      </c>
    </row>
    <row r="14" spans="1:7" x14ac:dyDescent="0.25">
      <c r="A14" s="4" t="s">
        <v>22</v>
      </c>
      <c r="B14" s="4" t="s">
        <v>23</v>
      </c>
      <c r="C14" s="3">
        <v>16628</v>
      </c>
      <c r="D14" s="3">
        <v>9506</v>
      </c>
      <c r="E14" s="3">
        <v>16</v>
      </c>
      <c r="F14" s="3">
        <v>1</v>
      </c>
      <c r="G14" s="3">
        <v>2518</v>
      </c>
    </row>
    <row r="15" spans="1:7" x14ac:dyDescent="0.25">
      <c r="A15" s="4" t="s">
        <v>24</v>
      </c>
      <c r="B15" s="4" t="s">
        <v>25</v>
      </c>
      <c r="C15" s="3">
        <v>17640</v>
      </c>
      <c r="D15" s="3">
        <v>5473</v>
      </c>
      <c r="E15" s="3">
        <v>11</v>
      </c>
      <c r="F15" s="3">
        <v>1</v>
      </c>
      <c r="G15" s="3">
        <v>3055</v>
      </c>
    </row>
    <row r="16" spans="1:7" x14ac:dyDescent="0.25">
      <c r="A16" s="4" t="s">
        <v>26</v>
      </c>
      <c r="B16" s="4" t="s">
        <v>27</v>
      </c>
      <c r="C16" s="3">
        <v>18061</v>
      </c>
      <c r="D16" s="3">
        <v>6871</v>
      </c>
      <c r="E16" s="3">
        <v>9</v>
      </c>
      <c r="F16" s="3">
        <v>1</v>
      </c>
      <c r="G16" s="3">
        <v>6128</v>
      </c>
    </row>
    <row r="17" spans="1:7" x14ac:dyDescent="0.25">
      <c r="A17" s="4" t="s">
        <v>28</v>
      </c>
      <c r="B17" s="4" t="s">
        <v>29</v>
      </c>
      <c r="C17" s="3">
        <v>13581</v>
      </c>
      <c r="D17" s="3">
        <v>7390</v>
      </c>
      <c r="E17" s="3">
        <v>5</v>
      </c>
      <c r="F17" s="3">
        <v>2</v>
      </c>
      <c r="G17" s="3">
        <v>2354</v>
      </c>
    </row>
    <row r="18" spans="1:7" x14ac:dyDescent="0.25">
      <c r="A18" s="4" t="s">
        <v>30</v>
      </c>
      <c r="B18" s="4" t="s">
        <v>31</v>
      </c>
      <c r="C18" s="3">
        <v>7677</v>
      </c>
      <c r="D18" s="3">
        <v>4126</v>
      </c>
      <c r="E18" s="3">
        <v>1</v>
      </c>
      <c r="F18" s="3">
        <v>1</v>
      </c>
      <c r="G18" s="3">
        <v>1959</v>
      </c>
    </row>
    <row r="19" spans="1:7" x14ac:dyDescent="0.25">
      <c r="A19" s="4" t="s">
        <v>32</v>
      </c>
      <c r="B19" s="4" t="s">
        <v>33</v>
      </c>
      <c r="C19" s="3">
        <v>25597</v>
      </c>
      <c r="D19" s="3">
        <v>12086</v>
      </c>
      <c r="E19" s="3">
        <v>0</v>
      </c>
      <c r="F19" s="3">
        <v>1</v>
      </c>
      <c r="G19" s="3">
        <v>2430</v>
      </c>
    </row>
    <row r="20" spans="1:7" x14ac:dyDescent="0.25">
      <c r="A20" s="4" t="s">
        <v>34</v>
      </c>
      <c r="B20" s="4" t="s">
        <v>35</v>
      </c>
      <c r="C20" s="3">
        <v>8958</v>
      </c>
      <c r="D20" s="3">
        <v>3516</v>
      </c>
      <c r="E20" s="3">
        <v>28</v>
      </c>
      <c r="F20" s="3">
        <v>0</v>
      </c>
      <c r="G20" s="3">
        <v>1903</v>
      </c>
    </row>
    <row r="21" spans="1:7" x14ac:dyDescent="0.25">
      <c r="A21" s="4" t="s">
        <v>36</v>
      </c>
      <c r="B21" s="4" t="s">
        <v>37</v>
      </c>
      <c r="C21" s="3">
        <v>12314</v>
      </c>
      <c r="D21" s="3">
        <v>8586</v>
      </c>
      <c r="E21" s="3">
        <v>43</v>
      </c>
      <c r="F21" s="3">
        <v>8</v>
      </c>
      <c r="G21" s="3">
        <v>2734</v>
      </c>
    </row>
    <row r="22" spans="1:7" x14ac:dyDescent="0.25">
      <c r="A22" s="4" t="s">
        <v>38</v>
      </c>
      <c r="B22" s="4" t="s">
        <v>39</v>
      </c>
      <c r="C22" s="3">
        <v>7647</v>
      </c>
      <c r="D22" s="3">
        <v>1328</v>
      </c>
      <c r="E22" s="3">
        <v>0</v>
      </c>
      <c r="F22" s="3">
        <v>0</v>
      </c>
      <c r="G22" s="3">
        <v>2406</v>
      </c>
    </row>
    <row r="23" spans="1:7" x14ac:dyDescent="0.25">
      <c r="A23" s="4" t="s">
        <v>40</v>
      </c>
      <c r="B23" s="4" t="s">
        <v>41</v>
      </c>
      <c r="C23" s="3">
        <v>7461</v>
      </c>
      <c r="D23" s="3">
        <v>3010</v>
      </c>
      <c r="E23" s="3">
        <v>0</v>
      </c>
      <c r="F23" s="3">
        <v>0</v>
      </c>
      <c r="G23" s="3">
        <v>1717</v>
      </c>
    </row>
    <row r="24" spans="1:7" x14ac:dyDescent="0.25">
      <c r="A24" s="4" t="s">
        <v>42</v>
      </c>
      <c r="B24" s="4" t="s">
        <v>43</v>
      </c>
      <c r="C24" s="3">
        <v>12219</v>
      </c>
      <c r="D24" s="3">
        <v>3592</v>
      </c>
      <c r="E24" s="3">
        <v>15</v>
      </c>
      <c r="F24" s="3">
        <v>3</v>
      </c>
      <c r="G24" s="3">
        <v>2049</v>
      </c>
    </row>
    <row r="25" spans="1:7" x14ac:dyDescent="0.25">
      <c r="A25" s="4" t="s">
        <v>44</v>
      </c>
      <c r="B25" s="4" t="s">
        <v>45</v>
      </c>
      <c r="C25" s="3">
        <v>13146</v>
      </c>
      <c r="D25" s="3">
        <v>3953</v>
      </c>
      <c r="E25" s="3">
        <v>0</v>
      </c>
      <c r="F25" s="3">
        <v>2</v>
      </c>
      <c r="G25" s="3">
        <v>2810</v>
      </c>
    </row>
    <row r="26" spans="1:7" x14ac:dyDescent="0.25">
      <c r="A26" s="4" t="s">
        <v>46</v>
      </c>
      <c r="B26" s="4" t="s">
        <v>47</v>
      </c>
      <c r="C26" s="3">
        <v>7298</v>
      </c>
      <c r="D26" s="3">
        <v>4108</v>
      </c>
      <c r="E26" s="3">
        <v>4</v>
      </c>
      <c r="F26" s="3">
        <v>1</v>
      </c>
      <c r="G26" s="3">
        <v>1484</v>
      </c>
    </row>
    <row r="27" spans="1:7" x14ac:dyDescent="0.25">
      <c r="A27" s="4" t="s">
        <v>48</v>
      </c>
      <c r="B27" s="4" t="s">
        <v>49</v>
      </c>
      <c r="C27" s="3">
        <v>9275</v>
      </c>
      <c r="D27" s="3">
        <v>6747</v>
      </c>
      <c r="E27" s="3">
        <v>4</v>
      </c>
      <c r="F27" s="3">
        <v>1</v>
      </c>
      <c r="G27" s="3">
        <v>1018</v>
      </c>
    </row>
    <row r="28" spans="1:7" x14ac:dyDescent="0.25">
      <c r="A28" s="4" t="s">
        <v>50</v>
      </c>
      <c r="B28" s="4" t="s">
        <v>51</v>
      </c>
      <c r="C28" s="3">
        <v>9708</v>
      </c>
      <c r="D28" s="3">
        <v>3789</v>
      </c>
      <c r="E28" s="3">
        <v>0</v>
      </c>
      <c r="F28" s="3">
        <v>1</v>
      </c>
      <c r="G28" s="3">
        <v>1949</v>
      </c>
    </row>
    <row r="29" spans="1:7" x14ac:dyDescent="0.25">
      <c r="A29" s="4" t="s">
        <v>52</v>
      </c>
      <c r="B29" s="4" t="s">
        <v>53</v>
      </c>
      <c r="C29" s="3">
        <v>3371</v>
      </c>
      <c r="D29" s="3">
        <v>1884</v>
      </c>
      <c r="E29" s="3">
        <v>0</v>
      </c>
      <c r="F29" s="3">
        <v>1</v>
      </c>
      <c r="G29" s="3">
        <v>1799</v>
      </c>
    </row>
    <row r="30" spans="1:7" x14ac:dyDescent="0.25">
      <c r="A30" s="4" t="s">
        <v>54</v>
      </c>
      <c r="B30" s="4" t="s">
        <v>55</v>
      </c>
      <c r="C30" s="3">
        <v>11825</v>
      </c>
      <c r="D30" s="3">
        <v>4918</v>
      </c>
      <c r="E30" s="3">
        <v>0</v>
      </c>
      <c r="F30" s="3">
        <v>1</v>
      </c>
      <c r="G30" s="3">
        <v>3841</v>
      </c>
    </row>
    <row r="31" spans="1:7" x14ac:dyDescent="0.25">
      <c r="A31" s="4" t="s">
        <v>56</v>
      </c>
      <c r="B31" s="4" t="s">
        <v>57</v>
      </c>
      <c r="C31" s="3">
        <v>14295</v>
      </c>
      <c r="D31" s="3">
        <v>6097</v>
      </c>
      <c r="E31" s="3">
        <v>6</v>
      </c>
      <c r="F31" s="3">
        <v>3</v>
      </c>
      <c r="G31" s="3">
        <v>2720</v>
      </c>
    </row>
    <row r="32" spans="1:7" x14ac:dyDescent="0.25">
      <c r="A32" s="4" t="s">
        <v>58</v>
      </c>
      <c r="B32" s="4" t="s">
        <v>59</v>
      </c>
      <c r="C32" s="3">
        <v>10451</v>
      </c>
      <c r="D32" s="3">
        <v>4841</v>
      </c>
      <c r="E32" s="3">
        <v>2</v>
      </c>
      <c r="F32" s="3">
        <v>1</v>
      </c>
      <c r="G32" s="3">
        <v>3127</v>
      </c>
    </row>
    <row r="33" spans="1:7" x14ac:dyDescent="0.25">
      <c r="A33" s="4" t="s">
        <v>60</v>
      </c>
      <c r="B33" s="4" t="s">
        <v>61</v>
      </c>
      <c r="C33" s="3">
        <v>7092</v>
      </c>
      <c r="D33" s="3">
        <v>2357</v>
      </c>
      <c r="E33" s="3">
        <v>0</v>
      </c>
      <c r="F33" s="3">
        <v>1</v>
      </c>
      <c r="G33" s="3">
        <v>1433</v>
      </c>
    </row>
    <row r="34" spans="1:7" x14ac:dyDescent="0.25">
      <c r="A34" s="4" t="s">
        <v>62</v>
      </c>
      <c r="B34" s="4" t="s">
        <v>63</v>
      </c>
      <c r="C34" s="3">
        <v>3828</v>
      </c>
      <c r="D34" s="3">
        <v>1880</v>
      </c>
      <c r="E34" s="3">
        <v>0</v>
      </c>
      <c r="F34" s="3">
        <v>0</v>
      </c>
      <c r="G34" s="3">
        <v>1382</v>
      </c>
    </row>
    <row r="35" spans="1:7" x14ac:dyDescent="0.25">
      <c r="A35" s="4" t="s">
        <v>64</v>
      </c>
      <c r="B35" s="4" t="s">
        <v>65</v>
      </c>
      <c r="C35" s="3">
        <v>12065</v>
      </c>
      <c r="D35" s="3">
        <v>4343</v>
      </c>
      <c r="E35" s="3">
        <v>6</v>
      </c>
      <c r="F35" s="3">
        <v>4</v>
      </c>
      <c r="G35" s="3">
        <v>2556</v>
      </c>
    </row>
    <row r="36" spans="1:7" x14ac:dyDescent="0.25">
      <c r="A36" s="4" t="s">
        <v>66</v>
      </c>
      <c r="B36" s="4" t="s">
        <v>67</v>
      </c>
      <c r="C36" s="3">
        <v>6249</v>
      </c>
      <c r="D36" s="3">
        <v>4138</v>
      </c>
      <c r="E36" s="3">
        <v>0</v>
      </c>
      <c r="F36" s="3">
        <v>2</v>
      </c>
      <c r="G36" s="3">
        <v>2484</v>
      </c>
    </row>
    <row r="37" spans="1:7" x14ac:dyDescent="0.25">
      <c r="A37" s="4" t="s">
        <v>68</v>
      </c>
      <c r="B37" s="4" t="s">
        <v>69</v>
      </c>
      <c r="C37" s="3">
        <v>10865</v>
      </c>
      <c r="D37" s="3">
        <v>4128</v>
      </c>
      <c r="E37" s="3">
        <v>14</v>
      </c>
      <c r="F37" s="3">
        <v>29</v>
      </c>
      <c r="G37" s="3">
        <v>1468</v>
      </c>
    </row>
    <row r="38" spans="1:7" x14ac:dyDescent="0.25">
      <c r="A38" s="4" t="s">
        <v>70</v>
      </c>
      <c r="B38" s="4" t="s">
        <v>71</v>
      </c>
      <c r="C38" s="3">
        <v>18841</v>
      </c>
      <c r="D38" s="3">
        <v>8809</v>
      </c>
      <c r="E38" s="3">
        <v>65</v>
      </c>
      <c r="F38" s="3">
        <v>5</v>
      </c>
      <c r="G38" s="3">
        <v>4028</v>
      </c>
    </row>
    <row r="39" spans="1:7" x14ac:dyDescent="0.25">
      <c r="A39" s="4" t="s">
        <v>72</v>
      </c>
      <c r="B39" s="4" t="s">
        <v>73</v>
      </c>
      <c r="C39" s="3">
        <v>9455</v>
      </c>
      <c r="D39" s="3">
        <v>4403</v>
      </c>
      <c r="E39" s="3">
        <v>2</v>
      </c>
      <c r="F39" s="3">
        <v>20</v>
      </c>
      <c r="G39" s="3">
        <v>3492</v>
      </c>
    </row>
    <row r="40" spans="1:7" x14ac:dyDescent="0.25">
      <c r="A40" s="4" t="s">
        <v>74</v>
      </c>
      <c r="B40" s="4" t="s">
        <v>75</v>
      </c>
      <c r="C40" s="3">
        <v>17623</v>
      </c>
      <c r="D40" s="3">
        <v>4673</v>
      </c>
      <c r="E40" s="3">
        <v>12</v>
      </c>
      <c r="F40" s="3">
        <v>1</v>
      </c>
      <c r="G40" s="3">
        <v>7350</v>
      </c>
    </row>
    <row r="41" spans="1:7" x14ac:dyDescent="0.25">
      <c r="A41" s="4" t="s">
        <v>76</v>
      </c>
      <c r="B41" s="4" t="s">
        <v>77</v>
      </c>
      <c r="C41" s="3">
        <v>10388</v>
      </c>
      <c r="D41" s="3">
        <v>3022</v>
      </c>
      <c r="E41" s="3">
        <v>1</v>
      </c>
      <c r="F41" s="3">
        <v>1</v>
      </c>
      <c r="G41" s="3">
        <v>2942</v>
      </c>
    </row>
    <row r="42" spans="1:7" x14ac:dyDescent="0.25">
      <c r="A42" s="4" t="s">
        <v>78</v>
      </c>
      <c r="B42" s="4" t="s">
        <v>79</v>
      </c>
      <c r="C42" s="3">
        <v>13289</v>
      </c>
      <c r="D42" s="3">
        <v>5036</v>
      </c>
      <c r="E42" s="3">
        <v>0</v>
      </c>
      <c r="F42" s="3">
        <v>1</v>
      </c>
      <c r="G42" s="3">
        <v>4454</v>
      </c>
    </row>
    <row r="43" spans="1:7" x14ac:dyDescent="0.25">
      <c r="A43" s="4" t="s">
        <v>80</v>
      </c>
      <c r="B43" s="4" t="s">
        <v>81</v>
      </c>
      <c r="C43" s="3">
        <v>9753</v>
      </c>
      <c r="D43" s="3">
        <v>5902</v>
      </c>
      <c r="E43" s="3">
        <v>3</v>
      </c>
      <c r="F43" s="3">
        <v>0</v>
      </c>
      <c r="G43" s="3">
        <v>3083</v>
      </c>
    </row>
    <row r="44" spans="1:7" x14ac:dyDescent="0.25">
      <c r="A44" s="4" t="s">
        <v>82</v>
      </c>
      <c r="B44" s="4" t="s">
        <v>83</v>
      </c>
      <c r="C44" s="3">
        <v>4110</v>
      </c>
      <c r="D44" s="3">
        <v>1450</v>
      </c>
      <c r="E44" s="3">
        <v>0</v>
      </c>
      <c r="F44" s="3">
        <v>0</v>
      </c>
      <c r="G44" s="3">
        <v>2112</v>
      </c>
    </row>
    <row r="45" spans="1:7" x14ac:dyDescent="0.25">
      <c r="A45" s="4" t="s">
        <v>84</v>
      </c>
      <c r="B45" s="4" t="s">
        <v>85</v>
      </c>
      <c r="C45" s="3">
        <v>14599</v>
      </c>
      <c r="D45" s="3">
        <v>4895</v>
      </c>
      <c r="E45" s="3">
        <v>0</v>
      </c>
      <c r="F45" s="3">
        <v>1</v>
      </c>
      <c r="G45" s="3">
        <v>1852</v>
      </c>
    </row>
    <row r="46" spans="1:7" x14ac:dyDescent="0.25">
      <c r="A46" s="4" t="s">
        <v>86</v>
      </c>
      <c r="B46" s="4" t="s">
        <v>87</v>
      </c>
      <c r="C46" s="3">
        <v>9441</v>
      </c>
      <c r="D46" s="3">
        <v>2091</v>
      </c>
      <c r="E46" s="3">
        <v>0</v>
      </c>
      <c r="F46" s="3">
        <v>1</v>
      </c>
      <c r="G46" s="3">
        <v>767</v>
      </c>
    </row>
    <row r="47" spans="1:7" x14ac:dyDescent="0.25">
      <c r="A47" s="4" t="s">
        <v>88</v>
      </c>
      <c r="B47" s="4" t="s">
        <v>89</v>
      </c>
      <c r="C47" s="3">
        <v>4383</v>
      </c>
      <c r="D47" s="3">
        <v>1577</v>
      </c>
      <c r="E47" s="3">
        <v>0</v>
      </c>
      <c r="F47" s="3">
        <v>1</v>
      </c>
      <c r="G47" s="3">
        <v>2486</v>
      </c>
    </row>
    <row r="48" spans="1:7" x14ac:dyDescent="0.25">
      <c r="A48" s="4" t="s">
        <v>90</v>
      </c>
      <c r="B48" s="4" t="s">
        <v>91</v>
      </c>
      <c r="C48" s="3">
        <v>3180</v>
      </c>
      <c r="D48" s="3">
        <v>1980</v>
      </c>
      <c r="E48" s="3">
        <v>20</v>
      </c>
      <c r="F48" s="3">
        <v>1204</v>
      </c>
      <c r="G48" s="3">
        <v>2701</v>
      </c>
    </row>
    <row r="49" spans="1:7" x14ac:dyDescent="0.25">
      <c r="A49" s="4" t="s">
        <v>92</v>
      </c>
      <c r="B49" s="4" t="s">
        <v>93</v>
      </c>
      <c r="C49" s="3">
        <v>25967</v>
      </c>
      <c r="D49" s="3">
        <v>14170</v>
      </c>
      <c r="E49" s="3">
        <v>14</v>
      </c>
      <c r="F49" s="3">
        <v>1</v>
      </c>
      <c r="G49" s="3">
        <v>3828</v>
      </c>
    </row>
    <row r="50" spans="1:7" x14ac:dyDescent="0.25">
      <c r="A50" s="4" t="s">
        <v>94</v>
      </c>
      <c r="B50" s="4" t="s">
        <v>95</v>
      </c>
      <c r="C50" s="3">
        <v>1121</v>
      </c>
      <c r="D50" s="3">
        <v>1121</v>
      </c>
      <c r="E50" s="3">
        <v>190</v>
      </c>
      <c r="F50" s="3">
        <v>0</v>
      </c>
      <c r="G50" s="3">
        <v>2604</v>
      </c>
    </row>
    <row r="51" spans="1:7" x14ac:dyDescent="0.25">
      <c r="A51" s="4" t="s">
        <v>96</v>
      </c>
      <c r="B51" s="4" t="s">
        <v>97</v>
      </c>
      <c r="C51" s="3">
        <v>11741</v>
      </c>
      <c r="D51" s="3">
        <v>5188</v>
      </c>
      <c r="E51" s="3">
        <v>0</v>
      </c>
      <c r="F51" s="3">
        <v>1</v>
      </c>
      <c r="G51" s="3">
        <v>3804</v>
      </c>
    </row>
    <row r="52" spans="1:7" x14ac:dyDescent="0.25">
      <c r="A52" s="4" t="s">
        <v>98</v>
      </c>
      <c r="B52" s="4" t="s">
        <v>99</v>
      </c>
      <c r="C52" s="3">
        <v>4364</v>
      </c>
      <c r="D52" s="3">
        <v>2014</v>
      </c>
      <c r="E52" s="3">
        <v>6</v>
      </c>
      <c r="F52" s="3">
        <v>1</v>
      </c>
      <c r="G52" s="3">
        <v>2102</v>
      </c>
    </row>
    <row r="53" spans="1:7" x14ac:dyDescent="0.25">
      <c r="A53" s="4" t="s">
        <v>100</v>
      </c>
      <c r="B53" s="4" t="s">
        <v>101</v>
      </c>
      <c r="C53" s="3">
        <v>10933</v>
      </c>
      <c r="D53" s="3">
        <v>5555</v>
      </c>
      <c r="E53" s="3">
        <v>4</v>
      </c>
      <c r="F53" s="3">
        <v>1</v>
      </c>
      <c r="G53" s="3">
        <v>1158</v>
      </c>
    </row>
    <row r="54" spans="1:7" x14ac:dyDescent="0.25">
      <c r="A54" s="4" t="s">
        <v>102</v>
      </c>
      <c r="B54" s="4" t="s">
        <v>103</v>
      </c>
      <c r="C54" s="3">
        <v>3843</v>
      </c>
      <c r="D54" s="3">
        <v>1643</v>
      </c>
      <c r="E54" s="3">
        <v>11</v>
      </c>
      <c r="F54" s="3">
        <v>1</v>
      </c>
      <c r="G54" s="3">
        <v>2090</v>
      </c>
    </row>
    <row r="55" spans="1:7" x14ac:dyDescent="0.25">
      <c r="A55" s="4" t="s">
        <v>104</v>
      </c>
      <c r="B55" s="4" t="s">
        <v>105</v>
      </c>
      <c r="C55" s="3">
        <v>8122</v>
      </c>
      <c r="D55" s="3">
        <v>2050</v>
      </c>
      <c r="E55" s="3">
        <v>25</v>
      </c>
      <c r="F55" s="3">
        <v>3</v>
      </c>
      <c r="G55" s="3">
        <v>1288</v>
      </c>
    </row>
    <row r="56" spans="1:7" x14ac:dyDescent="0.25">
      <c r="A56" s="4" t="s">
        <v>106</v>
      </c>
      <c r="B56" s="4" t="s">
        <v>107</v>
      </c>
      <c r="C56" s="3">
        <v>8136</v>
      </c>
      <c r="D56" s="3">
        <v>2574</v>
      </c>
      <c r="E56" s="3">
        <v>6</v>
      </c>
      <c r="F56" s="3">
        <v>1</v>
      </c>
      <c r="G56" s="3">
        <v>2473</v>
      </c>
    </row>
    <row r="57" spans="1:7" x14ac:dyDescent="0.25">
      <c r="A57" s="4" t="s">
        <v>108</v>
      </c>
      <c r="B57" s="4" t="s">
        <v>109</v>
      </c>
      <c r="C57" s="3">
        <v>4412</v>
      </c>
      <c r="D57" s="3">
        <v>2244</v>
      </c>
      <c r="E57" s="3">
        <v>0</v>
      </c>
      <c r="F57" s="3">
        <v>1</v>
      </c>
      <c r="G57" s="3">
        <v>1074</v>
      </c>
    </row>
    <row r="58" spans="1:7" x14ac:dyDescent="0.25">
      <c r="A58" s="4" t="s">
        <v>110</v>
      </c>
      <c r="B58" s="4" t="s">
        <v>111</v>
      </c>
      <c r="C58" s="3">
        <v>7113</v>
      </c>
      <c r="D58" s="3">
        <v>2446</v>
      </c>
      <c r="E58" s="3">
        <v>0</v>
      </c>
      <c r="F58" s="3">
        <v>0</v>
      </c>
      <c r="G58" s="3">
        <v>1812</v>
      </c>
    </row>
    <row r="59" spans="1:7" x14ac:dyDescent="0.25">
      <c r="A59" s="4" t="s">
        <v>112</v>
      </c>
      <c r="B59" s="4" t="s">
        <v>113</v>
      </c>
      <c r="C59" s="3">
        <v>2395</v>
      </c>
      <c r="D59" s="3">
        <v>1267</v>
      </c>
      <c r="E59" s="3">
        <v>0</v>
      </c>
      <c r="F59" s="3">
        <v>0</v>
      </c>
      <c r="G59" s="3">
        <v>2011</v>
      </c>
    </row>
    <row r="60" spans="1:7" x14ac:dyDescent="0.25">
      <c r="A60" s="4" t="s">
        <v>114</v>
      </c>
      <c r="B60" s="4" t="s">
        <v>115</v>
      </c>
      <c r="C60" s="3">
        <v>5272</v>
      </c>
      <c r="D60" s="3">
        <v>1768</v>
      </c>
      <c r="E60" s="3">
        <v>22</v>
      </c>
      <c r="F60" s="3">
        <v>1</v>
      </c>
      <c r="G60" s="3">
        <v>577</v>
      </c>
    </row>
    <row r="61" spans="1:7" x14ac:dyDescent="0.25">
      <c r="A61" s="4" t="s">
        <v>116</v>
      </c>
      <c r="B61" s="4" t="s">
        <v>117</v>
      </c>
      <c r="C61" s="3">
        <v>6204</v>
      </c>
      <c r="D61" s="3">
        <v>1912</v>
      </c>
      <c r="E61" s="3">
        <v>0</v>
      </c>
      <c r="F61" s="3">
        <v>0</v>
      </c>
      <c r="G61" s="3">
        <v>1562</v>
      </c>
    </row>
    <row r="62" spans="1:7" x14ac:dyDescent="0.25">
      <c r="A62" s="4" t="s">
        <v>118</v>
      </c>
      <c r="B62" s="4" t="s">
        <v>119</v>
      </c>
      <c r="C62" s="3">
        <v>5652</v>
      </c>
      <c r="D62" s="3">
        <v>2280</v>
      </c>
      <c r="E62" s="3">
        <v>1</v>
      </c>
      <c r="F62" s="3">
        <v>5</v>
      </c>
      <c r="G62" s="3">
        <v>3456</v>
      </c>
    </row>
    <row r="63" spans="1:7" x14ac:dyDescent="0.25">
      <c r="A63" s="4" t="s">
        <v>120</v>
      </c>
      <c r="B63" s="4" t="s">
        <v>121</v>
      </c>
      <c r="C63" s="3">
        <v>5697</v>
      </c>
      <c r="D63" s="3">
        <v>2321</v>
      </c>
      <c r="E63" s="3">
        <v>3</v>
      </c>
      <c r="F63" s="3">
        <v>3</v>
      </c>
      <c r="G63" s="3">
        <v>928</v>
      </c>
    </row>
    <row r="64" spans="1:7" x14ac:dyDescent="0.25">
      <c r="A64" s="4" t="s">
        <v>122</v>
      </c>
      <c r="B64" s="4" t="s">
        <v>123</v>
      </c>
      <c r="C64" s="3">
        <v>3605</v>
      </c>
      <c r="D64" s="3">
        <v>2519</v>
      </c>
      <c r="E64" s="3">
        <v>0</v>
      </c>
      <c r="F64" s="3">
        <v>0</v>
      </c>
      <c r="G64" s="3">
        <v>2006</v>
      </c>
    </row>
    <row r="65" spans="1:7" x14ac:dyDescent="0.25">
      <c r="A65" s="4" t="s">
        <v>124</v>
      </c>
      <c r="B65" s="4" t="s">
        <v>125</v>
      </c>
      <c r="C65" s="3">
        <v>2380</v>
      </c>
      <c r="D65" s="3">
        <v>1031</v>
      </c>
      <c r="E65" s="3">
        <v>0</v>
      </c>
      <c r="F65" s="3">
        <v>0</v>
      </c>
      <c r="G65" s="3">
        <v>433</v>
      </c>
    </row>
    <row r="66" spans="1:7" x14ac:dyDescent="0.25">
      <c r="A66" s="4" t="s">
        <v>126</v>
      </c>
      <c r="B66" s="4" t="s">
        <v>127</v>
      </c>
      <c r="C66" s="3">
        <v>1927</v>
      </c>
      <c r="D66" s="3">
        <v>185</v>
      </c>
      <c r="E66" s="3">
        <v>0</v>
      </c>
      <c r="F66" s="3">
        <v>1</v>
      </c>
      <c r="G66" s="3">
        <v>1124</v>
      </c>
    </row>
    <row r="67" spans="1:7" x14ac:dyDescent="0.25">
      <c r="A67" s="4" t="s">
        <v>128</v>
      </c>
      <c r="B67" s="4" t="s">
        <v>129</v>
      </c>
      <c r="C67" s="3">
        <v>258</v>
      </c>
      <c r="D67" s="3">
        <v>175</v>
      </c>
      <c r="E67" s="3">
        <v>0</v>
      </c>
      <c r="F67" s="3">
        <v>0</v>
      </c>
      <c r="G67" s="3">
        <v>764</v>
      </c>
    </row>
    <row r="68" spans="1:7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3">
        <v>0</v>
      </c>
      <c r="G68" s="3">
        <v>1167</v>
      </c>
    </row>
    <row r="69" spans="1:7" x14ac:dyDescent="0.25">
      <c r="A69" s="4" t="s">
        <v>132</v>
      </c>
      <c r="B69" s="4" t="s">
        <v>133</v>
      </c>
      <c r="C69" s="3">
        <v>312</v>
      </c>
      <c r="D69" s="3">
        <v>210</v>
      </c>
      <c r="E69" s="3">
        <v>0</v>
      </c>
      <c r="F69" s="3">
        <v>1</v>
      </c>
      <c r="G69" s="3">
        <v>836</v>
      </c>
    </row>
    <row r="70" spans="1:7" x14ac:dyDescent="0.25">
      <c r="A70" s="4" t="s">
        <v>134</v>
      </c>
      <c r="B70" s="4" t="s">
        <v>135</v>
      </c>
      <c r="C70" s="3">
        <v>3510</v>
      </c>
      <c r="D70" s="3">
        <v>1465</v>
      </c>
      <c r="E70" s="3">
        <v>0</v>
      </c>
      <c r="F70" s="3">
        <v>1</v>
      </c>
      <c r="G70" s="3">
        <v>896</v>
      </c>
    </row>
    <row r="71" spans="1:7" x14ac:dyDescent="0.25">
      <c r="A71" s="4" t="s">
        <v>136</v>
      </c>
      <c r="B71" s="4" t="s">
        <v>137</v>
      </c>
      <c r="C71" s="3">
        <v>1711</v>
      </c>
      <c r="D71" s="3">
        <v>705</v>
      </c>
      <c r="E71" s="3">
        <v>0</v>
      </c>
      <c r="F71" s="3">
        <v>2</v>
      </c>
      <c r="G71" s="3">
        <v>1289</v>
      </c>
    </row>
    <row r="72" spans="1:7" x14ac:dyDescent="0.25">
      <c r="A72" s="4" t="s">
        <v>138</v>
      </c>
      <c r="B72" s="4" t="s">
        <v>139</v>
      </c>
      <c r="C72" s="3">
        <v>984</v>
      </c>
      <c r="D72" s="3">
        <v>508</v>
      </c>
      <c r="E72" s="3">
        <v>0</v>
      </c>
      <c r="F72" s="3">
        <v>0</v>
      </c>
      <c r="G72" s="3">
        <v>775</v>
      </c>
    </row>
    <row r="73" spans="1:7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3">
        <v>77</v>
      </c>
    </row>
    <row r="74" spans="1:7" x14ac:dyDescent="0.25">
      <c r="A74" s="4" t="s">
        <v>142</v>
      </c>
      <c r="B74" s="4" t="s">
        <v>143</v>
      </c>
      <c r="C74" s="3">
        <v>1926</v>
      </c>
      <c r="D74" s="3">
        <v>910</v>
      </c>
      <c r="E74" s="3">
        <v>0</v>
      </c>
      <c r="F74" s="3">
        <v>0</v>
      </c>
      <c r="G74" s="3">
        <v>1047</v>
      </c>
    </row>
    <row r="75" spans="1:7" x14ac:dyDescent="0.25">
      <c r="A75" s="4" t="s">
        <v>144</v>
      </c>
      <c r="B75" s="4" t="s">
        <v>145</v>
      </c>
      <c r="C75" s="3">
        <v>4797</v>
      </c>
      <c r="D75" s="3">
        <v>723</v>
      </c>
      <c r="E75" s="3">
        <v>33</v>
      </c>
      <c r="F75" s="3">
        <v>1</v>
      </c>
      <c r="G75" s="3">
        <v>322</v>
      </c>
    </row>
    <row r="76" spans="1:7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3">
        <v>2160</v>
      </c>
    </row>
    <row r="77" spans="1:7" x14ac:dyDescent="0.25">
      <c r="A77" s="4" t="s">
        <v>148</v>
      </c>
      <c r="B77" s="4" t="s">
        <v>149</v>
      </c>
      <c r="C77" s="3">
        <v>1311</v>
      </c>
      <c r="D77" s="3">
        <v>708</v>
      </c>
      <c r="E77" s="3">
        <v>0</v>
      </c>
      <c r="F77" s="3">
        <v>0</v>
      </c>
      <c r="G77" s="3">
        <v>1015</v>
      </c>
    </row>
    <row r="78" spans="1:7" x14ac:dyDescent="0.25">
      <c r="A78" s="4" t="s">
        <v>150</v>
      </c>
      <c r="B78" s="4" t="s">
        <v>151</v>
      </c>
      <c r="C78" s="3">
        <v>1327</v>
      </c>
      <c r="D78" s="3">
        <v>853</v>
      </c>
      <c r="E78" s="3">
        <v>0</v>
      </c>
      <c r="F78" s="3">
        <v>1</v>
      </c>
      <c r="G78" s="3">
        <v>422</v>
      </c>
    </row>
    <row r="79" spans="1:7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198</v>
      </c>
    </row>
    <row r="80" spans="1:7" x14ac:dyDescent="0.25">
      <c r="A80" s="4" t="s">
        <v>154</v>
      </c>
      <c r="B80" s="4" t="s">
        <v>155</v>
      </c>
      <c r="C80" s="3">
        <v>405</v>
      </c>
      <c r="D80" s="3">
        <v>375</v>
      </c>
      <c r="E80" s="3">
        <v>1</v>
      </c>
      <c r="F80" s="3">
        <v>0</v>
      </c>
      <c r="G80" s="3">
        <v>357</v>
      </c>
    </row>
    <row r="81" spans="1:7" x14ac:dyDescent="0.25">
      <c r="A81" s="4" t="s">
        <v>156</v>
      </c>
      <c r="B81" s="4" t="s">
        <v>157</v>
      </c>
      <c r="C81" s="3">
        <v>1118</v>
      </c>
      <c r="D81" s="3">
        <v>268</v>
      </c>
      <c r="E81" s="3">
        <v>3</v>
      </c>
      <c r="F81" s="3">
        <v>1</v>
      </c>
      <c r="G81" s="3">
        <v>531</v>
      </c>
    </row>
    <row r="82" spans="1:7" x14ac:dyDescent="0.25">
      <c r="A82" s="4" t="s">
        <v>158</v>
      </c>
      <c r="B82" s="4" t="s">
        <v>159</v>
      </c>
      <c r="C82" s="3">
        <v>498</v>
      </c>
      <c r="D82" s="3">
        <v>362</v>
      </c>
      <c r="E82" s="3">
        <v>21</v>
      </c>
      <c r="F82" s="3">
        <v>0</v>
      </c>
      <c r="G82" s="3">
        <v>255</v>
      </c>
    </row>
    <row r="83" spans="1:7" x14ac:dyDescent="0.25">
      <c r="A83" s="4" t="s">
        <v>160</v>
      </c>
      <c r="B83" s="4" t="s">
        <v>161</v>
      </c>
      <c r="C83" s="3">
        <v>20</v>
      </c>
      <c r="D83" s="3">
        <v>2</v>
      </c>
      <c r="E83" s="3">
        <v>369</v>
      </c>
      <c r="F83" s="3">
        <v>369</v>
      </c>
      <c r="G83" s="3">
        <v>369</v>
      </c>
    </row>
    <row r="84" spans="1:7" x14ac:dyDescent="0.25">
      <c r="A84" s="4" t="s">
        <v>162</v>
      </c>
      <c r="B84" s="4" t="s">
        <v>163</v>
      </c>
      <c r="C84" s="3">
        <v>263</v>
      </c>
      <c r="D84" s="3">
        <v>122</v>
      </c>
      <c r="E84" s="3">
        <v>0</v>
      </c>
      <c r="F84" s="3">
        <v>1</v>
      </c>
      <c r="G84" s="3">
        <v>162</v>
      </c>
    </row>
    <row r="85" spans="1:7" x14ac:dyDescent="0.25">
      <c r="A85" s="4" t="s">
        <v>164</v>
      </c>
      <c r="B85" s="4" t="s">
        <v>165</v>
      </c>
      <c r="C85" s="3">
        <v>1432</v>
      </c>
      <c r="D85" s="3">
        <v>859</v>
      </c>
      <c r="E85" s="3">
        <v>3</v>
      </c>
      <c r="F85" s="3">
        <v>1</v>
      </c>
      <c r="G85" s="3">
        <v>517</v>
      </c>
    </row>
    <row r="86" spans="1:7" x14ac:dyDescent="0.25">
      <c r="A86" s="4" t="s">
        <v>166</v>
      </c>
      <c r="B86" s="4" t="s">
        <v>167</v>
      </c>
      <c r="C86" s="3">
        <v>2389</v>
      </c>
      <c r="D86" s="3">
        <v>933</v>
      </c>
      <c r="E86" s="3">
        <v>0</v>
      </c>
      <c r="F86" s="3">
        <v>0</v>
      </c>
      <c r="G86" s="3">
        <v>175</v>
      </c>
    </row>
    <row r="87" spans="1:7" x14ac:dyDescent="0.25">
      <c r="A87" s="4" t="s">
        <v>168</v>
      </c>
      <c r="B87" s="4" t="s">
        <v>169</v>
      </c>
      <c r="C87" s="3">
        <v>163</v>
      </c>
      <c r="D87" s="3">
        <v>155</v>
      </c>
      <c r="E87" s="3">
        <v>0</v>
      </c>
      <c r="F87" s="3">
        <v>430</v>
      </c>
      <c r="G87" s="3">
        <v>414</v>
      </c>
    </row>
    <row r="88" spans="1:7" x14ac:dyDescent="0.25">
      <c r="A88" s="4" t="s">
        <v>170</v>
      </c>
      <c r="B88" s="4" t="s">
        <v>171</v>
      </c>
      <c r="C88" s="3">
        <v>51</v>
      </c>
      <c r="D88" s="3">
        <v>43</v>
      </c>
      <c r="E88" s="3">
        <v>0</v>
      </c>
      <c r="F88" s="3">
        <v>1</v>
      </c>
      <c r="G88" s="3">
        <v>559</v>
      </c>
    </row>
    <row r="89" spans="1:7" x14ac:dyDescent="0.25">
      <c r="A89" s="4" t="s">
        <v>172</v>
      </c>
      <c r="B89" s="4" t="s">
        <v>173</v>
      </c>
      <c r="C89" s="3">
        <v>100</v>
      </c>
      <c r="D89" s="3">
        <v>100</v>
      </c>
      <c r="E89" s="3">
        <v>0</v>
      </c>
      <c r="F89" s="3">
        <v>0</v>
      </c>
      <c r="G89" s="3">
        <v>99</v>
      </c>
    </row>
    <row r="90" spans="1:7" x14ac:dyDescent="0.25">
      <c r="A90" s="4" t="s">
        <v>174</v>
      </c>
      <c r="B90" s="4" t="s">
        <v>175</v>
      </c>
      <c r="C90" s="3">
        <v>242</v>
      </c>
      <c r="D90" s="3">
        <v>19</v>
      </c>
      <c r="E90" s="3">
        <v>0</v>
      </c>
      <c r="F90" s="3">
        <v>0</v>
      </c>
      <c r="G90" s="3">
        <v>492</v>
      </c>
    </row>
    <row r="91" spans="1:7" x14ac:dyDescent="0.25">
      <c r="A91" s="4" t="s">
        <v>176</v>
      </c>
      <c r="B91" s="4" t="s">
        <v>177</v>
      </c>
      <c r="C91" s="3">
        <v>35</v>
      </c>
      <c r="D91" s="3">
        <v>20</v>
      </c>
      <c r="E91" s="3">
        <v>0</v>
      </c>
      <c r="F91" s="3">
        <v>1</v>
      </c>
      <c r="G91" s="3">
        <v>298</v>
      </c>
    </row>
    <row r="92" spans="1:7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0</v>
      </c>
      <c r="F92" s="3">
        <v>0</v>
      </c>
      <c r="G92" s="3">
        <v>442</v>
      </c>
    </row>
    <row r="93" spans="1:7" x14ac:dyDescent="0.25">
      <c r="A93" s="4" t="s">
        <v>180</v>
      </c>
      <c r="B93" s="4" t="s">
        <v>181</v>
      </c>
      <c r="C93" s="3">
        <v>1942</v>
      </c>
      <c r="D93" s="3">
        <v>941</v>
      </c>
      <c r="E93" s="3">
        <v>0</v>
      </c>
      <c r="F93" s="3">
        <v>0</v>
      </c>
      <c r="G93" s="3">
        <v>236</v>
      </c>
    </row>
    <row r="94" spans="1:7" x14ac:dyDescent="0.25">
      <c r="A94" s="4" t="s">
        <v>182</v>
      </c>
      <c r="B94" s="4" t="s">
        <v>183</v>
      </c>
      <c r="C94" s="3">
        <v>199</v>
      </c>
      <c r="D94" s="3">
        <v>199</v>
      </c>
      <c r="E94" s="3">
        <v>0</v>
      </c>
      <c r="F94" s="3">
        <v>0</v>
      </c>
      <c r="G94" s="3">
        <v>432</v>
      </c>
    </row>
    <row r="95" spans="1:7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3">
        <v>0</v>
      </c>
      <c r="G95" s="3">
        <v>190</v>
      </c>
    </row>
    <row r="96" spans="1:7" x14ac:dyDescent="0.25">
      <c r="A96" s="4" t="s">
        <v>186</v>
      </c>
      <c r="B96" s="4" t="s">
        <v>187</v>
      </c>
      <c r="C96" s="3">
        <v>1084</v>
      </c>
      <c r="D96" s="3">
        <v>834</v>
      </c>
      <c r="E96" s="3">
        <v>0</v>
      </c>
      <c r="F96" s="3">
        <v>1</v>
      </c>
      <c r="G96" s="3">
        <v>546</v>
      </c>
    </row>
    <row r="97" spans="1:7" x14ac:dyDescent="0.25">
      <c r="A97" s="4" t="s">
        <v>188</v>
      </c>
      <c r="B97" s="4" t="s">
        <v>189</v>
      </c>
      <c r="C97" s="3">
        <v>0</v>
      </c>
      <c r="D97" s="3">
        <v>0</v>
      </c>
      <c r="E97" s="3">
        <v>0</v>
      </c>
      <c r="F97" s="3">
        <v>0</v>
      </c>
      <c r="G97" s="3">
        <v>542</v>
      </c>
    </row>
    <row r="98" spans="1:7" x14ac:dyDescent="0.25">
      <c r="A98" s="4" t="s">
        <v>190</v>
      </c>
      <c r="B98" s="4" t="s">
        <v>191</v>
      </c>
      <c r="C98" s="3">
        <v>48</v>
      </c>
      <c r="D98" s="3">
        <v>48</v>
      </c>
      <c r="E98" s="3">
        <v>0</v>
      </c>
      <c r="F98" s="3">
        <v>0</v>
      </c>
      <c r="G98" s="3">
        <v>501</v>
      </c>
    </row>
    <row r="99" spans="1:7" x14ac:dyDescent="0.25">
      <c r="A99" s="4" t="s">
        <v>192</v>
      </c>
      <c r="B99" s="4" t="s">
        <v>193</v>
      </c>
      <c r="C99" s="3">
        <v>146</v>
      </c>
      <c r="D99" s="3">
        <v>92</v>
      </c>
      <c r="E99" s="3">
        <v>0</v>
      </c>
      <c r="F99" s="3">
        <v>0</v>
      </c>
      <c r="G99" s="3">
        <v>403</v>
      </c>
    </row>
    <row r="100" spans="1:7" x14ac:dyDescent="0.25">
      <c r="A100" s="4" t="s">
        <v>194</v>
      </c>
      <c r="B100" s="4" t="s">
        <v>195</v>
      </c>
      <c r="C100" s="3">
        <v>150</v>
      </c>
      <c r="D100" s="3">
        <v>39</v>
      </c>
      <c r="E100" s="3">
        <v>0</v>
      </c>
      <c r="F100" s="3">
        <v>0</v>
      </c>
      <c r="G100" s="3">
        <v>184</v>
      </c>
    </row>
    <row r="101" spans="1:7" x14ac:dyDescent="0.25">
      <c r="A101" s="4" t="s">
        <v>196</v>
      </c>
      <c r="B101" s="4" t="s">
        <v>197</v>
      </c>
      <c r="C101" s="3">
        <v>195</v>
      </c>
      <c r="D101" s="3">
        <v>0</v>
      </c>
      <c r="E101" s="3">
        <v>0</v>
      </c>
      <c r="F101" s="3">
        <v>0</v>
      </c>
      <c r="G101" s="3">
        <v>451</v>
      </c>
    </row>
    <row r="102" spans="1:7" x14ac:dyDescent="0.25">
      <c r="A102" s="4" t="s">
        <v>198</v>
      </c>
      <c r="B102" s="4" t="s">
        <v>199</v>
      </c>
      <c r="C102" s="3">
        <v>165</v>
      </c>
      <c r="D102" s="3">
        <v>76</v>
      </c>
      <c r="E102" s="3">
        <v>0</v>
      </c>
      <c r="F102" s="3">
        <v>0</v>
      </c>
      <c r="G102" s="3">
        <v>120</v>
      </c>
    </row>
    <row r="103" spans="1:7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3">
        <v>0</v>
      </c>
      <c r="G103" s="3">
        <v>377</v>
      </c>
    </row>
    <row r="104" spans="1:7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269</v>
      </c>
    </row>
    <row r="105" spans="1:7" x14ac:dyDescent="0.25">
      <c r="A105" s="4" t="s">
        <v>204</v>
      </c>
      <c r="B105" s="4" t="s">
        <v>205</v>
      </c>
      <c r="C105" s="3">
        <v>27</v>
      </c>
      <c r="D105" s="3">
        <v>27</v>
      </c>
      <c r="E105" s="3">
        <v>0</v>
      </c>
      <c r="F105" s="3">
        <v>0</v>
      </c>
      <c r="G105" s="3">
        <v>269</v>
      </c>
    </row>
    <row r="106" spans="1:7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0</v>
      </c>
      <c r="F106" s="3">
        <v>0</v>
      </c>
      <c r="G106" s="3">
        <v>314</v>
      </c>
    </row>
    <row r="107" spans="1:7" x14ac:dyDescent="0.25">
      <c r="A107" s="4" t="s">
        <v>208</v>
      </c>
      <c r="B107" s="4" t="s">
        <v>209</v>
      </c>
      <c r="C107" s="3">
        <v>0</v>
      </c>
      <c r="D107" s="3">
        <v>0</v>
      </c>
      <c r="E107" s="3">
        <v>0</v>
      </c>
      <c r="F107" s="3">
        <v>0</v>
      </c>
      <c r="G107" s="3">
        <v>472</v>
      </c>
    </row>
    <row r="108" spans="1:7" x14ac:dyDescent="0.25">
      <c r="A108" s="4" t="s">
        <v>210</v>
      </c>
      <c r="B108" s="4" t="s">
        <v>211</v>
      </c>
      <c r="C108" s="3">
        <v>50</v>
      </c>
      <c r="D108" s="3">
        <v>35</v>
      </c>
      <c r="E108" s="3">
        <v>0</v>
      </c>
      <c r="F108" s="3">
        <v>0</v>
      </c>
      <c r="G108" s="3">
        <v>245</v>
      </c>
    </row>
    <row r="109" spans="1:7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129</v>
      </c>
    </row>
    <row r="110" spans="1:7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3">
        <v>0</v>
      </c>
      <c r="G110" s="3">
        <v>80</v>
      </c>
    </row>
    <row r="111" spans="1:7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80</v>
      </c>
    </row>
    <row r="112" spans="1:7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3">
        <v>0</v>
      </c>
      <c r="G112" s="3">
        <v>52</v>
      </c>
    </row>
    <row r="113" spans="2:7" x14ac:dyDescent="0.25">
      <c r="B113" s="9" t="s">
        <v>473</v>
      </c>
      <c r="C113" s="25">
        <f>SUM(C4:C112)</f>
        <v>766328</v>
      </c>
      <c r="D113" s="25">
        <f>SUM(D4:D112)</f>
        <v>335623</v>
      </c>
      <c r="E113" s="25">
        <f>SUM(E4:E112)</f>
        <v>1153</v>
      </c>
      <c r="F113" s="25">
        <f>SUM(F4:F112)</f>
        <v>2192</v>
      </c>
      <c r="G113" s="25">
        <f>SUM(G4:G112)</f>
        <v>190188</v>
      </c>
    </row>
  </sheetData>
  <mergeCells count="3">
    <mergeCell ref="A2:A3"/>
    <mergeCell ref="B2:B3"/>
    <mergeCell ref="C2:G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4"/>
  <sheetViews>
    <sheetView topLeftCell="A31" workbookViewId="0">
      <selection activeCell="B8" sqref="B8"/>
    </sheetView>
  </sheetViews>
  <sheetFormatPr baseColWidth="10" defaultColWidth="9.140625" defaultRowHeight="15" x14ac:dyDescent="0.25"/>
  <cols>
    <col min="2" max="2" width="68.42578125" customWidth="1"/>
    <col min="3" max="5" width="16.5703125" customWidth="1"/>
  </cols>
  <sheetData>
    <row r="1" spans="1:8" ht="15.75" thickBot="1" x14ac:dyDescent="0.3"/>
    <row r="2" spans="1:8" ht="30" customHeight="1" thickTop="1" thickBot="1" x14ac:dyDescent="0.3">
      <c r="A2" s="318" t="s">
        <v>0</v>
      </c>
      <c r="B2" s="318" t="s">
        <v>1</v>
      </c>
      <c r="C2" s="328" t="s">
        <v>607</v>
      </c>
      <c r="D2" s="328"/>
      <c r="E2" s="328"/>
    </row>
    <row r="3" spans="1:8" ht="39.950000000000003" customHeight="1" thickTop="1" thickBot="1" x14ac:dyDescent="0.3">
      <c r="A3" s="318" t="s">
        <v>0</v>
      </c>
      <c r="B3" s="318" t="s">
        <v>1</v>
      </c>
      <c r="C3" s="49" t="s">
        <v>608</v>
      </c>
      <c r="D3" s="49" t="s">
        <v>609</v>
      </c>
      <c r="E3" s="50" t="s">
        <v>558</v>
      </c>
    </row>
    <row r="4" spans="1:8" ht="15.75" thickTop="1" x14ac:dyDescent="0.25">
      <c r="A4" s="4" t="s">
        <v>2</v>
      </c>
      <c r="B4" s="4" t="s">
        <v>3</v>
      </c>
      <c r="C4" s="3">
        <v>3280</v>
      </c>
      <c r="D4" s="12">
        <v>60</v>
      </c>
      <c r="E4" s="56">
        <f>+C4/D4</f>
        <v>54.666666666666664</v>
      </c>
      <c r="H4" s="7"/>
    </row>
    <row r="5" spans="1:8" x14ac:dyDescent="0.25">
      <c r="A5" s="4" t="s">
        <v>4</v>
      </c>
      <c r="B5" s="4" t="s">
        <v>5</v>
      </c>
      <c r="C5" s="3">
        <v>5207</v>
      </c>
      <c r="D5" s="12">
        <v>169</v>
      </c>
      <c r="E5" s="57">
        <f t="shared" ref="E5:E68" si="0">+C5/D5</f>
        <v>30.810650887573964</v>
      </c>
      <c r="H5" s="7"/>
    </row>
    <row r="6" spans="1:8" x14ac:dyDescent="0.25">
      <c r="A6" s="4" t="s">
        <v>6</v>
      </c>
      <c r="B6" s="4" t="s">
        <v>7</v>
      </c>
      <c r="C6" s="3">
        <v>3872</v>
      </c>
      <c r="D6" s="12">
        <v>91</v>
      </c>
      <c r="E6" s="57">
        <f t="shared" si="0"/>
        <v>42.549450549450547</v>
      </c>
      <c r="H6" s="7"/>
    </row>
    <row r="7" spans="1:8" x14ac:dyDescent="0.25">
      <c r="A7" s="4" t="s">
        <v>8</v>
      </c>
      <c r="B7" s="4" t="s">
        <v>9</v>
      </c>
      <c r="C7" s="3">
        <v>5504</v>
      </c>
      <c r="D7" s="12">
        <v>66</v>
      </c>
      <c r="E7" s="57">
        <f t="shared" si="0"/>
        <v>83.393939393939391</v>
      </c>
      <c r="H7" s="7"/>
    </row>
    <row r="8" spans="1:8" x14ac:dyDescent="0.25">
      <c r="A8" s="4" t="s">
        <v>10</v>
      </c>
      <c r="B8" s="4" t="s">
        <v>11</v>
      </c>
      <c r="C8" s="3">
        <v>2564</v>
      </c>
      <c r="D8" s="12">
        <v>55</v>
      </c>
      <c r="E8" s="57">
        <f t="shared" si="0"/>
        <v>46.618181818181817</v>
      </c>
      <c r="H8" s="7"/>
    </row>
    <row r="9" spans="1:8" x14ac:dyDescent="0.25">
      <c r="A9" s="4" t="s">
        <v>12</v>
      </c>
      <c r="B9" s="4" t="s">
        <v>13</v>
      </c>
      <c r="C9" s="3">
        <v>5864</v>
      </c>
      <c r="D9" s="12">
        <v>149</v>
      </c>
      <c r="E9" s="57">
        <f t="shared" si="0"/>
        <v>39.355704697986575</v>
      </c>
      <c r="H9" s="7"/>
    </row>
    <row r="10" spans="1:8" x14ac:dyDescent="0.25">
      <c r="A10" s="4" t="s">
        <v>14</v>
      </c>
      <c r="B10" s="4" t="s">
        <v>15</v>
      </c>
      <c r="C10" s="3">
        <v>5217</v>
      </c>
      <c r="D10" s="12">
        <v>145</v>
      </c>
      <c r="E10" s="57">
        <f t="shared" si="0"/>
        <v>35.979310344827589</v>
      </c>
      <c r="H10" s="7"/>
    </row>
    <row r="11" spans="1:8" x14ac:dyDescent="0.25">
      <c r="A11" s="4" t="s">
        <v>16</v>
      </c>
      <c r="B11" s="4" t="s">
        <v>17</v>
      </c>
      <c r="C11" s="3">
        <v>2654</v>
      </c>
      <c r="D11" s="12">
        <v>54</v>
      </c>
      <c r="E11" s="57">
        <f t="shared" si="0"/>
        <v>49.148148148148145</v>
      </c>
      <c r="H11" s="7"/>
    </row>
    <row r="12" spans="1:8" x14ac:dyDescent="0.25">
      <c r="A12" s="4" t="s">
        <v>18</v>
      </c>
      <c r="B12" s="4" t="s">
        <v>19</v>
      </c>
      <c r="C12" s="3">
        <v>6343</v>
      </c>
      <c r="D12" s="12">
        <v>168</v>
      </c>
      <c r="E12" s="57">
        <f t="shared" si="0"/>
        <v>37.75595238095238</v>
      </c>
      <c r="H12" s="7"/>
    </row>
    <row r="13" spans="1:8" x14ac:dyDescent="0.25">
      <c r="A13" s="4" t="s">
        <v>20</v>
      </c>
      <c r="B13" s="4" t="s">
        <v>21</v>
      </c>
      <c r="C13" s="3">
        <v>1232</v>
      </c>
      <c r="D13" s="12">
        <v>17</v>
      </c>
      <c r="E13" s="57">
        <f t="shared" si="0"/>
        <v>72.470588235294116</v>
      </c>
      <c r="H13" s="7"/>
    </row>
    <row r="14" spans="1:8" x14ac:dyDescent="0.25">
      <c r="A14" s="4" t="s">
        <v>22</v>
      </c>
      <c r="B14" s="4" t="s">
        <v>23</v>
      </c>
      <c r="C14" s="3">
        <v>2518</v>
      </c>
      <c r="D14" s="12">
        <v>46</v>
      </c>
      <c r="E14" s="57">
        <f t="shared" si="0"/>
        <v>54.739130434782609</v>
      </c>
      <c r="H14" s="7"/>
    </row>
    <row r="15" spans="1:8" x14ac:dyDescent="0.25">
      <c r="A15" s="4" t="s">
        <v>24</v>
      </c>
      <c r="B15" s="4" t="s">
        <v>25</v>
      </c>
      <c r="C15" s="3">
        <v>3055</v>
      </c>
      <c r="D15" s="12">
        <v>85</v>
      </c>
      <c r="E15" s="57">
        <f t="shared" si="0"/>
        <v>35.941176470588232</v>
      </c>
      <c r="H15" s="7"/>
    </row>
    <row r="16" spans="1:8" x14ac:dyDescent="0.25">
      <c r="A16" s="4" t="s">
        <v>26</v>
      </c>
      <c r="B16" s="4" t="s">
        <v>27</v>
      </c>
      <c r="C16" s="3">
        <v>6128</v>
      </c>
      <c r="D16" s="12">
        <v>150</v>
      </c>
      <c r="E16" s="57">
        <f t="shared" si="0"/>
        <v>40.853333333333332</v>
      </c>
      <c r="H16" s="7"/>
    </row>
    <row r="17" spans="1:8" x14ac:dyDescent="0.25">
      <c r="A17" s="4" t="s">
        <v>28</v>
      </c>
      <c r="B17" s="4" t="s">
        <v>29</v>
      </c>
      <c r="C17" s="3">
        <v>2354</v>
      </c>
      <c r="D17" s="12">
        <v>37</v>
      </c>
      <c r="E17" s="57">
        <f t="shared" si="0"/>
        <v>63.621621621621621</v>
      </c>
      <c r="H17" s="7"/>
    </row>
    <row r="18" spans="1:8" x14ac:dyDescent="0.25">
      <c r="A18" s="4" t="s">
        <v>30</v>
      </c>
      <c r="B18" s="4" t="s">
        <v>31</v>
      </c>
      <c r="C18" s="3">
        <v>1959</v>
      </c>
      <c r="D18" s="12">
        <v>31</v>
      </c>
      <c r="E18" s="57">
        <f t="shared" si="0"/>
        <v>63.193548387096776</v>
      </c>
      <c r="H18" s="7"/>
    </row>
    <row r="19" spans="1:8" x14ac:dyDescent="0.25">
      <c r="A19" s="4" t="s">
        <v>32</v>
      </c>
      <c r="B19" s="4" t="s">
        <v>33</v>
      </c>
      <c r="C19" s="3">
        <v>2430</v>
      </c>
      <c r="D19" s="12">
        <v>39</v>
      </c>
      <c r="E19" s="57">
        <f t="shared" si="0"/>
        <v>62.307692307692307</v>
      </c>
      <c r="H19" s="7"/>
    </row>
    <row r="20" spans="1:8" x14ac:dyDescent="0.25">
      <c r="A20" s="4" t="s">
        <v>34</v>
      </c>
      <c r="B20" s="4" t="s">
        <v>35</v>
      </c>
      <c r="C20" s="3">
        <v>1903</v>
      </c>
      <c r="D20" s="12">
        <v>56</v>
      </c>
      <c r="E20" s="57">
        <f t="shared" si="0"/>
        <v>33.982142857142854</v>
      </c>
      <c r="H20" s="7"/>
    </row>
    <row r="21" spans="1:8" x14ac:dyDescent="0.25">
      <c r="A21" s="4" t="s">
        <v>36</v>
      </c>
      <c r="B21" s="4" t="s">
        <v>37</v>
      </c>
      <c r="C21" s="3">
        <v>2734</v>
      </c>
      <c r="D21" s="12">
        <v>71</v>
      </c>
      <c r="E21" s="57">
        <f t="shared" si="0"/>
        <v>38.507042253521128</v>
      </c>
      <c r="H21" s="7"/>
    </row>
    <row r="22" spans="1:8" x14ac:dyDescent="0.25">
      <c r="A22" s="4" t="s">
        <v>38</v>
      </c>
      <c r="B22" s="4" t="s">
        <v>39</v>
      </c>
      <c r="C22" s="3">
        <v>2406</v>
      </c>
      <c r="D22" s="12">
        <v>31</v>
      </c>
      <c r="E22" s="57">
        <f t="shared" si="0"/>
        <v>77.612903225806448</v>
      </c>
      <c r="H22" s="7"/>
    </row>
    <row r="23" spans="1:8" x14ac:dyDescent="0.25">
      <c r="A23" s="4" t="s">
        <v>40</v>
      </c>
      <c r="B23" s="4" t="s">
        <v>41</v>
      </c>
      <c r="C23" s="3">
        <v>1717</v>
      </c>
      <c r="D23" s="12">
        <v>49</v>
      </c>
      <c r="E23" s="57">
        <f t="shared" si="0"/>
        <v>35.04081632653061</v>
      </c>
      <c r="H23" s="7"/>
    </row>
    <row r="24" spans="1:8" x14ac:dyDescent="0.25">
      <c r="A24" s="4" t="s">
        <v>42</v>
      </c>
      <c r="B24" s="4" t="s">
        <v>43</v>
      </c>
      <c r="C24" s="3">
        <v>2049</v>
      </c>
      <c r="D24" s="12">
        <v>37</v>
      </c>
      <c r="E24" s="57">
        <f t="shared" si="0"/>
        <v>55.378378378378379</v>
      </c>
      <c r="H24" s="7"/>
    </row>
    <row r="25" spans="1:8" x14ac:dyDescent="0.25">
      <c r="A25" s="4" t="s">
        <v>44</v>
      </c>
      <c r="B25" s="4" t="s">
        <v>45</v>
      </c>
      <c r="C25" s="3">
        <v>2810</v>
      </c>
      <c r="D25" s="12">
        <v>81</v>
      </c>
      <c r="E25" s="57">
        <f t="shared" si="0"/>
        <v>34.691358024691361</v>
      </c>
      <c r="H25" s="7"/>
    </row>
    <row r="26" spans="1:8" x14ac:dyDescent="0.25">
      <c r="A26" s="4" t="s">
        <v>46</v>
      </c>
      <c r="B26" s="4" t="s">
        <v>47</v>
      </c>
      <c r="C26" s="3">
        <v>1484</v>
      </c>
      <c r="D26" s="12">
        <v>24</v>
      </c>
      <c r="E26" s="57">
        <f t="shared" si="0"/>
        <v>61.833333333333336</v>
      </c>
      <c r="H26" s="7"/>
    </row>
    <row r="27" spans="1:8" x14ac:dyDescent="0.25">
      <c r="A27" s="4" t="s">
        <v>48</v>
      </c>
      <c r="B27" s="4" t="s">
        <v>49</v>
      </c>
      <c r="C27" s="3">
        <v>1018</v>
      </c>
      <c r="D27" s="12">
        <v>31</v>
      </c>
      <c r="E27" s="57">
        <f t="shared" si="0"/>
        <v>32.838709677419352</v>
      </c>
      <c r="H27" s="7"/>
    </row>
    <row r="28" spans="1:8" x14ac:dyDescent="0.25">
      <c r="A28" s="4" t="s">
        <v>50</v>
      </c>
      <c r="B28" s="4" t="s">
        <v>51</v>
      </c>
      <c r="C28" s="3">
        <v>1949</v>
      </c>
      <c r="D28" s="12">
        <v>39</v>
      </c>
      <c r="E28" s="57">
        <f t="shared" si="0"/>
        <v>49.974358974358971</v>
      </c>
      <c r="H28" s="7"/>
    </row>
    <row r="29" spans="1:8" x14ac:dyDescent="0.25">
      <c r="A29" s="4" t="s">
        <v>52</v>
      </c>
      <c r="B29" s="4" t="s">
        <v>53</v>
      </c>
      <c r="C29" s="3">
        <v>1799</v>
      </c>
      <c r="D29" s="12">
        <v>30</v>
      </c>
      <c r="E29" s="57">
        <f t="shared" si="0"/>
        <v>59.966666666666669</v>
      </c>
      <c r="H29" s="7"/>
    </row>
    <row r="30" spans="1:8" x14ac:dyDescent="0.25">
      <c r="A30" s="4" t="s">
        <v>54</v>
      </c>
      <c r="B30" s="4" t="s">
        <v>55</v>
      </c>
      <c r="C30" s="3">
        <v>3841</v>
      </c>
      <c r="D30" s="12">
        <v>90</v>
      </c>
      <c r="E30" s="57">
        <f t="shared" si="0"/>
        <v>42.677777777777777</v>
      </c>
      <c r="H30" s="7"/>
    </row>
    <row r="31" spans="1:8" x14ac:dyDescent="0.25">
      <c r="A31" s="4" t="s">
        <v>56</v>
      </c>
      <c r="B31" s="4" t="s">
        <v>57</v>
      </c>
      <c r="C31" s="3">
        <v>2720</v>
      </c>
      <c r="D31" s="12">
        <v>70</v>
      </c>
      <c r="E31" s="57">
        <f t="shared" si="0"/>
        <v>38.857142857142854</v>
      </c>
      <c r="H31" s="7"/>
    </row>
    <row r="32" spans="1:8" x14ac:dyDescent="0.25">
      <c r="A32" s="4" t="s">
        <v>58</v>
      </c>
      <c r="B32" s="4" t="s">
        <v>59</v>
      </c>
      <c r="C32" s="3">
        <v>3127</v>
      </c>
      <c r="D32" s="12">
        <v>96</v>
      </c>
      <c r="E32" s="57">
        <f t="shared" si="0"/>
        <v>32.572916666666664</v>
      </c>
      <c r="H32" s="7"/>
    </row>
    <row r="33" spans="1:8" x14ac:dyDescent="0.25">
      <c r="A33" s="4" t="s">
        <v>60</v>
      </c>
      <c r="B33" s="4" t="s">
        <v>61</v>
      </c>
      <c r="C33" s="3">
        <v>1433</v>
      </c>
      <c r="D33" s="12">
        <v>36</v>
      </c>
      <c r="E33" s="57">
        <f t="shared" si="0"/>
        <v>39.805555555555557</v>
      </c>
      <c r="H33" s="7"/>
    </row>
    <row r="34" spans="1:8" x14ac:dyDescent="0.25">
      <c r="A34" s="4" t="s">
        <v>62</v>
      </c>
      <c r="B34" s="4" t="s">
        <v>63</v>
      </c>
      <c r="C34" s="3">
        <v>1382</v>
      </c>
      <c r="D34" s="12">
        <v>23</v>
      </c>
      <c r="E34" s="57">
        <f t="shared" si="0"/>
        <v>60.086956521739133</v>
      </c>
      <c r="H34" s="7"/>
    </row>
    <row r="35" spans="1:8" x14ac:dyDescent="0.25">
      <c r="A35" s="4" t="s">
        <v>64</v>
      </c>
      <c r="B35" s="4" t="s">
        <v>65</v>
      </c>
      <c r="C35" s="3">
        <v>2556</v>
      </c>
      <c r="D35" s="12">
        <v>58</v>
      </c>
      <c r="E35" s="57">
        <f t="shared" si="0"/>
        <v>44.068965517241381</v>
      </c>
      <c r="H35" s="7"/>
    </row>
    <row r="36" spans="1:8" x14ac:dyDescent="0.25">
      <c r="A36" s="4" t="s">
        <v>66</v>
      </c>
      <c r="B36" s="4" t="s">
        <v>67</v>
      </c>
      <c r="C36" s="3">
        <v>2484</v>
      </c>
      <c r="D36" s="12">
        <v>23</v>
      </c>
      <c r="E36" s="57">
        <f t="shared" si="0"/>
        <v>108</v>
      </c>
      <c r="H36" s="7"/>
    </row>
    <row r="37" spans="1:8" x14ac:dyDescent="0.25">
      <c r="A37" s="4" t="s">
        <v>68</v>
      </c>
      <c r="B37" s="4" t="s">
        <v>69</v>
      </c>
      <c r="C37" s="3">
        <v>1468</v>
      </c>
      <c r="D37" s="12">
        <v>37</v>
      </c>
      <c r="E37" s="57">
        <f t="shared" si="0"/>
        <v>39.675675675675677</v>
      </c>
      <c r="H37" s="7"/>
    </row>
    <row r="38" spans="1:8" x14ac:dyDescent="0.25">
      <c r="A38" s="4" t="s">
        <v>70</v>
      </c>
      <c r="B38" s="4" t="s">
        <v>71</v>
      </c>
      <c r="C38" s="3">
        <v>4028</v>
      </c>
      <c r="D38" s="12">
        <v>86</v>
      </c>
      <c r="E38" s="57">
        <f t="shared" si="0"/>
        <v>46.837209302325583</v>
      </c>
      <c r="H38" s="7"/>
    </row>
    <row r="39" spans="1:8" x14ac:dyDescent="0.25">
      <c r="A39" s="4" t="s">
        <v>72</v>
      </c>
      <c r="B39" s="4" t="s">
        <v>73</v>
      </c>
      <c r="C39" s="3">
        <v>3492</v>
      </c>
      <c r="D39" s="12">
        <v>65</v>
      </c>
      <c r="E39" s="57">
        <f t="shared" si="0"/>
        <v>53.723076923076924</v>
      </c>
      <c r="H39" s="7"/>
    </row>
    <row r="40" spans="1:8" x14ac:dyDescent="0.25">
      <c r="A40" s="4" t="s">
        <v>74</v>
      </c>
      <c r="B40" s="4" t="s">
        <v>75</v>
      </c>
      <c r="C40" s="3">
        <v>7350</v>
      </c>
      <c r="D40" s="12">
        <v>144</v>
      </c>
      <c r="E40" s="57">
        <f t="shared" si="0"/>
        <v>51.041666666666664</v>
      </c>
      <c r="H40" s="7"/>
    </row>
    <row r="41" spans="1:8" x14ac:dyDescent="0.25">
      <c r="A41" s="4" t="s">
        <v>76</v>
      </c>
      <c r="B41" s="4" t="s">
        <v>77</v>
      </c>
      <c r="C41" s="3">
        <v>2942</v>
      </c>
      <c r="D41" s="12">
        <v>74</v>
      </c>
      <c r="E41" s="57">
        <f t="shared" si="0"/>
        <v>39.756756756756758</v>
      </c>
      <c r="H41" s="7"/>
    </row>
    <row r="42" spans="1:8" x14ac:dyDescent="0.25">
      <c r="A42" s="4" t="s">
        <v>78</v>
      </c>
      <c r="B42" s="4" t="s">
        <v>79</v>
      </c>
      <c r="C42" s="3">
        <v>4454</v>
      </c>
      <c r="D42" s="12">
        <v>53</v>
      </c>
      <c r="E42" s="57">
        <f t="shared" si="0"/>
        <v>84.037735849056602</v>
      </c>
      <c r="H42" s="7"/>
    </row>
    <row r="43" spans="1:8" x14ac:dyDescent="0.25">
      <c r="A43" s="4" t="s">
        <v>80</v>
      </c>
      <c r="B43" s="4" t="s">
        <v>81</v>
      </c>
      <c r="C43" s="3">
        <v>3083</v>
      </c>
      <c r="D43" s="12">
        <v>35</v>
      </c>
      <c r="E43" s="57">
        <f t="shared" si="0"/>
        <v>88.085714285714289</v>
      </c>
      <c r="H43" s="7"/>
    </row>
    <row r="44" spans="1:8" x14ac:dyDescent="0.25">
      <c r="A44" s="4" t="s">
        <v>82</v>
      </c>
      <c r="B44" s="4" t="s">
        <v>83</v>
      </c>
      <c r="C44" s="3">
        <v>2112</v>
      </c>
      <c r="D44" s="12">
        <v>58</v>
      </c>
      <c r="E44" s="57">
        <f t="shared" si="0"/>
        <v>36.413793103448278</v>
      </c>
      <c r="H44" s="7"/>
    </row>
    <row r="45" spans="1:8" x14ac:dyDescent="0.25">
      <c r="A45" s="4" t="s">
        <v>84</v>
      </c>
      <c r="B45" s="4" t="s">
        <v>85</v>
      </c>
      <c r="C45" s="3">
        <v>1852</v>
      </c>
      <c r="D45" s="12">
        <v>47</v>
      </c>
      <c r="E45" s="57">
        <f t="shared" si="0"/>
        <v>39.404255319148938</v>
      </c>
      <c r="H45" s="7"/>
    </row>
    <row r="46" spans="1:8" x14ac:dyDescent="0.25">
      <c r="A46" s="4" t="s">
        <v>86</v>
      </c>
      <c r="B46" s="4" t="s">
        <v>87</v>
      </c>
      <c r="C46" s="3">
        <v>767</v>
      </c>
      <c r="D46" s="12">
        <v>17</v>
      </c>
      <c r="E46" s="57">
        <f t="shared" si="0"/>
        <v>45.117647058823529</v>
      </c>
      <c r="H46" s="7"/>
    </row>
    <row r="47" spans="1:8" x14ac:dyDescent="0.25">
      <c r="A47" s="4" t="s">
        <v>88</v>
      </c>
      <c r="B47" s="4" t="s">
        <v>89</v>
      </c>
      <c r="C47" s="3">
        <v>2486</v>
      </c>
      <c r="D47" s="12">
        <v>35</v>
      </c>
      <c r="E47" s="57">
        <f t="shared" si="0"/>
        <v>71.028571428571425</v>
      </c>
      <c r="H47" s="7"/>
    </row>
    <row r="48" spans="1:8" x14ac:dyDescent="0.25">
      <c r="A48" s="4" t="s">
        <v>90</v>
      </c>
      <c r="B48" s="4" t="s">
        <v>91</v>
      </c>
      <c r="C48" s="3">
        <v>2701</v>
      </c>
      <c r="D48" s="12">
        <v>27</v>
      </c>
      <c r="E48" s="57">
        <f t="shared" si="0"/>
        <v>100.03703703703704</v>
      </c>
      <c r="H48" s="7"/>
    </row>
    <row r="49" spans="1:8" x14ac:dyDescent="0.25">
      <c r="A49" s="4" t="s">
        <v>92</v>
      </c>
      <c r="B49" s="4" t="s">
        <v>93</v>
      </c>
      <c r="C49" s="3">
        <v>3828</v>
      </c>
      <c r="D49" s="12">
        <v>82</v>
      </c>
      <c r="E49" s="57">
        <f t="shared" si="0"/>
        <v>46.68292682926829</v>
      </c>
      <c r="H49" s="7"/>
    </row>
    <row r="50" spans="1:8" x14ac:dyDescent="0.25">
      <c r="A50" s="4" t="s">
        <v>94</v>
      </c>
      <c r="B50" s="4" t="s">
        <v>95</v>
      </c>
      <c r="C50" s="3">
        <v>2604</v>
      </c>
      <c r="D50" s="12">
        <v>39</v>
      </c>
      <c r="E50" s="57">
        <f t="shared" si="0"/>
        <v>66.769230769230774</v>
      </c>
      <c r="H50" s="7"/>
    </row>
    <row r="51" spans="1:8" x14ac:dyDescent="0.25">
      <c r="A51" s="4" t="s">
        <v>96</v>
      </c>
      <c r="B51" s="4" t="s">
        <v>97</v>
      </c>
      <c r="C51" s="3">
        <v>3804</v>
      </c>
      <c r="D51" s="12">
        <v>91</v>
      </c>
      <c r="E51" s="57">
        <f t="shared" si="0"/>
        <v>41.802197802197803</v>
      </c>
      <c r="H51" s="7"/>
    </row>
    <row r="52" spans="1:8" x14ac:dyDescent="0.25">
      <c r="A52" s="4" t="s">
        <v>98</v>
      </c>
      <c r="B52" s="4" t="s">
        <v>99</v>
      </c>
      <c r="C52" s="3">
        <v>2102</v>
      </c>
      <c r="D52" s="12">
        <v>57</v>
      </c>
      <c r="E52" s="57">
        <f t="shared" si="0"/>
        <v>36.877192982456137</v>
      </c>
      <c r="H52" s="7"/>
    </row>
    <row r="53" spans="1:8" x14ac:dyDescent="0.25">
      <c r="A53" s="4" t="s">
        <v>100</v>
      </c>
      <c r="B53" s="4" t="s">
        <v>101</v>
      </c>
      <c r="C53" s="3">
        <v>1158</v>
      </c>
      <c r="D53" s="12">
        <v>27</v>
      </c>
      <c r="E53" s="57">
        <f t="shared" si="0"/>
        <v>42.888888888888886</v>
      </c>
      <c r="H53" s="7"/>
    </row>
    <row r="54" spans="1:8" x14ac:dyDescent="0.25">
      <c r="A54" s="4" t="s">
        <v>102</v>
      </c>
      <c r="B54" s="4" t="s">
        <v>103</v>
      </c>
      <c r="C54" s="3">
        <v>2090</v>
      </c>
      <c r="D54" s="12">
        <v>37</v>
      </c>
      <c r="E54" s="57">
        <f t="shared" si="0"/>
        <v>56.486486486486484</v>
      </c>
      <c r="H54" s="7"/>
    </row>
    <row r="55" spans="1:8" x14ac:dyDescent="0.25">
      <c r="A55" s="4" t="s">
        <v>104</v>
      </c>
      <c r="B55" s="4" t="s">
        <v>105</v>
      </c>
      <c r="C55" s="3">
        <v>1288</v>
      </c>
      <c r="D55" s="12">
        <v>29</v>
      </c>
      <c r="E55" s="57">
        <f t="shared" si="0"/>
        <v>44.413793103448278</v>
      </c>
      <c r="H55" s="7"/>
    </row>
    <row r="56" spans="1:8" x14ac:dyDescent="0.25">
      <c r="A56" s="4" t="s">
        <v>106</v>
      </c>
      <c r="B56" s="4" t="s">
        <v>107</v>
      </c>
      <c r="C56" s="3">
        <v>2473</v>
      </c>
      <c r="D56" s="12">
        <v>38</v>
      </c>
      <c r="E56" s="57">
        <f t="shared" si="0"/>
        <v>65.078947368421055</v>
      </c>
      <c r="H56" s="7"/>
    </row>
    <row r="57" spans="1:8" x14ac:dyDescent="0.25">
      <c r="A57" s="4" t="s">
        <v>108</v>
      </c>
      <c r="B57" s="4" t="s">
        <v>109</v>
      </c>
      <c r="C57" s="3">
        <v>1074</v>
      </c>
      <c r="D57" s="12">
        <v>30</v>
      </c>
      <c r="E57" s="57">
        <f t="shared" si="0"/>
        <v>35.799999999999997</v>
      </c>
      <c r="H57" s="7"/>
    </row>
    <row r="58" spans="1:8" x14ac:dyDescent="0.25">
      <c r="A58" s="4" t="s">
        <v>110</v>
      </c>
      <c r="B58" s="4" t="s">
        <v>111</v>
      </c>
      <c r="C58" s="3">
        <v>1812</v>
      </c>
      <c r="D58" s="12">
        <v>40</v>
      </c>
      <c r="E58" s="57">
        <f t="shared" si="0"/>
        <v>45.3</v>
      </c>
      <c r="H58" s="7"/>
    </row>
    <row r="59" spans="1:8" x14ac:dyDescent="0.25">
      <c r="A59" s="4" t="s">
        <v>112</v>
      </c>
      <c r="B59" s="4" t="s">
        <v>113</v>
      </c>
      <c r="C59" s="3">
        <v>2011</v>
      </c>
      <c r="D59" s="12">
        <v>19</v>
      </c>
      <c r="E59" s="57">
        <f t="shared" si="0"/>
        <v>105.84210526315789</v>
      </c>
      <c r="H59" s="7"/>
    </row>
    <row r="60" spans="1:8" x14ac:dyDescent="0.25">
      <c r="A60" s="4" t="s">
        <v>114</v>
      </c>
      <c r="B60" s="4" t="s">
        <v>115</v>
      </c>
      <c r="C60" s="3">
        <v>577</v>
      </c>
      <c r="D60" s="12">
        <v>17</v>
      </c>
      <c r="E60" s="57">
        <f t="shared" si="0"/>
        <v>33.941176470588232</v>
      </c>
      <c r="H60" s="7"/>
    </row>
    <row r="61" spans="1:8" x14ac:dyDescent="0.25">
      <c r="A61" s="4" t="s">
        <v>116</v>
      </c>
      <c r="B61" s="4" t="s">
        <v>117</v>
      </c>
      <c r="C61" s="3">
        <v>1562</v>
      </c>
      <c r="D61" s="12">
        <v>37</v>
      </c>
      <c r="E61" s="57">
        <f t="shared" si="0"/>
        <v>42.216216216216218</v>
      </c>
      <c r="H61" s="7"/>
    </row>
    <row r="62" spans="1:8" x14ac:dyDescent="0.25">
      <c r="A62" s="4" t="s">
        <v>118</v>
      </c>
      <c r="B62" s="4" t="s">
        <v>119</v>
      </c>
      <c r="C62" s="3">
        <v>3456</v>
      </c>
      <c r="D62" s="12">
        <v>48</v>
      </c>
      <c r="E62" s="57">
        <f t="shared" si="0"/>
        <v>72</v>
      </c>
      <c r="H62" s="7"/>
    </row>
    <row r="63" spans="1:8" x14ac:dyDescent="0.25">
      <c r="A63" s="4" t="s">
        <v>120</v>
      </c>
      <c r="B63" s="4" t="s">
        <v>121</v>
      </c>
      <c r="C63" s="3">
        <v>928</v>
      </c>
      <c r="D63" s="12">
        <v>33</v>
      </c>
      <c r="E63" s="57">
        <f t="shared" si="0"/>
        <v>28.121212121212121</v>
      </c>
      <c r="H63" s="7"/>
    </row>
    <row r="64" spans="1:8" x14ac:dyDescent="0.25">
      <c r="A64" s="4" t="s">
        <v>122</v>
      </c>
      <c r="B64" s="4" t="s">
        <v>123</v>
      </c>
      <c r="C64" s="3">
        <v>2006</v>
      </c>
      <c r="D64" s="12">
        <v>65</v>
      </c>
      <c r="E64" s="57">
        <f t="shared" si="0"/>
        <v>30.861538461538462</v>
      </c>
      <c r="H64" s="7"/>
    </row>
    <row r="65" spans="1:8" x14ac:dyDescent="0.25">
      <c r="A65" s="4" t="s">
        <v>124</v>
      </c>
      <c r="B65" s="4" t="s">
        <v>125</v>
      </c>
      <c r="C65" s="3">
        <v>433</v>
      </c>
      <c r="D65" s="12">
        <v>0</v>
      </c>
      <c r="E65" s="57" t="e">
        <f t="shared" si="0"/>
        <v>#DIV/0!</v>
      </c>
      <c r="H65" s="7"/>
    </row>
    <row r="66" spans="1:8" x14ac:dyDescent="0.25">
      <c r="A66" s="4" t="s">
        <v>126</v>
      </c>
      <c r="B66" s="4" t="s">
        <v>127</v>
      </c>
      <c r="C66" s="3">
        <v>1124</v>
      </c>
      <c r="D66" s="12">
        <v>12</v>
      </c>
      <c r="E66" s="57">
        <f t="shared" si="0"/>
        <v>93.666666666666671</v>
      </c>
      <c r="H66" s="7"/>
    </row>
    <row r="67" spans="1:8" x14ac:dyDescent="0.25">
      <c r="A67" s="4" t="s">
        <v>128</v>
      </c>
      <c r="B67" s="4" t="s">
        <v>129</v>
      </c>
      <c r="C67" s="3">
        <v>764</v>
      </c>
      <c r="D67" s="12">
        <v>19</v>
      </c>
      <c r="E67" s="57">
        <f t="shared" si="0"/>
        <v>40.210526315789473</v>
      </c>
      <c r="H67" s="7"/>
    </row>
    <row r="68" spans="1:8" x14ac:dyDescent="0.25">
      <c r="A68" s="4" t="s">
        <v>130</v>
      </c>
      <c r="B68" s="4" t="s">
        <v>131</v>
      </c>
      <c r="C68" s="3">
        <v>1167</v>
      </c>
      <c r="D68" s="12">
        <v>0</v>
      </c>
      <c r="E68" s="57" t="e">
        <f t="shared" si="0"/>
        <v>#DIV/0!</v>
      </c>
      <c r="H68" s="7"/>
    </row>
    <row r="69" spans="1:8" x14ac:dyDescent="0.25">
      <c r="A69" s="4" t="s">
        <v>132</v>
      </c>
      <c r="B69" s="4" t="s">
        <v>133</v>
      </c>
      <c r="C69" s="3">
        <v>836</v>
      </c>
      <c r="D69" s="12">
        <v>10</v>
      </c>
      <c r="E69" s="57">
        <f t="shared" ref="E69:E113" si="1">+C69/D69</f>
        <v>83.6</v>
      </c>
      <c r="H69" s="7"/>
    </row>
    <row r="70" spans="1:8" x14ac:dyDescent="0.25">
      <c r="A70" s="4" t="s">
        <v>134</v>
      </c>
      <c r="B70" s="4" t="s">
        <v>135</v>
      </c>
      <c r="C70" s="3">
        <v>896</v>
      </c>
      <c r="D70" s="12">
        <v>63</v>
      </c>
      <c r="E70" s="57">
        <f t="shared" si="1"/>
        <v>14.222222222222221</v>
      </c>
      <c r="H70" s="7"/>
    </row>
    <row r="71" spans="1:8" x14ac:dyDescent="0.25">
      <c r="A71" s="4" t="s">
        <v>136</v>
      </c>
      <c r="B71" s="4" t="s">
        <v>137</v>
      </c>
      <c r="C71" s="3">
        <v>1289</v>
      </c>
      <c r="D71" s="12">
        <v>22</v>
      </c>
      <c r="E71" s="57">
        <f t="shared" si="1"/>
        <v>58.590909090909093</v>
      </c>
      <c r="H71" s="7"/>
    </row>
    <row r="72" spans="1:8" x14ac:dyDescent="0.25">
      <c r="A72" s="4" t="s">
        <v>138</v>
      </c>
      <c r="B72" s="4" t="s">
        <v>139</v>
      </c>
      <c r="C72" s="3">
        <v>775</v>
      </c>
      <c r="D72" s="12">
        <v>15</v>
      </c>
      <c r="E72" s="57">
        <f t="shared" si="1"/>
        <v>51.666666666666664</v>
      </c>
      <c r="H72" s="7"/>
    </row>
    <row r="73" spans="1:8" x14ac:dyDescent="0.25">
      <c r="A73" s="4" t="s">
        <v>140</v>
      </c>
      <c r="B73" s="4" t="s">
        <v>141</v>
      </c>
      <c r="C73" s="3">
        <v>77</v>
      </c>
      <c r="D73" s="12">
        <v>0</v>
      </c>
      <c r="E73" s="57" t="e">
        <f t="shared" si="1"/>
        <v>#DIV/0!</v>
      </c>
      <c r="H73" s="7"/>
    </row>
    <row r="74" spans="1:8" x14ac:dyDescent="0.25">
      <c r="A74" s="4" t="s">
        <v>142</v>
      </c>
      <c r="B74" s="4" t="s">
        <v>143</v>
      </c>
      <c r="C74" s="3">
        <v>1047</v>
      </c>
      <c r="D74" s="12">
        <v>19</v>
      </c>
      <c r="E74" s="57">
        <f t="shared" si="1"/>
        <v>55.10526315789474</v>
      </c>
      <c r="H74" s="7"/>
    </row>
    <row r="75" spans="1:8" x14ac:dyDescent="0.25">
      <c r="A75" s="4" t="s">
        <v>144</v>
      </c>
      <c r="B75" s="4" t="s">
        <v>145</v>
      </c>
      <c r="C75" s="3">
        <v>322</v>
      </c>
      <c r="D75" s="12">
        <v>5</v>
      </c>
      <c r="E75" s="57">
        <f t="shared" si="1"/>
        <v>64.400000000000006</v>
      </c>
      <c r="H75" s="7"/>
    </row>
    <row r="76" spans="1:8" x14ac:dyDescent="0.25">
      <c r="A76" s="4" t="s">
        <v>146</v>
      </c>
      <c r="B76" s="4" t="s">
        <v>147</v>
      </c>
      <c r="C76" s="3">
        <v>2160</v>
      </c>
      <c r="D76" s="12">
        <v>0</v>
      </c>
      <c r="E76" s="57" t="e">
        <f t="shared" si="1"/>
        <v>#DIV/0!</v>
      </c>
      <c r="H76" s="7"/>
    </row>
    <row r="77" spans="1:8" x14ac:dyDescent="0.25">
      <c r="A77" s="4" t="s">
        <v>148</v>
      </c>
      <c r="B77" s="4" t="s">
        <v>149</v>
      </c>
      <c r="C77" s="3">
        <v>1015</v>
      </c>
      <c r="D77" s="12">
        <v>31</v>
      </c>
      <c r="E77" s="57">
        <f t="shared" si="1"/>
        <v>32.741935483870968</v>
      </c>
      <c r="H77" s="7"/>
    </row>
    <row r="78" spans="1:8" x14ac:dyDescent="0.25">
      <c r="A78" s="4" t="s">
        <v>150</v>
      </c>
      <c r="B78" s="4" t="s">
        <v>151</v>
      </c>
      <c r="C78" s="3">
        <v>422</v>
      </c>
      <c r="D78" s="12">
        <v>14</v>
      </c>
      <c r="E78" s="57">
        <f t="shared" si="1"/>
        <v>30.142857142857142</v>
      </c>
      <c r="H78" s="7"/>
    </row>
    <row r="79" spans="1:8" x14ac:dyDescent="0.25">
      <c r="A79" s="4" t="s">
        <v>152</v>
      </c>
      <c r="B79" s="4" t="s">
        <v>153</v>
      </c>
      <c r="C79" s="3">
        <v>198</v>
      </c>
      <c r="D79" s="12">
        <v>0</v>
      </c>
      <c r="E79" s="57" t="e">
        <f t="shared" si="1"/>
        <v>#DIV/0!</v>
      </c>
      <c r="H79" s="7"/>
    </row>
    <row r="80" spans="1:8" x14ac:dyDescent="0.25">
      <c r="A80" s="4" t="s">
        <v>154</v>
      </c>
      <c r="B80" s="4" t="s">
        <v>155</v>
      </c>
      <c r="C80" s="3">
        <v>357</v>
      </c>
      <c r="D80" s="12">
        <v>10</v>
      </c>
      <c r="E80" s="57">
        <f t="shared" si="1"/>
        <v>35.700000000000003</v>
      </c>
      <c r="H80" s="7"/>
    </row>
    <row r="81" spans="1:8" x14ac:dyDescent="0.25">
      <c r="A81" s="4" t="s">
        <v>156</v>
      </c>
      <c r="B81" s="4" t="s">
        <v>157</v>
      </c>
      <c r="C81" s="3">
        <v>531</v>
      </c>
      <c r="D81" s="12">
        <v>14</v>
      </c>
      <c r="E81" s="57">
        <f t="shared" si="1"/>
        <v>37.928571428571431</v>
      </c>
      <c r="H81" s="7"/>
    </row>
    <row r="82" spans="1:8" x14ac:dyDescent="0.25">
      <c r="A82" s="4" t="s">
        <v>158</v>
      </c>
      <c r="B82" s="4" t="s">
        <v>159</v>
      </c>
      <c r="C82" s="3">
        <v>255</v>
      </c>
      <c r="D82" s="12">
        <v>4</v>
      </c>
      <c r="E82" s="57">
        <f t="shared" si="1"/>
        <v>63.75</v>
      </c>
      <c r="H82" s="7"/>
    </row>
    <row r="83" spans="1:8" x14ac:dyDescent="0.25">
      <c r="A83" s="4" t="s">
        <v>160</v>
      </c>
      <c r="B83" s="4" t="s">
        <v>161</v>
      </c>
      <c r="C83" s="3">
        <v>369</v>
      </c>
      <c r="D83" s="12">
        <v>0</v>
      </c>
      <c r="E83" s="57" t="e">
        <f t="shared" si="1"/>
        <v>#DIV/0!</v>
      </c>
      <c r="H83" s="7"/>
    </row>
    <row r="84" spans="1:8" x14ac:dyDescent="0.25">
      <c r="A84" s="4" t="s">
        <v>162</v>
      </c>
      <c r="B84" s="4" t="s">
        <v>163</v>
      </c>
      <c r="C84" s="3">
        <v>162</v>
      </c>
      <c r="D84" s="12">
        <v>0</v>
      </c>
      <c r="E84" s="57" t="e">
        <f t="shared" si="1"/>
        <v>#DIV/0!</v>
      </c>
      <c r="H84" s="7"/>
    </row>
    <row r="85" spans="1:8" x14ac:dyDescent="0.25">
      <c r="A85" s="4" t="s">
        <v>164</v>
      </c>
      <c r="B85" s="4" t="s">
        <v>165</v>
      </c>
      <c r="C85" s="3">
        <v>517</v>
      </c>
      <c r="D85" s="12">
        <v>10</v>
      </c>
      <c r="E85" s="57">
        <f t="shared" si="1"/>
        <v>51.7</v>
      </c>
      <c r="H85" s="7"/>
    </row>
    <row r="86" spans="1:8" x14ac:dyDescent="0.25">
      <c r="A86" s="4" t="s">
        <v>166</v>
      </c>
      <c r="B86" s="4" t="s">
        <v>167</v>
      </c>
      <c r="C86" s="3">
        <v>175</v>
      </c>
      <c r="D86" s="12">
        <v>7</v>
      </c>
      <c r="E86" s="57">
        <f t="shared" si="1"/>
        <v>25</v>
      </c>
      <c r="H86" s="7"/>
    </row>
    <row r="87" spans="1:8" x14ac:dyDescent="0.25">
      <c r="A87" s="4" t="s">
        <v>168</v>
      </c>
      <c r="B87" s="4" t="s">
        <v>169</v>
      </c>
      <c r="C87" s="3">
        <v>414</v>
      </c>
      <c r="D87" s="12">
        <v>5</v>
      </c>
      <c r="E87" s="57">
        <f t="shared" si="1"/>
        <v>82.8</v>
      </c>
      <c r="H87" s="7"/>
    </row>
    <row r="88" spans="1:8" x14ac:dyDescent="0.25">
      <c r="A88" s="4" t="s">
        <v>170</v>
      </c>
      <c r="B88" s="4" t="s">
        <v>171</v>
      </c>
      <c r="C88" s="3">
        <v>559</v>
      </c>
      <c r="D88" s="12">
        <v>4</v>
      </c>
      <c r="E88" s="57">
        <f t="shared" si="1"/>
        <v>139.75</v>
      </c>
      <c r="H88" s="7"/>
    </row>
    <row r="89" spans="1:8" x14ac:dyDescent="0.25">
      <c r="A89" s="4" t="s">
        <v>172</v>
      </c>
      <c r="B89" s="4" t="s">
        <v>173</v>
      </c>
      <c r="C89" s="3">
        <v>99</v>
      </c>
      <c r="D89" s="12">
        <v>3</v>
      </c>
      <c r="E89" s="57">
        <f t="shared" si="1"/>
        <v>33</v>
      </c>
      <c r="H89" s="7"/>
    </row>
    <row r="90" spans="1:8" x14ac:dyDescent="0.25">
      <c r="A90" s="4" t="s">
        <v>174</v>
      </c>
      <c r="B90" s="4" t="s">
        <v>175</v>
      </c>
      <c r="C90" s="3">
        <v>492</v>
      </c>
      <c r="D90" s="12">
        <v>7</v>
      </c>
      <c r="E90" s="57">
        <f t="shared" si="1"/>
        <v>70.285714285714292</v>
      </c>
      <c r="H90" s="7"/>
    </row>
    <row r="91" spans="1:8" x14ac:dyDescent="0.25">
      <c r="A91" s="4" t="s">
        <v>176</v>
      </c>
      <c r="B91" s="4" t="s">
        <v>177</v>
      </c>
      <c r="C91" s="3">
        <v>298</v>
      </c>
      <c r="D91" s="12">
        <v>0</v>
      </c>
      <c r="E91" s="57" t="e">
        <f t="shared" si="1"/>
        <v>#DIV/0!</v>
      </c>
      <c r="H91" s="7"/>
    </row>
    <row r="92" spans="1:8" x14ac:dyDescent="0.25">
      <c r="A92" s="4" t="s">
        <v>178</v>
      </c>
      <c r="B92" s="4" t="s">
        <v>179</v>
      </c>
      <c r="C92" s="3">
        <v>442</v>
      </c>
      <c r="D92" s="12">
        <v>11</v>
      </c>
      <c r="E92" s="57">
        <f t="shared" si="1"/>
        <v>40.18181818181818</v>
      </c>
      <c r="H92" s="7"/>
    </row>
    <row r="93" spans="1:8" x14ac:dyDescent="0.25">
      <c r="A93" s="4" t="s">
        <v>180</v>
      </c>
      <c r="B93" s="4" t="s">
        <v>181</v>
      </c>
      <c r="C93" s="3">
        <v>236</v>
      </c>
      <c r="D93" s="12">
        <v>8</v>
      </c>
      <c r="E93" s="57">
        <f t="shared" si="1"/>
        <v>29.5</v>
      </c>
      <c r="H93" s="7"/>
    </row>
    <row r="94" spans="1:8" x14ac:dyDescent="0.25">
      <c r="A94" s="4" t="s">
        <v>182</v>
      </c>
      <c r="B94" s="4" t="s">
        <v>183</v>
      </c>
      <c r="C94" s="3">
        <v>432</v>
      </c>
      <c r="D94" s="12">
        <v>3</v>
      </c>
      <c r="E94" s="57">
        <f t="shared" si="1"/>
        <v>144</v>
      </c>
      <c r="H94" s="7"/>
    </row>
    <row r="95" spans="1:8" x14ac:dyDescent="0.25">
      <c r="A95" s="4" t="s">
        <v>184</v>
      </c>
      <c r="B95" s="4" t="s">
        <v>185</v>
      </c>
      <c r="C95" s="3">
        <v>190</v>
      </c>
      <c r="D95" s="12">
        <v>0</v>
      </c>
      <c r="E95" s="57" t="e">
        <f t="shared" si="1"/>
        <v>#DIV/0!</v>
      </c>
      <c r="H95" s="7"/>
    </row>
    <row r="96" spans="1:8" x14ac:dyDescent="0.25">
      <c r="A96" s="4" t="s">
        <v>186</v>
      </c>
      <c r="B96" s="4" t="s">
        <v>187</v>
      </c>
      <c r="C96" s="3">
        <v>546</v>
      </c>
      <c r="D96" s="12">
        <v>3</v>
      </c>
      <c r="E96" s="57">
        <f t="shared" si="1"/>
        <v>182</v>
      </c>
      <c r="H96" s="7"/>
    </row>
    <row r="97" spans="1:8" x14ac:dyDescent="0.25">
      <c r="A97" s="4" t="s">
        <v>188</v>
      </c>
      <c r="B97" s="4" t="s">
        <v>189</v>
      </c>
      <c r="C97" s="3">
        <v>542</v>
      </c>
      <c r="D97" s="12">
        <v>11</v>
      </c>
      <c r="E97" s="57">
        <f t="shared" si="1"/>
        <v>49.272727272727273</v>
      </c>
      <c r="H97" s="7"/>
    </row>
    <row r="98" spans="1:8" x14ac:dyDescent="0.25">
      <c r="A98" s="4" t="s">
        <v>190</v>
      </c>
      <c r="B98" s="4" t="s">
        <v>191</v>
      </c>
      <c r="C98" s="3">
        <v>501</v>
      </c>
      <c r="D98" s="12">
        <v>0</v>
      </c>
      <c r="E98" s="57" t="e">
        <f t="shared" si="1"/>
        <v>#DIV/0!</v>
      </c>
      <c r="H98" s="7"/>
    </row>
    <row r="99" spans="1:8" x14ac:dyDescent="0.25">
      <c r="A99" s="4" t="s">
        <v>192</v>
      </c>
      <c r="B99" s="4" t="s">
        <v>193</v>
      </c>
      <c r="C99" s="3">
        <v>403</v>
      </c>
      <c r="D99" s="12">
        <v>18</v>
      </c>
      <c r="E99" s="57">
        <f t="shared" si="1"/>
        <v>22.388888888888889</v>
      </c>
      <c r="H99" s="7"/>
    </row>
    <row r="100" spans="1:8" x14ac:dyDescent="0.25">
      <c r="A100" s="4" t="s">
        <v>194</v>
      </c>
      <c r="B100" s="4" t="s">
        <v>195</v>
      </c>
      <c r="C100" s="3">
        <v>184</v>
      </c>
      <c r="D100" s="12">
        <v>4</v>
      </c>
      <c r="E100" s="57">
        <f t="shared" si="1"/>
        <v>46</v>
      </c>
      <c r="H100" s="7"/>
    </row>
    <row r="101" spans="1:8" x14ac:dyDescent="0.25">
      <c r="A101" s="4" t="s">
        <v>196</v>
      </c>
      <c r="B101" s="4" t="s">
        <v>197</v>
      </c>
      <c r="C101" s="3">
        <v>451</v>
      </c>
      <c r="D101" s="12">
        <v>12</v>
      </c>
      <c r="E101" s="57">
        <f t="shared" si="1"/>
        <v>37.583333333333336</v>
      </c>
      <c r="H101" s="7"/>
    </row>
    <row r="102" spans="1:8" x14ac:dyDescent="0.25">
      <c r="A102" s="4" t="s">
        <v>198</v>
      </c>
      <c r="B102" s="4" t="s">
        <v>199</v>
      </c>
      <c r="C102" s="3">
        <v>120</v>
      </c>
      <c r="D102" s="12">
        <v>1</v>
      </c>
      <c r="E102" s="57">
        <f t="shared" si="1"/>
        <v>120</v>
      </c>
      <c r="H102" s="7"/>
    </row>
    <row r="103" spans="1:8" x14ac:dyDescent="0.25">
      <c r="A103" s="4" t="s">
        <v>200</v>
      </c>
      <c r="B103" s="4" t="s">
        <v>201</v>
      </c>
      <c r="C103" s="3">
        <v>377</v>
      </c>
      <c r="D103" s="12">
        <v>0</v>
      </c>
      <c r="E103" s="57" t="e">
        <f t="shared" si="1"/>
        <v>#DIV/0!</v>
      </c>
      <c r="H103" s="7"/>
    </row>
    <row r="104" spans="1:8" x14ac:dyDescent="0.25">
      <c r="A104" s="4" t="s">
        <v>202</v>
      </c>
      <c r="B104" s="4" t="s">
        <v>203</v>
      </c>
      <c r="C104" s="3">
        <v>269</v>
      </c>
      <c r="D104" s="12">
        <v>2</v>
      </c>
      <c r="E104" s="57">
        <f t="shared" si="1"/>
        <v>134.5</v>
      </c>
      <c r="H104" s="7"/>
    </row>
    <row r="105" spans="1:8" x14ac:dyDescent="0.25">
      <c r="A105" s="4" t="s">
        <v>204</v>
      </c>
      <c r="B105" s="4" t="s">
        <v>205</v>
      </c>
      <c r="C105" s="3">
        <v>269</v>
      </c>
      <c r="D105" s="12">
        <v>0</v>
      </c>
      <c r="E105" s="57" t="e">
        <f t="shared" si="1"/>
        <v>#DIV/0!</v>
      </c>
      <c r="H105" s="7"/>
    </row>
    <row r="106" spans="1:8" x14ac:dyDescent="0.25">
      <c r="A106" s="4" t="s">
        <v>206</v>
      </c>
      <c r="B106" s="4" t="s">
        <v>207</v>
      </c>
      <c r="C106" s="3">
        <v>314</v>
      </c>
      <c r="D106" s="12">
        <v>0</v>
      </c>
      <c r="E106" s="57" t="e">
        <f t="shared" si="1"/>
        <v>#DIV/0!</v>
      </c>
      <c r="H106" s="7"/>
    </row>
    <row r="107" spans="1:8" x14ac:dyDescent="0.25">
      <c r="A107" s="4" t="s">
        <v>208</v>
      </c>
      <c r="B107" s="4" t="s">
        <v>209</v>
      </c>
      <c r="C107" s="3">
        <v>472</v>
      </c>
      <c r="D107" s="12">
        <v>6</v>
      </c>
      <c r="E107" s="57">
        <f t="shared" si="1"/>
        <v>78.666666666666671</v>
      </c>
      <c r="H107" s="7"/>
    </row>
    <row r="108" spans="1:8" x14ac:dyDescent="0.25">
      <c r="A108" s="4" t="s">
        <v>210</v>
      </c>
      <c r="B108" s="4" t="s">
        <v>211</v>
      </c>
      <c r="C108" s="3">
        <v>245</v>
      </c>
      <c r="D108" s="12">
        <v>0</v>
      </c>
      <c r="E108" s="57" t="e">
        <f t="shared" si="1"/>
        <v>#DIV/0!</v>
      </c>
      <c r="H108" s="7"/>
    </row>
    <row r="109" spans="1:8" x14ac:dyDescent="0.25">
      <c r="A109" s="4" t="s">
        <v>212</v>
      </c>
      <c r="B109" s="4" t="s">
        <v>213</v>
      </c>
      <c r="C109" s="3">
        <v>129</v>
      </c>
      <c r="D109" s="12">
        <v>0</v>
      </c>
      <c r="E109" s="57" t="e">
        <f t="shared" si="1"/>
        <v>#DIV/0!</v>
      </c>
      <c r="H109" s="7"/>
    </row>
    <row r="110" spans="1:8" x14ac:dyDescent="0.25">
      <c r="A110" s="4" t="s">
        <v>214</v>
      </c>
      <c r="B110" s="4" t="s">
        <v>215</v>
      </c>
      <c r="C110" s="3">
        <v>80</v>
      </c>
      <c r="D110" s="12">
        <v>0</v>
      </c>
      <c r="E110" s="57" t="e">
        <f t="shared" si="1"/>
        <v>#DIV/0!</v>
      </c>
      <c r="H110" s="7"/>
    </row>
    <row r="111" spans="1:8" x14ac:dyDescent="0.25">
      <c r="A111" s="4" t="s">
        <v>216</v>
      </c>
      <c r="B111" s="4" t="s">
        <v>217</v>
      </c>
      <c r="C111" s="3">
        <v>80</v>
      </c>
      <c r="D111" s="12">
        <v>0</v>
      </c>
      <c r="E111" s="57" t="e">
        <f t="shared" si="1"/>
        <v>#DIV/0!</v>
      </c>
      <c r="H111" s="7"/>
    </row>
    <row r="112" spans="1:8" ht="15.75" thickBot="1" x14ac:dyDescent="0.3">
      <c r="A112" s="36" t="s">
        <v>218</v>
      </c>
      <c r="B112" s="36" t="s">
        <v>219</v>
      </c>
      <c r="C112" s="34">
        <v>52</v>
      </c>
      <c r="D112" s="42">
        <v>0</v>
      </c>
      <c r="E112" s="58" t="e">
        <f t="shared" si="1"/>
        <v>#DIV/0!</v>
      </c>
      <c r="H112" s="7"/>
    </row>
    <row r="113" spans="1:8" ht="16.5" thickTop="1" thickBot="1" x14ac:dyDescent="0.3">
      <c r="A113" s="51"/>
      <c r="B113" s="52" t="s">
        <v>473</v>
      </c>
      <c r="C113" s="53">
        <f>SUM(C4:C112)</f>
        <v>190188</v>
      </c>
      <c r="D113" s="54">
        <f>SUM(D4:D112)</f>
        <v>3927</v>
      </c>
      <c r="E113" s="55">
        <f t="shared" si="1"/>
        <v>48.430863254392669</v>
      </c>
      <c r="H113" s="7"/>
    </row>
    <row r="114" spans="1:8" ht="15.75" thickTop="1" x14ac:dyDescent="0.25"/>
  </sheetData>
  <mergeCells count="3">
    <mergeCell ref="A2:A3"/>
    <mergeCell ref="B2:B3"/>
    <mergeCell ref="C2:E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7"/>
  <sheetViews>
    <sheetView workbookViewId="0">
      <pane xSplit="2" ySplit="4" topLeftCell="K5" activePane="bottomRight" state="frozen"/>
      <selection pane="topRight" activeCell="C1" sqref="C1"/>
      <selection pane="bottomLeft" activeCell="A5" sqref="A5"/>
      <selection pane="bottomRight" activeCell="S14" sqref="S14"/>
    </sheetView>
  </sheetViews>
  <sheetFormatPr baseColWidth="10" defaultColWidth="9.140625" defaultRowHeight="15" x14ac:dyDescent="0.25"/>
  <cols>
    <col min="2" max="2" width="68.42578125" customWidth="1"/>
    <col min="3" max="16" width="16.5703125" customWidth="1"/>
  </cols>
  <sheetData>
    <row r="1" spans="1:21" ht="15.75" thickBot="1" x14ac:dyDescent="0.3"/>
    <row r="2" spans="1:21" ht="30" customHeight="1" thickTop="1" thickBot="1" x14ac:dyDescent="0.3">
      <c r="A2" s="318" t="s">
        <v>0</v>
      </c>
      <c r="B2" s="318" t="s">
        <v>1</v>
      </c>
      <c r="C2" s="325" t="s">
        <v>610</v>
      </c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8"/>
    </row>
    <row r="3" spans="1:21" ht="39.950000000000003" customHeight="1" thickTop="1" thickBot="1" x14ac:dyDescent="0.3">
      <c r="A3" s="318" t="s">
        <v>0</v>
      </c>
      <c r="B3" s="318" t="s">
        <v>1</v>
      </c>
      <c r="C3" s="318" t="s">
        <v>825</v>
      </c>
      <c r="D3" s="318" t="s">
        <v>826</v>
      </c>
      <c r="E3" s="319" t="s">
        <v>821</v>
      </c>
      <c r="F3" s="318" t="s">
        <v>613</v>
      </c>
      <c r="G3" s="318" t="s">
        <v>613</v>
      </c>
      <c r="H3" s="318" t="s">
        <v>613</v>
      </c>
      <c r="I3" s="319" t="s">
        <v>473</v>
      </c>
      <c r="J3" s="318" t="s">
        <v>617</v>
      </c>
      <c r="K3" s="318" t="s">
        <v>618</v>
      </c>
      <c r="L3" s="318" t="s">
        <v>619</v>
      </c>
      <c r="M3" s="318" t="s">
        <v>620</v>
      </c>
      <c r="N3" s="318" t="s">
        <v>620</v>
      </c>
      <c r="O3" s="325" t="s">
        <v>620</v>
      </c>
      <c r="P3" s="360" t="s">
        <v>473</v>
      </c>
    </row>
    <row r="4" spans="1:21" ht="16.5" thickTop="1" thickBot="1" x14ac:dyDescent="0.3">
      <c r="A4" s="318" t="s">
        <v>0</v>
      </c>
      <c r="B4" s="318" t="s">
        <v>1</v>
      </c>
      <c r="C4" s="318" t="s">
        <v>611</v>
      </c>
      <c r="D4" s="318" t="s">
        <v>612</v>
      </c>
      <c r="E4" s="320"/>
      <c r="F4" s="132" t="s">
        <v>614</v>
      </c>
      <c r="G4" s="132" t="s">
        <v>615</v>
      </c>
      <c r="H4" s="132" t="s">
        <v>616</v>
      </c>
      <c r="I4" s="320"/>
      <c r="J4" s="318" t="s">
        <v>617</v>
      </c>
      <c r="K4" s="318" t="s">
        <v>618</v>
      </c>
      <c r="L4" s="318" t="s">
        <v>619</v>
      </c>
      <c r="M4" s="2" t="s">
        <v>614</v>
      </c>
      <c r="N4" s="2" t="s">
        <v>615</v>
      </c>
      <c r="O4" s="130" t="s">
        <v>616</v>
      </c>
      <c r="P4" s="361"/>
    </row>
    <row r="5" spans="1:21" ht="15.75" thickTop="1" x14ac:dyDescent="0.25">
      <c r="A5" s="4" t="s">
        <v>2</v>
      </c>
      <c r="B5" s="4" t="s">
        <v>3</v>
      </c>
      <c r="C5" s="3">
        <v>22</v>
      </c>
      <c r="D5" s="3">
        <v>17</v>
      </c>
      <c r="E5" s="134">
        <f>+D5/C5*100</f>
        <v>77.272727272727266</v>
      </c>
      <c r="F5" s="3">
        <v>11</v>
      </c>
      <c r="G5" s="3">
        <v>6</v>
      </c>
      <c r="H5" s="3">
        <v>0</v>
      </c>
      <c r="I5" s="73">
        <f>+F5+G5+H5</f>
        <v>17</v>
      </c>
      <c r="J5" s="3">
        <v>3280</v>
      </c>
      <c r="K5" s="3">
        <v>209</v>
      </c>
      <c r="L5" s="3">
        <v>3071</v>
      </c>
      <c r="M5" s="3">
        <v>2180</v>
      </c>
      <c r="N5" s="3">
        <v>891</v>
      </c>
      <c r="O5" s="12">
        <v>0</v>
      </c>
      <c r="P5" s="136">
        <f>+M5+N5+O5</f>
        <v>3071</v>
      </c>
      <c r="Q5" s="7"/>
      <c r="R5" s="7"/>
      <c r="T5" s="275"/>
      <c r="U5" s="7"/>
    </row>
    <row r="6" spans="1:21" x14ac:dyDescent="0.25">
      <c r="A6" s="4" t="s">
        <v>4</v>
      </c>
      <c r="B6" s="4" t="s">
        <v>5</v>
      </c>
      <c r="C6" s="3">
        <v>13</v>
      </c>
      <c r="D6" s="3">
        <v>6</v>
      </c>
      <c r="E6" s="134">
        <f t="shared" ref="E6:E69" si="0">+D6/C6*100</f>
        <v>46.153846153846153</v>
      </c>
      <c r="F6" s="3">
        <v>6</v>
      </c>
      <c r="G6" s="3">
        <v>0</v>
      </c>
      <c r="H6" s="3">
        <v>0</v>
      </c>
      <c r="I6" s="73">
        <f t="shared" ref="I6:I69" si="1">+F6+G6+H6</f>
        <v>6</v>
      </c>
      <c r="J6" s="3">
        <v>5207</v>
      </c>
      <c r="K6" s="3">
        <v>2007</v>
      </c>
      <c r="L6" s="3">
        <v>3200</v>
      </c>
      <c r="M6" s="3">
        <v>3200</v>
      </c>
      <c r="N6" s="3">
        <v>0</v>
      </c>
      <c r="O6" s="12">
        <v>0</v>
      </c>
      <c r="P6" s="137">
        <f t="shared" ref="P6:P69" si="2">+M6+N6+O6</f>
        <v>3200</v>
      </c>
      <c r="Q6" s="7"/>
      <c r="R6" s="7"/>
      <c r="T6" s="275"/>
      <c r="U6" s="7"/>
    </row>
    <row r="7" spans="1:21" x14ac:dyDescent="0.25">
      <c r="A7" s="4" t="s">
        <v>6</v>
      </c>
      <c r="B7" s="4" t="s">
        <v>7</v>
      </c>
      <c r="C7" s="3">
        <v>25</v>
      </c>
      <c r="D7" s="3">
        <v>7</v>
      </c>
      <c r="E7" s="134">
        <f t="shared" si="0"/>
        <v>28.000000000000004</v>
      </c>
      <c r="F7" s="3">
        <v>7</v>
      </c>
      <c r="G7" s="3">
        <v>0</v>
      </c>
      <c r="H7" s="3">
        <v>0</v>
      </c>
      <c r="I7" s="73">
        <f t="shared" si="1"/>
        <v>7</v>
      </c>
      <c r="J7" s="3">
        <v>3872</v>
      </c>
      <c r="K7" s="3">
        <v>199</v>
      </c>
      <c r="L7" s="3">
        <v>3673</v>
      </c>
      <c r="M7" s="3">
        <v>3673</v>
      </c>
      <c r="N7" s="3">
        <v>0</v>
      </c>
      <c r="O7" s="12">
        <v>0</v>
      </c>
      <c r="P7" s="137">
        <f t="shared" si="2"/>
        <v>3673</v>
      </c>
      <c r="Q7" s="7"/>
      <c r="R7" s="7"/>
      <c r="T7" s="275"/>
      <c r="U7" s="7"/>
    </row>
    <row r="8" spans="1:21" x14ac:dyDescent="0.25">
      <c r="A8" s="4" t="s">
        <v>8</v>
      </c>
      <c r="B8" s="4" t="s">
        <v>9</v>
      </c>
      <c r="C8" s="3">
        <v>20</v>
      </c>
      <c r="D8" s="3">
        <v>12</v>
      </c>
      <c r="E8" s="134">
        <f t="shared" si="0"/>
        <v>60</v>
      </c>
      <c r="F8" s="3">
        <v>12</v>
      </c>
      <c r="G8" s="3">
        <v>0</v>
      </c>
      <c r="H8" s="3">
        <v>0</v>
      </c>
      <c r="I8" s="73">
        <f t="shared" si="1"/>
        <v>12</v>
      </c>
      <c r="J8" s="3">
        <v>5504</v>
      </c>
      <c r="K8" s="3">
        <v>1155</v>
      </c>
      <c r="L8" s="3">
        <v>4349</v>
      </c>
      <c r="M8" s="3">
        <v>4349</v>
      </c>
      <c r="N8" s="3">
        <v>0</v>
      </c>
      <c r="O8" s="12">
        <v>0</v>
      </c>
      <c r="P8" s="137">
        <f t="shared" si="2"/>
        <v>4349</v>
      </c>
      <c r="Q8" s="7"/>
      <c r="R8" s="7"/>
      <c r="T8" s="275"/>
      <c r="U8" s="7"/>
    </row>
    <row r="9" spans="1:21" x14ac:dyDescent="0.25">
      <c r="A9" s="4" t="s">
        <v>10</v>
      </c>
      <c r="B9" s="4" t="s">
        <v>11</v>
      </c>
      <c r="C9" s="3">
        <v>14</v>
      </c>
      <c r="D9" s="3">
        <v>6</v>
      </c>
      <c r="E9" s="134">
        <f t="shared" si="0"/>
        <v>42.857142857142854</v>
      </c>
      <c r="F9" s="3">
        <v>6</v>
      </c>
      <c r="G9" s="3">
        <v>0</v>
      </c>
      <c r="H9" s="3">
        <v>0</v>
      </c>
      <c r="I9" s="73">
        <f t="shared" si="1"/>
        <v>6</v>
      </c>
      <c r="J9" s="3">
        <v>2564</v>
      </c>
      <c r="K9" s="3">
        <v>1101</v>
      </c>
      <c r="L9" s="3">
        <v>1463</v>
      </c>
      <c r="M9" s="3">
        <v>1463</v>
      </c>
      <c r="N9" s="3">
        <v>0</v>
      </c>
      <c r="O9" s="12">
        <v>0</v>
      </c>
      <c r="P9" s="137">
        <f t="shared" si="2"/>
        <v>1463</v>
      </c>
      <c r="Q9" s="7"/>
      <c r="R9" s="7"/>
      <c r="T9" s="275"/>
      <c r="U9" s="7"/>
    </row>
    <row r="10" spans="1:21" x14ac:dyDescent="0.25">
      <c r="A10" s="4" t="s">
        <v>12</v>
      </c>
      <c r="B10" s="4" t="s">
        <v>13</v>
      </c>
      <c r="C10" s="3">
        <v>24</v>
      </c>
      <c r="D10" s="3">
        <v>8</v>
      </c>
      <c r="E10" s="134">
        <f t="shared" si="0"/>
        <v>33.333333333333329</v>
      </c>
      <c r="F10" s="3">
        <v>8</v>
      </c>
      <c r="G10" s="3">
        <v>0</v>
      </c>
      <c r="H10" s="3">
        <v>0</v>
      </c>
      <c r="I10" s="73">
        <f t="shared" si="1"/>
        <v>8</v>
      </c>
      <c r="J10" s="3">
        <v>5864</v>
      </c>
      <c r="K10" s="3">
        <v>3195</v>
      </c>
      <c r="L10" s="3">
        <v>2669</v>
      </c>
      <c r="M10" s="3">
        <v>2669</v>
      </c>
      <c r="N10" s="3">
        <v>0</v>
      </c>
      <c r="O10" s="12">
        <v>0</v>
      </c>
      <c r="P10" s="137">
        <f t="shared" si="2"/>
        <v>2669</v>
      </c>
      <c r="Q10" s="7"/>
      <c r="R10" s="7"/>
      <c r="T10" s="275"/>
      <c r="U10" s="7"/>
    </row>
    <row r="11" spans="1:21" x14ac:dyDescent="0.25">
      <c r="A11" s="4" t="s">
        <v>14</v>
      </c>
      <c r="B11" s="4" t="s">
        <v>15</v>
      </c>
      <c r="C11" s="3">
        <v>20</v>
      </c>
      <c r="D11" s="3">
        <v>9</v>
      </c>
      <c r="E11" s="134">
        <f t="shared" si="0"/>
        <v>45</v>
      </c>
      <c r="F11" s="3">
        <v>9</v>
      </c>
      <c r="G11" s="3">
        <v>0</v>
      </c>
      <c r="H11" s="3">
        <v>0</v>
      </c>
      <c r="I11" s="73">
        <f t="shared" si="1"/>
        <v>9</v>
      </c>
      <c r="J11" s="3">
        <v>5217</v>
      </c>
      <c r="K11" s="3">
        <v>2108</v>
      </c>
      <c r="L11" s="3">
        <v>2921</v>
      </c>
      <c r="M11" s="3">
        <v>2921</v>
      </c>
      <c r="N11" s="3">
        <v>0</v>
      </c>
      <c r="O11" s="12">
        <v>0</v>
      </c>
      <c r="P11" s="137">
        <f t="shared" si="2"/>
        <v>2921</v>
      </c>
      <c r="Q11" s="7"/>
      <c r="R11" s="7"/>
      <c r="T11" s="275"/>
      <c r="U11" s="7"/>
    </row>
    <row r="12" spans="1:21" x14ac:dyDescent="0.25">
      <c r="A12" s="4" t="s">
        <v>16</v>
      </c>
      <c r="B12" s="4" t="s">
        <v>17</v>
      </c>
      <c r="C12" s="3">
        <v>17</v>
      </c>
      <c r="D12" s="3">
        <v>8</v>
      </c>
      <c r="E12" s="134">
        <f t="shared" si="0"/>
        <v>47.058823529411761</v>
      </c>
      <c r="F12" s="3">
        <v>8</v>
      </c>
      <c r="G12" s="3">
        <v>0</v>
      </c>
      <c r="H12" s="3">
        <v>0</v>
      </c>
      <c r="I12" s="73">
        <f t="shared" si="1"/>
        <v>8</v>
      </c>
      <c r="J12" s="3">
        <v>2654</v>
      </c>
      <c r="K12" s="3">
        <v>882</v>
      </c>
      <c r="L12" s="3">
        <v>1692</v>
      </c>
      <c r="M12" s="3">
        <v>1692</v>
      </c>
      <c r="N12" s="3">
        <v>0</v>
      </c>
      <c r="O12" s="12">
        <v>0</v>
      </c>
      <c r="P12" s="137">
        <f t="shared" si="2"/>
        <v>1692</v>
      </c>
      <c r="Q12" s="7"/>
      <c r="R12" s="7"/>
      <c r="T12" s="275"/>
      <c r="U12" s="7"/>
    </row>
    <row r="13" spans="1:21" x14ac:dyDescent="0.25">
      <c r="A13" s="4" t="s">
        <v>18</v>
      </c>
      <c r="B13" s="4" t="s">
        <v>19</v>
      </c>
      <c r="C13" s="3">
        <v>20</v>
      </c>
      <c r="D13" s="3">
        <v>0</v>
      </c>
      <c r="E13" s="134">
        <f t="shared" si="0"/>
        <v>0</v>
      </c>
      <c r="F13" s="3">
        <v>0</v>
      </c>
      <c r="G13" s="3">
        <v>0</v>
      </c>
      <c r="H13" s="3">
        <v>0</v>
      </c>
      <c r="I13" s="73">
        <f t="shared" si="1"/>
        <v>0</v>
      </c>
      <c r="J13" s="3">
        <v>6343</v>
      </c>
      <c r="K13" s="3">
        <v>6343</v>
      </c>
      <c r="L13" s="3">
        <v>0</v>
      </c>
      <c r="M13" s="3">
        <v>0</v>
      </c>
      <c r="N13" s="3">
        <v>0</v>
      </c>
      <c r="O13" s="12">
        <v>0</v>
      </c>
      <c r="P13" s="137">
        <f t="shared" si="2"/>
        <v>0</v>
      </c>
      <c r="Q13" s="7"/>
      <c r="R13" s="7"/>
      <c r="T13" s="275"/>
      <c r="U13" s="7"/>
    </row>
    <row r="14" spans="1:21" x14ac:dyDescent="0.25">
      <c r="A14" s="4" t="s">
        <v>20</v>
      </c>
      <c r="B14" s="4" t="s">
        <v>21</v>
      </c>
      <c r="C14" s="3">
        <v>16</v>
      </c>
      <c r="D14" s="3">
        <v>6</v>
      </c>
      <c r="E14" s="134">
        <f t="shared" si="0"/>
        <v>37.5</v>
      </c>
      <c r="F14" s="3">
        <v>5</v>
      </c>
      <c r="G14" s="3">
        <v>1</v>
      </c>
      <c r="H14" s="3">
        <v>0</v>
      </c>
      <c r="I14" s="73">
        <f t="shared" si="1"/>
        <v>6</v>
      </c>
      <c r="J14" s="3">
        <v>1232</v>
      </c>
      <c r="K14" s="3">
        <v>651</v>
      </c>
      <c r="L14" s="3">
        <v>581</v>
      </c>
      <c r="M14" s="3">
        <v>514</v>
      </c>
      <c r="N14" s="3">
        <v>67</v>
      </c>
      <c r="O14" s="12">
        <v>0</v>
      </c>
      <c r="P14" s="137">
        <f t="shared" si="2"/>
        <v>581</v>
      </c>
      <c r="Q14" s="7"/>
      <c r="R14" s="7"/>
      <c r="T14" s="275"/>
      <c r="U14" s="7"/>
    </row>
    <row r="15" spans="1:21" x14ac:dyDescent="0.25">
      <c r="A15" s="4" t="s">
        <v>22</v>
      </c>
      <c r="B15" s="4" t="s">
        <v>23</v>
      </c>
      <c r="C15" s="3">
        <v>19</v>
      </c>
      <c r="D15" s="3">
        <v>8</v>
      </c>
      <c r="E15" s="134">
        <f t="shared" si="0"/>
        <v>42.105263157894733</v>
      </c>
      <c r="F15" s="3">
        <v>8</v>
      </c>
      <c r="G15" s="3">
        <v>0</v>
      </c>
      <c r="H15" s="3">
        <v>0</v>
      </c>
      <c r="I15" s="73">
        <f t="shared" si="1"/>
        <v>8</v>
      </c>
      <c r="J15" s="3">
        <v>2518</v>
      </c>
      <c r="K15" s="3">
        <v>1357</v>
      </c>
      <c r="L15" s="3">
        <v>1161</v>
      </c>
      <c r="M15" s="3">
        <v>1161</v>
      </c>
      <c r="N15" s="3">
        <v>0</v>
      </c>
      <c r="O15" s="12">
        <v>0</v>
      </c>
      <c r="P15" s="137">
        <f t="shared" si="2"/>
        <v>1161</v>
      </c>
      <c r="Q15" s="7"/>
      <c r="R15" s="7"/>
      <c r="T15" s="275"/>
      <c r="U15" s="7"/>
    </row>
    <row r="16" spans="1:21" x14ac:dyDescent="0.25">
      <c r="A16" s="4" t="s">
        <v>24</v>
      </c>
      <c r="B16" s="4" t="s">
        <v>25</v>
      </c>
      <c r="C16" s="3">
        <v>22</v>
      </c>
      <c r="D16" s="3">
        <v>11</v>
      </c>
      <c r="E16" s="134">
        <f t="shared" si="0"/>
        <v>50</v>
      </c>
      <c r="F16" s="3">
        <v>10</v>
      </c>
      <c r="G16" s="3">
        <v>1</v>
      </c>
      <c r="H16" s="3">
        <v>0</v>
      </c>
      <c r="I16" s="73">
        <f t="shared" si="1"/>
        <v>11</v>
      </c>
      <c r="J16" s="3">
        <v>3055</v>
      </c>
      <c r="K16" s="3">
        <v>1012</v>
      </c>
      <c r="L16" s="3">
        <v>2043</v>
      </c>
      <c r="M16" s="3">
        <v>1602</v>
      </c>
      <c r="N16" s="3">
        <v>441</v>
      </c>
      <c r="O16" s="12">
        <v>0</v>
      </c>
      <c r="P16" s="137">
        <f t="shared" si="2"/>
        <v>2043</v>
      </c>
      <c r="Q16" s="7"/>
      <c r="R16" s="7"/>
      <c r="T16" s="275"/>
      <c r="U16" s="7"/>
    </row>
    <row r="17" spans="1:21" x14ac:dyDescent="0.25">
      <c r="A17" s="4" t="s">
        <v>26</v>
      </c>
      <c r="B17" s="4" t="s">
        <v>27</v>
      </c>
      <c r="C17" s="3">
        <v>17</v>
      </c>
      <c r="D17" s="3">
        <v>6</v>
      </c>
      <c r="E17" s="134">
        <f t="shared" si="0"/>
        <v>35.294117647058826</v>
      </c>
      <c r="F17" s="3">
        <v>6</v>
      </c>
      <c r="G17" s="3">
        <v>0</v>
      </c>
      <c r="H17" s="3">
        <v>0</v>
      </c>
      <c r="I17" s="73">
        <f t="shared" si="1"/>
        <v>6</v>
      </c>
      <c r="J17" s="3">
        <v>6128</v>
      </c>
      <c r="K17" s="3">
        <v>2668</v>
      </c>
      <c r="L17" s="3">
        <v>3460</v>
      </c>
      <c r="M17" s="3">
        <v>3460</v>
      </c>
      <c r="N17" s="3">
        <v>0</v>
      </c>
      <c r="O17" s="12">
        <v>0</v>
      </c>
      <c r="P17" s="137">
        <f t="shared" si="2"/>
        <v>3460</v>
      </c>
      <c r="Q17" s="7"/>
      <c r="R17" s="7"/>
      <c r="T17" s="275"/>
      <c r="U17" s="7"/>
    </row>
    <row r="18" spans="1:21" x14ac:dyDescent="0.25">
      <c r="A18" s="4" t="s">
        <v>28</v>
      </c>
      <c r="B18" s="4" t="s">
        <v>29</v>
      </c>
      <c r="C18" s="3">
        <v>21</v>
      </c>
      <c r="D18" s="3">
        <v>8</v>
      </c>
      <c r="E18" s="134">
        <f t="shared" si="0"/>
        <v>38.095238095238095</v>
      </c>
      <c r="F18" s="3">
        <v>2</v>
      </c>
      <c r="G18" s="3">
        <v>6</v>
      </c>
      <c r="H18" s="3">
        <v>0</v>
      </c>
      <c r="I18" s="73">
        <f t="shared" si="1"/>
        <v>8</v>
      </c>
      <c r="J18" s="3">
        <v>2354</v>
      </c>
      <c r="K18" s="3">
        <v>1227</v>
      </c>
      <c r="L18" s="3">
        <v>1127</v>
      </c>
      <c r="M18" s="3">
        <v>310</v>
      </c>
      <c r="N18" s="3">
        <v>817</v>
      </c>
      <c r="O18" s="12">
        <v>0</v>
      </c>
      <c r="P18" s="137">
        <f t="shared" si="2"/>
        <v>1127</v>
      </c>
      <c r="Q18" s="7"/>
      <c r="R18" s="7"/>
      <c r="T18" s="275"/>
      <c r="U18" s="7"/>
    </row>
    <row r="19" spans="1:21" x14ac:dyDescent="0.25">
      <c r="A19" s="4" t="s">
        <v>30</v>
      </c>
      <c r="B19" s="4" t="s">
        <v>31</v>
      </c>
      <c r="C19" s="3">
        <v>13</v>
      </c>
      <c r="D19" s="3">
        <v>7</v>
      </c>
      <c r="E19" s="134">
        <f t="shared" si="0"/>
        <v>53.846153846153847</v>
      </c>
      <c r="F19" s="3">
        <v>6</v>
      </c>
      <c r="G19" s="3">
        <v>1</v>
      </c>
      <c r="H19" s="3">
        <v>0</v>
      </c>
      <c r="I19" s="73">
        <f t="shared" si="1"/>
        <v>7</v>
      </c>
      <c r="J19" s="3">
        <v>1959</v>
      </c>
      <c r="K19" s="3">
        <v>675</v>
      </c>
      <c r="L19" s="3">
        <v>1284</v>
      </c>
      <c r="M19" s="3">
        <f>1284-161</f>
        <v>1123</v>
      </c>
      <c r="N19" s="3">
        <v>161</v>
      </c>
      <c r="O19" s="12">
        <v>0</v>
      </c>
      <c r="P19" s="137">
        <f t="shared" si="2"/>
        <v>1284</v>
      </c>
      <c r="Q19" s="7"/>
      <c r="R19" s="7"/>
      <c r="T19" s="275"/>
      <c r="U19" s="7"/>
    </row>
    <row r="20" spans="1:21" x14ac:dyDescent="0.25">
      <c r="A20" s="4" t="s">
        <v>32</v>
      </c>
      <c r="B20" s="4" t="s">
        <v>33</v>
      </c>
      <c r="C20" s="3">
        <v>17</v>
      </c>
      <c r="D20" s="3">
        <v>6</v>
      </c>
      <c r="E20" s="134">
        <f t="shared" si="0"/>
        <v>35.294117647058826</v>
      </c>
      <c r="F20" s="3">
        <v>6</v>
      </c>
      <c r="G20" s="3">
        <v>0</v>
      </c>
      <c r="H20" s="3">
        <v>0</v>
      </c>
      <c r="I20" s="73">
        <f t="shared" si="1"/>
        <v>6</v>
      </c>
      <c r="J20" s="3">
        <v>2430</v>
      </c>
      <c r="K20" s="3">
        <v>1164</v>
      </c>
      <c r="L20" s="3">
        <v>1266</v>
      </c>
      <c r="M20" s="3">
        <v>1266</v>
      </c>
      <c r="N20" s="3">
        <v>0</v>
      </c>
      <c r="O20" s="12">
        <v>0</v>
      </c>
      <c r="P20" s="137">
        <f t="shared" si="2"/>
        <v>1266</v>
      </c>
      <c r="Q20" s="7"/>
      <c r="R20" s="7"/>
      <c r="T20" s="275"/>
      <c r="U20" s="7"/>
    </row>
    <row r="21" spans="1:21" x14ac:dyDescent="0.25">
      <c r="A21" s="4" t="s">
        <v>34</v>
      </c>
      <c r="B21" s="4" t="s">
        <v>35</v>
      </c>
      <c r="C21" s="3">
        <v>14</v>
      </c>
      <c r="D21" s="3">
        <v>5</v>
      </c>
      <c r="E21" s="134">
        <f t="shared" si="0"/>
        <v>35.714285714285715</v>
      </c>
      <c r="F21" s="3">
        <v>5</v>
      </c>
      <c r="G21" s="3">
        <v>0</v>
      </c>
      <c r="H21" s="3">
        <v>0</v>
      </c>
      <c r="I21" s="73">
        <f t="shared" si="1"/>
        <v>5</v>
      </c>
      <c r="J21" s="3">
        <v>1903</v>
      </c>
      <c r="K21" s="3">
        <v>991</v>
      </c>
      <c r="L21" s="3">
        <v>912</v>
      </c>
      <c r="M21" s="3">
        <v>912</v>
      </c>
      <c r="N21" s="3">
        <v>0</v>
      </c>
      <c r="O21" s="12">
        <v>0</v>
      </c>
      <c r="P21" s="137">
        <f t="shared" si="2"/>
        <v>912</v>
      </c>
      <c r="Q21" s="7"/>
      <c r="R21" s="7"/>
      <c r="T21" s="275"/>
      <c r="U21" s="7"/>
    </row>
    <row r="22" spans="1:21" x14ac:dyDescent="0.25">
      <c r="A22" s="4" t="s">
        <v>36</v>
      </c>
      <c r="B22" s="4" t="s">
        <v>37</v>
      </c>
      <c r="C22" s="3">
        <v>17</v>
      </c>
      <c r="D22" s="3">
        <v>6</v>
      </c>
      <c r="E22" s="134">
        <f t="shared" si="0"/>
        <v>35.294117647058826</v>
      </c>
      <c r="F22" s="3">
        <v>5</v>
      </c>
      <c r="G22" s="3">
        <v>1</v>
      </c>
      <c r="H22" s="3">
        <v>0</v>
      </c>
      <c r="I22" s="73">
        <f t="shared" si="1"/>
        <v>6</v>
      </c>
      <c r="J22" s="3">
        <v>2734</v>
      </c>
      <c r="K22" s="3">
        <v>1260</v>
      </c>
      <c r="L22" s="3">
        <v>995</v>
      </c>
      <c r="M22" s="3">
        <v>901</v>
      </c>
      <c r="N22" s="3">
        <v>94</v>
      </c>
      <c r="O22" s="12">
        <v>0</v>
      </c>
      <c r="P22" s="137">
        <f t="shared" si="2"/>
        <v>995</v>
      </c>
      <c r="Q22" s="7"/>
      <c r="R22" s="7"/>
      <c r="T22" s="275"/>
      <c r="U22" s="7"/>
    </row>
    <row r="23" spans="1:21" x14ac:dyDescent="0.25">
      <c r="A23" s="4" t="s">
        <v>38</v>
      </c>
      <c r="B23" s="4" t="s">
        <v>39</v>
      </c>
      <c r="C23" s="3">
        <v>14</v>
      </c>
      <c r="D23" s="3">
        <v>5</v>
      </c>
      <c r="E23" s="134">
        <f t="shared" si="0"/>
        <v>35.714285714285715</v>
      </c>
      <c r="F23" s="3">
        <v>5</v>
      </c>
      <c r="G23" s="3">
        <v>0</v>
      </c>
      <c r="H23" s="3">
        <v>0</v>
      </c>
      <c r="I23" s="73">
        <f t="shared" si="1"/>
        <v>5</v>
      </c>
      <c r="J23" s="3">
        <v>2406</v>
      </c>
      <c r="K23" s="3">
        <v>680</v>
      </c>
      <c r="L23" s="3">
        <v>1244</v>
      </c>
      <c r="M23" s="3">
        <v>1244</v>
      </c>
      <c r="N23" s="3">
        <v>0</v>
      </c>
      <c r="O23" s="12">
        <v>0</v>
      </c>
      <c r="P23" s="137">
        <f t="shared" si="2"/>
        <v>1244</v>
      </c>
      <c r="Q23" s="7"/>
      <c r="R23" s="7"/>
      <c r="T23" s="275"/>
      <c r="U23" s="7"/>
    </row>
    <row r="24" spans="1:21" x14ac:dyDescent="0.25">
      <c r="A24" s="4" t="s">
        <v>40</v>
      </c>
      <c r="B24" s="4" t="s">
        <v>41</v>
      </c>
      <c r="C24" s="3">
        <v>11</v>
      </c>
      <c r="D24" s="3">
        <v>4</v>
      </c>
      <c r="E24" s="134">
        <f t="shared" si="0"/>
        <v>36.363636363636367</v>
      </c>
      <c r="F24" s="3">
        <v>3</v>
      </c>
      <c r="G24" s="3">
        <v>1</v>
      </c>
      <c r="H24" s="3">
        <v>0</v>
      </c>
      <c r="I24" s="73">
        <f t="shared" si="1"/>
        <v>4</v>
      </c>
      <c r="J24" s="3">
        <v>1717</v>
      </c>
      <c r="K24" s="3">
        <v>967</v>
      </c>
      <c r="L24" s="3">
        <v>750</v>
      </c>
      <c r="M24" s="3">
        <v>506</v>
      </c>
      <c r="N24" s="3">
        <v>244</v>
      </c>
      <c r="O24" s="12">
        <v>0</v>
      </c>
      <c r="P24" s="137">
        <f t="shared" si="2"/>
        <v>750</v>
      </c>
      <c r="Q24" s="7"/>
      <c r="R24" s="7"/>
      <c r="T24" s="275"/>
      <c r="U24" s="7"/>
    </row>
    <row r="25" spans="1:21" x14ac:dyDescent="0.25">
      <c r="A25" s="4" t="s">
        <v>42</v>
      </c>
      <c r="B25" s="4" t="s">
        <v>43</v>
      </c>
      <c r="C25" s="3">
        <v>15</v>
      </c>
      <c r="D25" s="3">
        <v>13</v>
      </c>
      <c r="E25" s="134">
        <f t="shared" si="0"/>
        <v>86.666666666666671</v>
      </c>
      <c r="F25" s="3">
        <v>8</v>
      </c>
      <c r="G25" s="3">
        <v>5</v>
      </c>
      <c r="H25" s="3">
        <v>0</v>
      </c>
      <c r="I25" s="73">
        <f t="shared" si="1"/>
        <v>13</v>
      </c>
      <c r="J25" s="3">
        <v>2049</v>
      </c>
      <c r="K25" s="3">
        <v>306</v>
      </c>
      <c r="L25" s="3">
        <v>1743</v>
      </c>
      <c r="M25" s="3">
        <v>1249</v>
      </c>
      <c r="N25" s="3">
        <v>494</v>
      </c>
      <c r="O25" s="12">
        <v>0</v>
      </c>
      <c r="P25" s="137">
        <f t="shared" si="2"/>
        <v>1743</v>
      </c>
      <c r="Q25" s="7"/>
      <c r="R25" s="7"/>
      <c r="T25" s="275"/>
      <c r="U25" s="7"/>
    </row>
    <row r="26" spans="1:21" x14ac:dyDescent="0.25">
      <c r="A26" s="4" t="s">
        <v>44</v>
      </c>
      <c r="B26" s="4" t="s">
        <v>45</v>
      </c>
      <c r="C26" s="3">
        <v>24</v>
      </c>
      <c r="D26" s="3">
        <v>3</v>
      </c>
      <c r="E26" s="134">
        <f t="shared" si="0"/>
        <v>12.5</v>
      </c>
      <c r="F26" s="3">
        <v>3</v>
      </c>
      <c r="G26" s="3">
        <v>0</v>
      </c>
      <c r="H26" s="3">
        <v>0</v>
      </c>
      <c r="I26" s="73">
        <f t="shared" si="1"/>
        <v>3</v>
      </c>
      <c r="J26" s="3">
        <v>2810</v>
      </c>
      <c r="K26" s="3">
        <v>2244</v>
      </c>
      <c r="L26" s="3">
        <v>566</v>
      </c>
      <c r="M26" s="3">
        <v>566</v>
      </c>
      <c r="N26" s="3">
        <v>0</v>
      </c>
      <c r="O26" s="12">
        <v>0</v>
      </c>
      <c r="P26" s="137">
        <f t="shared" si="2"/>
        <v>566</v>
      </c>
      <c r="Q26" s="7"/>
      <c r="R26" s="7"/>
      <c r="T26" s="275"/>
      <c r="U26" s="7"/>
    </row>
    <row r="27" spans="1:21" x14ac:dyDescent="0.25">
      <c r="A27" s="4" t="s">
        <v>46</v>
      </c>
      <c r="B27" s="4" t="s">
        <v>47</v>
      </c>
      <c r="C27" s="3">
        <v>19</v>
      </c>
      <c r="D27" s="3">
        <v>6</v>
      </c>
      <c r="E27" s="134">
        <f t="shared" si="0"/>
        <v>31.578947368421051</v>
      </c>
      <c r="F27" s="3">
        <v>6</v>
      </c>
      <c r="G27" s="3">
        <v>0</v>
      </c>
      <c r="H27" s="3">
        <v>0</v>
      </c>
      <c r="I27" s="73">
        <f t="shared" si="1"/>
        <v>6</v>
      </c>
      <c r="J27" s="3">
        <v>1484</v>
      </c>
      <c r="K27" s="3">
        <v>924</v>
      </c>
      <c r="L27" s="3">
        <v>560</v>
      </c>
      <c r="M27" s="3">
        <v>560</v>
      </c>
      <c r="N27" s="3">
        <v>0</v>
      </c>
      <c r="O27" s="12">
        <v>0</v>
      </c>
      <c r="P27" s="137">
        <f t="shared" si="2"/>
        <v>560</v>
      </c>
      <c r="Q27" s="7"/>
      <c r="R27" s="7"/>
      <c r="T27" s="275"/>
      <c r="U27" s="7"/>
    </row>
    <row r="28" spans="1:21" x14ac:dyDescent="0.25">
      <c r="A28" s="4" t="s">
        <v>48</v>
      </c>
      <c r="B28" s="4" t="s">
        <v>49</v>
      </c>
      <c r="C28" s="3">
        <v>11</v>
      </c>
      <c r="D28" s="3">
        <v>5</v>
      </c>
      <c r="E28" s="134">
        <f t="shared" si="0"/>
        <v>45.454545454545453</v>
      </c>
      <c r="F28" s="3">
        <v>3</v>
      </c>
      <c r="G28" s="3">
        <v>2</v>
      </c>
      <c r="H28" s="3">
        <v>0</v>
      </c>
      <c r="I28" s="73">
        <f t="shared" si="1"/>
        <v>5</v>
      </c>
      <c r="J28" s="3">
        <v>1018</v>
      </c>
      <c r="K28" s="3">
        <v>479</v>
      </c>
      <c r="L28" s="3">
        <v>539</v>
      </c>
      <c r="M28" s="3">
        <v>320</v>
      </c>
      <c r="N28" s="3">
        <f>118+101</f>
        <v>219</v>
      </c>
      <c r="O28" s="12">
        <v>0</v>
      </c>
      <c r="P28" s="137">
        <f t="shared" si="2"/>
        <v>539</v>
      </c>
      <c r="Q28" s="7"/>
      <c r="R28" s="7"/>
      <c r="T28" s="275"/>
      <c r="U28" s="7"/>
    </row>
    <row r="29" spans="1:21" x14ac:dyDescent="0.25">
      <c r="A29" s="4" t="s">
        <v>50</v>
      </c>
      <c r="B29" s="4" t="s">
        <v>51</v>
      </c>
      <c r="C29" s="3">
        <v>16</v>
      </c>
      <c r="D29" s="3">
        <v>0</v>
      </c>
      <c r="E29" s="134">
        <f t="shared" si="0"/>
        <v>0</v>
      </c>
      <c r="F29" s="3">
        <v>0</v>
      </c>
      <c r="G29" s="3">
        <v>0</v>
      </c>
      <c r="H29" s="3">
        <v>0</v>
      </c>
      <c r="I29" s="73">
        <f t="shared" si="1"/>
        <v>0</v>
      </c>
      <c r="J29" s="3">
        <v>1949</v>
      </c>
      <c r="K29" s="3">
        <v>1949</v>
      </c>
      <c r="L29" s="3">
        <v>0</v>
      </c>
      <c r="M29" s="3">
        <v>0</v>
      </c>
      <c r="N29" s="3">
        <v>0</v>
      </c>
      <c r="O29" s="12">
        <v>0</v>
      </c>
      <c r="P29" s="137">
        <f t="shared" si="2"/>
        <v>0</v>
      </c>
      <c r="Q29" s="7"/>
      <c r="R29" s="7"/>
      <c r="T29" s="275"/>
      <c r="U29" s="7"/>
    </row>
    <row r="30" spans="1:21" x14ac:dyDescent="0.25">
      <c r="A30" s="4" t="s">
        <v>52</v>
      </c>
      <c r="B30" s="4" t="s">
        <v>53</v>
      </c>
      <c r="C30" s="3">
        <v>12</v>
      </c>
      <c r="D30" s="3">
        <v>4</v>
      </c>
      <c r="E30" s="134">
        <f t="shared" si="0"/>
        <v>33.333333333333329</v>
      </c>
      <c r="F30" s="3">
        <v>4</v>
      </c>
      <c r="G30" s="3">
        <v>0</v>
      </c>
      <c r="H30" s="3">
        <v>0</v>
      </c>
      <c r="I30" s="73">
        <f t="shared" si="1"/>
        <v>4</v>
      </c>
      <c r="J30" s="3">
        <v>1799</v>
      </c>
      <c r="K30" s="3">
        <v>847</v>
      </c>
      <c r="L30" s="3">
        <v>952</v>
      </c>
      <c r="M30" s="3">
        <v>952</v>
      </c>
      <c r="N30" s="3">
        <v>0</v>
      </c>
      <c r="O30" s="12">
        <v>0</v>
      </c>
      <c r="P30" s="137">
        <f t="shared" si="2"/>
        <v>952</v>
      </c>
      <c r="Q30" s="7"/>
      <c r="R30" s="7"/>
      <c r="T30" s="275"/>
      <c r="U30" s="7"/>
    </row>
    <row r="31" spans="1:21" x14ac:dyDescent="0.25">
      <c r="A31" s="4" t="s">
        <v>54</v>
      </c>
      <c r="B31" s="4" t="s">
        <v>55</v>
      </c>
      <c r="C31" s="3">
        <v>23</v>
      </c>
      <c r="D31" s="3">
        <v>13</v>
      </c>
      <c r="E31" s="134">
        <f t="shared" si="0"/>
        <v>56.521739130434781</v>
      </c>
      <c r="F31" s="3">
        <v>9</v>
      </c>
      <c r="G31" s="3">
        <v>4</v>
      </c>
      <c r="H31" s="3">
        <v>0</v>
      </c>
      <c r="I31" s="73">
        <f t="shared" si="1"/>
        <v>13</v>
      </c>
      <c r="J31" s="3">
        <v>3841</v>
      </c>
      <c r="K31" s="3">
        <v>1245</v>
      </c>
      <c r="L31" s="3">
        <v>2596</v>
      </c>
      <c r="M31" s="3">
        <v>2046</v>
      </c>
      <c r="N31" s="3">
        <v>550</v>
      </c>
      <c r="O31" s="12">
        <v>0</v>
      </c>
      <c r="P31" s="137">
        <f t="shared" si="2"/>
        <v>2596</v>
      </c>
      <c r="Q31" s="7"/>
      <c r="R31" s="7"/>
      <c r="T31" s="275"/>
      <c r="U31" s="7"/>
    </row>
    <row r="32" spans="1:21" x14ac:dyDescent="0.25">
      <c r="A32" s="4" t="s">
        <v>56</v>
      </c>
      <c r="B32" s="4" t="s">
        <v>57</v>
      </c>
      <c r="C32" s="3">
        <v>16</v>
      </c>
      <c r="D32" s="3">
        <v>8</v>
      </c>
      <c r="E32" s="134">
        <f t="shared" si="0"/>
        <v>50</v>
      </c>
      <c r="F32" s="3">
        <v>6</v>
      </c>
      <c r="G32" s="3">
        <v>2</v>
      </c>
      <c r="H32" s="3">
        <v>0</v>
      </c>
      <c r="I32" s="73">
        <f t="shared" si="1"/>
        <v>8</v>
      </c>
      <c r="J32" s="3">
        <v>2720</v>
      </c>
      <c r="K32" s="3">
        <v>976</v>
      </c>
      <c r="L32" s="3">
        <v>1744</v>
      </c>
      <c r="M32" s="3">
        <f>327+193+296+271+110+126</f>
        <v>1323</v>
      </c>
      <c r="N32" s="3">
        <f>186+235</f>
        <v>421</v>
      </c>
      <c r="O32" s="12">
        <v>0</v>
      </c>
      <c r="P32" s="137">
        <f t="shared" si="2"/>
        <v>1744</v>
      </c>
      <c r="Q32" s="7"/>
      <c r="R32" s="7"/>
      <c r="T32" s="275"/>
      <c r="U32" s="7"/>
    </row>
    <row r="33" spans="1:21" x14ac:dyDescent="0.25">
      <c r="A33" s="4" t="s">
        <v>58</v>
      </c>
      <c r="B33" s="4" t="s">
        <v>59</v>
      </c>
      <c r="C33" s="3">
        <v>15</v>
      </c>
      <c r="D33" s="3">
        <v>9</v>
      </c>
      <c r="E33" s="134">
        <f t="shared" si="0"/>
        <v>60</v>
      </c>
      <c r="F33" s="3">
        <v>9</v>
      </c>
      <c r="G33" s="3">
        <v>0</v>
      </c>
      <c r="H33" s="3">
        <v>0</v>
      </c>
      <c r="I33" s="73">
        <f t="shared" si="1"/>
        <v>9</v>
      </c>
      <c r="J33" s="3">
        <v>3127</v>
      </c>
      <c r="K33" s="3">
        <v>1011</v>
      </c>
      <c r="L33" s="3">
        <v>2116</v>
      </c>
      <c r="M33" s="3">
        <v>2116</v>
      </c>
      <c r="N33" s="3">
        <v>0</v>
      </c>
      <c r="O33" s="12">
        <v>0</v>
      </c>
      <c r="P33" s="137">
        <f t="shared" si="2"/>
        <v>2116</v>
      </c>
      <c r="Q33" s="7"/>
      <c r="R33" s="7"/>
      <c r="T33" s="275"/>
      <c r="U33" s="7"/>
    </row>
    <row r="34" spans="1:21" x14ac:dyDescent="0.25">
      <c r="A34" s="4" t="s">
        <v>60</v>
      </c>
      <c r="B34" s="4" t="s">
        <v>61</v>
      </c>
      <c r="C34" s="3">
        <v>11</v>
      </c>
      <c r="D34" s="3">
        <v>5</v>
      </c>
      <c r="E34" s="134">
        <f t="shared" si="0"/>
        <v>45.454545454545453</v>
      </c>
      <c r="F34" s="3">
        <v>5</v>
      </c>
      <c r="G34" s="3">
        <v>0</v>
      </c>
      <c r="H34" s="3">
        <v>0</v>
      </c>
      <c r="I34" s="73">
        <f t="shared" si="1"/>
        <v>5</v>
      </c>
      <c r="J34" s="3">
        <v>1433</v>
      </c>
      <c r="K34" s="3">
        <v>526</v>
      </c>
      <c r="L34" s="3">
        <v>907</v>
      </c>
      <c r="M34" s="3">
        <v>907</v>
      </c>
      <c r="N34" s="3">
        <v>0</v>
      </c>
      <c r="O34" s="12">
        <v>0</v>
      </c>
      <c r="P34" s="137">
        <f t="shared" si="2"/>
        <v>907</v>
      </c>
      <c r="Q34" s="7"/>
      <c r="R34" s="7"/>
      <c r="T34" s="275"/>
      <c r="U34" s="7"/>
    </row>
    <row r="35" spans="1:21" x14ac:dyDescent="0.25">
      <c r="A35" s="4" t="s">
        <v>62</v>
      </c>
      <c r="B35" s="4" t="s">
        <v>63</v>
      </c>
      <c r="C35" s="3">
        <v>12</v>
      </c>
      <c r="D35" s="3">
        <v>7</v>
      </c>
      <c r="E35" s="134">
        <f t="shared" si="0"/>
        <v>58.333333333333336</v>
      </c>
      <c r="F35" s="3">
        <v>5</v>
      </c>
      <c r="G35" s="3">
        <v>2</v>
      </c>
      <c r="H35" s="3">
        <v>0</v>
      </c>
      <c r="I35" s="73">
        <f t="shared" si="1"/>
        <v>7</v>
      </c>
      <c r="J35" s="3">
        <v>1382</v>
      </c>
      <c r="K35" s="3">
        <v>424</v>
      </c>
      <c r="L35" s="3">
        <v>958</v>
      </c>
      <c r="M35" s="3">
        <v>778</v>
      </c>
      <c r="N35" s="3">
        <v>180</v>
      </c>
      <c r="O35" s="12">
        <v>0</v>
      </c>
      <c r="P35" s="137">
        <f t="shared" si="2"/>
        <v>958</v>
      </c>
      <c r="Q35" s="7"/>
      <c r="R35" s="7"/>
      <c r="T35" s="275"/>
      <c r="U35" s="7"/>
    </row>
    <row r="36" spans="1:21" x14ac:dyDescent="0.25">
      <c r="A36" s="4" t="s">
        <v>64</v>
      </c>
      <c r="B36" s="4" t="s">
        <v>65</v>
      </c>
      <c r="C36" s="3">
        <v>16</v>
      </c>
      <c r="D36" s="3">
        <v>12</v>
      </c>
      <c r="E36" s="134">
        <f t="shared" si="0"/>
        <v>75</v>
      </c>
      <c r="F36" s="3">
        <v>7</v>
      </c>
      <c r="G36" s="3">
        <v>5</v>
      </c>
      <c r="H36" s="3">
        <v>0</v>
      </c>
      <c r="I36" s="73">
        <f t="shared" si="1"/>
        <v>12</v>
      </c>
      <c r="J36" s="3">
        <v>2556</v>
      </c>
      <c r="K36" s="3">
        <v>242</v>
      </c>
      <c r="L36" s="3">
        <v>2314</v>
      </c>
      <c r="M36" s="3">
        <v>1516</v>
      </c>
      <c r="N36" s="3">
        <v>798</v>
      </c>
      <c r="O36" s="12">
        <v>0</v>
      </c>
      <c r="P36" s="137">
        <f t="shared" si="2"/>
        <v>2314</v>
      </c>
      <c r="Q36" s="7"/>
      <c r="R36" s="7"/>
      <c r="T36" s="275"/>
      <c r="U36" s="7"/>
    </row>
    <row r="37" spans="1:21" x14ac:dyDescent="0.25">
      <c r="A37" s="4" t="s">
        <v>66</v>
      </c>
      <c r="B37" s="4" t="s">
        <v>67</v>
      </c>
      <c r="C37" s="3">
        <v>13</v>
      </c>
      <c r="D37" s="3">
        <v>5</v>
      </c>
      <c r="E37" s="134">
        <f t="shared" si="0"/>
        <v>38.461538461538467</v>
      </c>
      <c r="F37" s="3">
        <v>5</v>
      </c>
      <c r="G37" s="3">
        <v>0</v>
      </c>
      <c r="H37" s="3">
        <v>0</v>
      </c>
      <c r="I37" s="73">
        <f t="shared" si="1"/>
        <v>5</v>
      </c>
      <c r="J37" s="3">
        <v>2484</v>
      </c>
      <c r="K37" s="3">
        <v>930</v>
      </c>
      <c r="L37" s="3">
        <v>1554</v>
      </c>
      <c r="M37" s="3">
        <v>1554</v>
      </c>
      <c r="N37" s="3">
        <v>0</v>
      </c>
      <c r="O37" s="12">
        <v>0</v>
      </c>
      <c r="P37" s="137">
        <f t="shared" si="2"/>
        <v>1554</v>
      </c>
      <c r="Q37" s="7"/>
      <c r="R37" s="7"/>
      <c r="T37" s="275"/>
      <c r="U37" s="7"/>
    </row>
    <row r="38" spans="1:21" x14ac:dyDescent="0.25">
      <c r="A38" s="4" t="s">
        <v>68</v>
      </c>
      <c r="B38" s="4" t="s">
        <v>69</v>
      </c>
      <c r="C38" s="3">
        <v>15</v>
      </c>
      <c r="D38" s="3">
        <v>10</v>
      </c>
      <c r="E38" s="134">
        <f t="shared" si="0"/>
        <v>66.666666666666657</v>
      </c>
      <c r="F38" s="3">
        <v>6</v>
      </c>
      <c r="G38" s="3">
        <v>4</v>
      </c>
      <c r="H38" s="3">
        <v>0</v>
      </c>
      <c r="I38" s="73">
        <f t="shared" si="1"/>
        <v>10</v>
      </c>
      <c r="J38" s="3">
        <v>1468</v>
      </c>
      <c r="K38" s="3">
        <v>103</v>
      </c>
      <c r="L38" s="3">
        <v>847</v>
      </c>
      <c r="M38" s="3">
        <v>847</v>
      </c>
      <c r="N38" s="3"/>
      <c r="O38" s="12">
        <v>0</v>
      </c>
      <c r="P38" s="137">
        <f t="shared" si="2"/>
        <v>847</v>
      </c>
      <c r="Q38" s="7"/>
      <c r="R38" s="7"/>
      <c r="T38" s="275"/>
      <c r="U38" s="7"/>
    </row>
    <row r="39" spans="1:21" x14ac:dyDescent="0.25">
      <c r="A39" s="4" t="s">
        <v>70</v>
      </c>
      <c r="B39" s="4" t="s">
        <v>71</v>
      </c>
      <c r="C39" s="3">
        <v>24</v>
      </c>
      <c r="D39" s="3">
        <v>12</v>
      </c>
      <c r="E39" s="134">
        <f t="shared" si="0"/>
        <v>50</v>
      </c>
      <c r="F39" s="3">
        <v>12</v>
      </c>
      <c r="G39" s="3">
        <v>0</v>
      </c>
      <c r="H39" s="3">
        <v>0</v>
      </c>
      <c r="I39" s="73">
        <f t="shared" si="1"/>
        <v>12</v>
      </c>
      <c r="J39" s="3">
        <v>4028</v>
      </c>
      <c r="K39" s="3">
        <v>1118</v>
      </c>
      <c r="L39" s="3">
        <v>2910</v>
      </c>
      <c r="M39" s="3">
        <v>2910</v>
      </c>
      <c r="N39" s="3">
        <v>0</v>
      </c>
      <c r="O39" s="12">
        <v>0</v>
      </c>
      <c r="P39" s="137">
        <f t="shared" si="2"/>
        <v>2910</v>
      </c>
      <c r="Q39" s="7"/>
      <c r="R39" s="7"/>
      <c r="T39" s="275"/>
      <c r="U39" s="7"/>
    </row>
    <row r="40" spans="1:21" x14ac:dyDescent="0.25">
      <c r="A40" s="4" t="s">
        <v>72</v>
      </c>
      <c r="B40" s="4" t="s">
        <v>73</v>
      </c>
      <c r="C40" s="3">
        <v>14</v>
      </c>
      <c r="D40" s="3">
        <v>7</v>
      </c>
      <c r="E40" s="134">
        <f t="shared" si="0"/>
        <v>50</v>
      </c>
      <c r="F40" s="3">
        <v>7</v>
      </c>
      <c r="G40" s="3">
        <v>0</v>
      </c>
      <c r="H40" s="3">
        <v>0</v>
      </c>
      <c r="I40" s="73">
        <f t="shared" si="1"/>
        <v>7</v>
      </c>
      <c r="J40" s="3">
        <v>3492</v>
      </c>
      <c r="K40" s="3">
        <v>1039</v>
      </c>
      <c r="L40" s="3">
        <v>636</v>
      </c>
      <c r="M40" s="3">
        <v>636</v>
      </c>
      <c r="N40" s="3">
        <v>0</v>
      </c>
      <c r="O40" s="12">
        <v>0</v>
      </c>
      <c r="P40" s="137">
        <f t="shared" si="2"/>
        <v>636</v>
      </c>
      <c r="Q40" s="7"/>
      <c r="R40" s="7"/>
      <c r="T40" s="275"/>
      <c r="U40" s="7"/>
    </row>
    <row r="41" spans="1:21" x14ac:dyDescent="0.25">
      <c r="A41" s="4" t="s">
        <v>74</v>
      </c>
      <c r="B41" s="4" t="s">
        <v>75</v>
      </c>
      <c r="C41" s="3">
        <v>22</v>
      </c>
      <c r="D41" s="3">
        <v>10</v>
      </c>
      <c r="E41" s="134">
        <f t="shared" si="0"/>
        <v>45.454545454545453</v>
      </c>
      <c r="F41" s="3">
        <v>10</v>
      </c>
      <c r="G41" s="3">
        <v>0</v>
      </c>
      <c r="H41" s="3">
        <v>0</v>
      </c>
      <c r="I41" s="73">
        <f t="shared" si="1"/>
        <v>10</v>
      </c>
      <c r="J41" s="3">
        <v>7350</v>
      </c>
      <c r="K41" s="3">
        <v>2633</v>
      </c>
      <c r="L41" s="3">
        <v>4717</v>
      </c>
      <c r="M41" s="3">
        <v>4717</v>
      </c>
      <c r="N41" s="3">
        <v>0</v>
      </c>
      <c r="O41" s="12">
        <v>0</v>
      </c>
      <c r="P41" s="137">
        <f t="shared" si="2"/>
        <v>4717</v>
      </c>
      <c r="Q41" s="7"/>
      <c r="R41" s="7"/>
      <c r="T41" s="275"/>
      <c r="U41" s="7"/>
    </row>
    <row r="42" spans="1:21" x14ac:dyDescent="0.25">
      <c r="A42" s="4" t="s">
        <v>76</v>
      </c>
      <c r="B42" s="4" t="s">
        <v>77</v>
      </c>
      <c r="C42" s="3">
        <v>34</v>
      </c>
      <c r="D42" s="3">
        <v>0</v>
      </c>
      <c r="E42" s="134">
        <f t="shared" si="0"/>
        <v>0</v>
      </c>
      <c r="F42" s="3">
        <v>0</v>
      </c>
      <c r="G42" s="3">
        <v>0</v>
      </c>
      <c r="H42" s="3">
        <v>0</v>
      </c>
      <c r="I42" s="73">
        <f t="shared" si="1"/>
        <v>0</v>
      </c>
      <c r="J42" s="3">
        <v>2942</v>
      </c>
      <c r="K42" s="3">
        <v>2942</v>
      </c>
      <c r="L42" s="3">
        <v>0</v>
      </c>
      <c r="M42" s="3">
        <v>0</v>
      </c>
      <c r="N42" s="3">
        <v>0</v>
      </c>
      <c r="O42" s="12">
        <v>0</v>
      </c>
      <c r="P42" s="137">
        <f t="shared" si="2"/>
        <v>0</v>
      </c>
      <c r="Q42" s="7"/>
      <c r="R42" s="7"/>
      <c r="T42" s="275"/>
      <c r="U42" s="7"/>
    </row>
    <row r="43" spans="1:21" x14ac:dyDescent="0.25">
      <c r="A43" s="4" t="s">
        <v>78</v>
      </c>
      <c r="B43" s="4" t="s">
        <v>79</v>
      </c>
      <c r="C43" s="3">
        <v>19</v>
      </c>
      <c r="D43" s="3">
        <v>0</v>
      </c>
      <c r="E43" s="134">
        <f t="shared" si="0"/>
        <v>0</v>
      </c>
      <c r="F43" s="3">
        <v>0</v>
      </c>
      <c r="G43" s="3">
        <v>0</v>
      </c>
      <c r="H43" s="3">
        <v>0</v>
      </c>
      <c r="I43" s="73">
        <f t="shared" si="1"/>
        <v>0</v>
      </c>
      <c r="J43" s="3">
        <v>4454</v>
      </c>
      <c r="K43" s="3">
        <v>4454</v>
      </c>
      <c r="L43" s="3">
        <v>0</v>
      </c>
      <c r="M43" s="3">
        <v>0</v>
      </c>
      <c r="N43" s="3">
        <v>0</v>
      </c>
      <c r="O43" s="12">
        <v>0</v>
      </c>
      <c r="P43" s="137">
        <f t="shared" si="2"/>
        <v>0</v>
      </c>
      <c r="Q43" s="7"/>
      <c r="R43" s="7"/>
      <c r="T43" s="275"/>
      <c r="U43" s="7"/>
    </row>
    <row r="44" spans="1:21" x14ac:dyDescent="0.25">
      <c r="A44" s="4" t="s">
        <v>80</v>
      </c>
      <c r="B44" s="4" t="s">
        <v>81</v>
      </c>
      <c r="C44" s="3">
        <v>20</v>
      </c>
      <c r="D44" s="3">
        <v>8</v>
      </c>
      <c r="E44" s="134">
        <f t="shared" si="0"/>
        <v>40</v>
      </c>
      <c r="F44" s="3">
        <v>8</v>
      </c>
      <c r="G44" s="3">
        <v>0</v>
      </c>
      <c r="H44" s="3">
        <v>0</v>
      </c>
      <c r="I44" s="73">
        <f t="shared" si="1"/>
        <v>8</v>
      </c>
      <c r="J44" s="3">
        <v>3083</v>
      </c>
      <c r="K44" s="3">
        <v>820</v>
      </c>
      <c r="L44" s="3">
        <v>1845</v>
      </c>
      <c r="M44" s="3">
        <v>1845</v>
      </c>
      <c r="N44" s="3">
        <v>0</v>
      </c>
      <c r="O44" s="12">
        <v>0</v>
      </c>
      <c r="P44" s="137">
        <f t="shared" si="2"/>
        <v>1845</v>
      </c>
      <c r="Q44" s="7"/>
      <c r="R44" s="7"/>
      <c r="T44" s="275"/>
      <c r="U44" s="7"/>
    </row>
    <row r="45" spans="1:21" x14ac:dyDescent="0.25">
      <c r="A45" s="4" t="s">
        <v>82</v>
      </c>
      <c r="B45" s="4" t="s">
        <v>83</v>
      </c>
      <c r="C45" s="3">
        <v>15</v>
      </c>
      <c r="D45" s="3">
        <v>0</v>
      </c>
      <c r="E45" s="134">
        <f t="shared" si="0"/>
        <v>0</v>
      </c>
      <c r="F45" s="3">
        <v>0</v>
      </c>
      <c r="G45" s="3">
        <v>0</v>
      </c>
      <c r="H45" s="3">
        <v>0</v>
      </c>
      <c r="I45" s="73">
        <f t="shared" si="1"/>
        <v>0</v>
      </c>
      <c r="J45" s="3">
        <v>2112</v>
      </c>
      <c r="K45" s="3">
        <v>1708</v>
      </c>
      <c r="L45" s="3">
        <v>0</v>
      </c>
      <c r="M45" s="3">
        <v>0</v>
      </c>
      <c r="N45" s="3">
        <v>0</v>
      </c>
      <c r="O45" s="12">
        <v>0</v>
      </c>
      <c r="P45" s="137">
        <f t="shared" si="2"/>
        <v>0</v>
      </c>
      <c r="Q45" s="7"/>
      <c r="R45" s="7"/>
      <c r="T45" s="275"/>
      <c r="U45" s="7"/>
    </row>
    <row r="46" spans="1:21" x14ac:dyDescent="0.25">
      <c r="A46" s="4" t="s">
        <v>84</v>
      </c>
      <c r="B46" s="4" t="s">
        <v>85</v>
      </c>
      <c r="C46" s="3">
        <v>17</v>
      </c>
      <c r="D46" s="3">
        <v>1</v>
      </c>
      <c r="E46" s="134">
        <f t="shared" si="0"/>
        <v>5.8823529411764701</v>
      </c>
      <c r="F46" s="3">
        <v>1</v>
      </c>
      <c r="G46" s="3">
        <v>0</v>
      </c>
      <c r="H46" s="3">
        <v>0</v>
      </c>
      <c r="I46" s="73">
        <f t="shared" si="1"/>
        <v>1</v>
      </c>
      <c r="J46" s="3">
        <v>1852</v>
      </c>
      <c r="K46" s="3">
        <v>1691</v>
      </c>
      <c r="L46" s="3">
        <v>161</v>
      </c>
      <c r="M46" s="3">
        <v>161</v>
      </c>
      <c r="N46" s="3">
        <v>0</v>
      </c>
      <c r="O46" s="12">
        <v>0</v>
      </c>
      <c r="P46" s="137">
        <f t="shared" si="2"/>
        <v>161</v>
      </c>
      <c r="Q46" s="7"/>
      <c r="R46" s="7"/>
      <c r="T46" s="275"/>
      <c r="U46" s="7"/>
    </row>
    <row r="47" spans="1:21" x14ac:dyDescent="0.25">
      <c r="A47" s="4" t="s">
        <v>86</v>
      </c>
      <c r="B47" s="4" t="s">
        <v>87</v>
      </c>
      <c r="C47" s="3">
        <v>10</v>
      </c>
      <c r="D47" s="3">
        <v>4</v>
      </c>
      <c r="E47" s="134">
        <f t="shared" si="0"/>
        <v>40</v>
      </c>
      <c r="F47" s="3">
        <v>4</v>
      </c>
      <c r="G47" s="3">
        <v>0</v>
      </c>
      <c r="H47" s="3">
        <v>0</v>
      </c>
      <c r="I47" s="73">
        <f t="shared" si="1"/>
        <v>4</v>
      </c>
      <c r="J47" s="3">
        <v>767</v>
      </c>
      <c r="K47" s="3">
        <v>345</v>
      </c>
      <c r="L47" s="3">
        <v>338</v>
      </c>
      <c r="M47" s="3">
        <v>338</v>
      </c>
      <c r="N47" s="3">
        <v>0</v>
      </c>
      <c r="O47" s="12">
        <v>0</v>
      </c>
      <c r="P47" s="137">
        <f t="shared" si="2"/>
        <v>338</v>
      </c>
      <c r="Q47" s="7"/>
      <c r="R47" s="7"/>
      <c r="T47" s="275"/>
      <c r="U47" s="7"/>
    </row>
    <row r="48" spans="1:21" x14ac:dyDescent="0.25">
      <c r="A48" s="4" t="s">
        <v>88</v>
      </c>
      <c r="B48" s="4" t="s">
        <v>89</v>
      </c>
      <c r="C48" s="3">
        <v>19</v>
      </c>
      <c r="D48" s="3">
        <v>9</v>
      </c>
      <c r="E48" s="134">
        <f t="shared" si="0"/>
        <v>47.368421052631575</v>
      </c>
      <c r="F48" s="3">
        <v>5</v>
      </c>
      <c r="G48" s="3">
        <v>4</v>
      </c>
      <c r="H48" s="3">
        <v>0</v>
      </c>
      <c r="I48" s="73">
        <f t="shared" si="1"/>
        <v>9</v>
      </c>
      <c r="J48" s="3">
        <v>2486</v>
      </c>
      <c r="K48" s="3">
        <v>723</v>
      </c>
      <c r="L48" s="3">
        <v>1763</v>
      </c>
      <c r="M48" s="3">
        <v>1409</v>
      </c>
      <c r="N48" s="3">
        <v>354</v>
      </c>
      <c r="O48" s="12">
        <v>0</v>
      </c>
      <c r="P48" s="137">
        <f t="shared" si="2"/>
        <v>1763</v>
      </c>
      <c r="Q48" s="7"/>
      <c r="R48" s="7"/>
      <c r="T48" s="275"/>
      <c r="U48" s="7"/>
    </row>
    <row r="49" spans="1:21" x14ac:dyDescent="0.25">
      <c r="A49" s="4" t="s">
        <v>90</v>
      </c>
      <c r="B49" s="4" t="s">
        <v>91</v>
      </c>
      <c r="C49" s="3">
        <v>11</v>
      </c>
      <c r="D49" s="3">
        <v>0</v>
      </c>
      <c r="E49" s="134">
        <f t="shared" si="0"/>
        <v>0</v>
      </c>
      <c r="F49" s="3">
        <v>0</v>
      </c>
      <c r="G49" s="3">
        <v>0</v>
      </c>
      <c r="H49" s="3">
        <v>0</v>
      </c>
      <c r="I49" s="73">
        <f t="shared" si="1"/>
        <v>0</v>
      </c>
      <c r="J49" s="3">
        <v>2701</v>
      </c>
      <c r="K49" s="3">
        <v>2701</v>
      </c>
      <c r="L49" s="3">
        <v>0</v>
      </c>
      <c r="M49" s="3">
        <v>0</v>
      </c>
      <c r="N49" s="3">
        <v>0</v>
      </c>
      <c r="O49" s="12">
        <v>0</v>
      </c>
      <c r="P49" s="137">
        <f t="shared" si="2"/>
        <v>0</v>
      </c>
      <c r="Q49" s="7"/>
      <c r="R49" s="7"/>
      <c r="T49" s="275"/>
      <c r="U49" s="7"/>
    </row>
    <row r="50" spans="1:21" x14ac:dyDescent="0.25">
      <c r="A50" s="4" t="s">
        <v>92</v>
      </c>
      <c r="B50" s="4" t="s">
        <v>93</v>
      </c>
      <c r="C50" s="3">
        <v>21</v>
      </c>
      <c r="D50" s="3">
        <v>10</v>
      </c>
      <c r="E50" s="134">
        <f t="shared" si="0"/>
        <v>47.619047619047613</v>
      </c>
      <c r="F50" s="3">
        <v>9</v>
      </c>
      <c r="G50" s="3">
        <v>1</v>
      </c>
      <c r="H50" s="3">
        <v>0</v>
      </c>
      <c r="I50" s="73">
        <f t="shared" si="1"/>
        <v>10</v>
      </c>
      <c r="J50" s="3">
        <v>3828</v>
      </c>
      <c r="K50" s="3">
        <v>1467</v>
      </c>
      <c r="L50" s="3">
        <v>2362</v>
      </c>
      <c r="M50" s="3">
        <f>2362-565</f>
        <v>1797</v>
      </c>
      <c r="N50" s="3">
        <v>565</v>
      </c>
      <c r="O50" s="12">
        <v>0</v>
      </c>
      <c r="P50" s="137">
        <f t="shared" si="2"/>
        <v>2362</v>
      </c>
      <c r="Q50" s="7"/>
      <c r="R50" s="7"/>
      <c r="T50" s="275"/>
      <c r="U50" s="7"/>
    </row>
    <row r="51" spans="1:21" x14ac:dyDescent="0.25">
      <c r="A51" s="4" t="s">
        <v>94</v>
      </c>
      <c r="B51" s="4" t="s">
        <v>95</v>
      </c>
      <c r="C51" s="3">
        <v>11</v>
      </c>
      <c r="D51" s="3">
        <v>4</v>
      </c>
      <c r="E51" s="134">
        <f t="shared" si="0"/>
        <v>36.363636363636367</v>
      </c>
      <c r="F51" s="3">
        <v>4</v>
      </c>
      <c r="G51" s="3">
        <v>0</v>
      </c>
      <c r="H51" s="3">
        <v>0</v>
      </c>
      <c r="I51" s="73">
        <f t="shared" si="1"/>
        <v>4</v>
      </c>
      <c r="J51" s="3">
        <v>2604</v>
      </c>
      <c r="K51" s="3">
        <v>174</v>
      </c>
      <c r="L51" s="3">
        <v>1811</v>
      </c>
      <c r="M51" s="3">
        <v>1811</v>
      </c>
      <c r="N51" s="3">
        <v>0</v>
      </c>
      <c r="O51" s="12">
        <v>0</v>
      </c>
      <c r="P51" s="137">
        <f t="shared" si="2"/>
        <v>1811</v>
      </c>
      <c r="Q51" s="7"/>
      <c r="R51" s="7"/>
      <c r="T51" s="275"/>
      <c r="U51" s="7"/>
    </row>
    <row r="52" spans="1:21" x14ac:dyDescent="0.25">
      <c r="A52" s="4" t="s">
        <v>96</v>
      </c>
      <c r="B52" s="4" t="s">
        <v>97</v>
      </c>
      <c r="C52" s="3">
        <v>16</v>
      </c>
      <c r="D52" s="3">
        <v>7</v>
      </c>
      <c r="E52" s="134">
        <f t="shared" si="0"/>
        <v>43.75</v>
      </c>
      <c r="F52" s="3">
        <v>7</v>
      </c>
      <c r="G52" s="3">
        <v>0</v>
      </c>
      <c r="H52" s="3">
        <v>0</v>
      </c>
      <c r="I52" s="73">
        <f t="shared" si="1"/>
        <v>7</v>
      </c>
      <c r="J52" s="3">
        <v>3804</v>
      </c>
      <c r="K52" s="3">
        <v>288</v>
      </c>
      <c r="L52" s="3">
        <v>2390</v>
      </c>
      <c r="M52" s="3">
        <v>2390</v>
      </c>
      <c r="N52" s="3">
        <v>0</v>
      </c>
      <c r="O52" s="12">
        <v>0</v>
      </c>
      <c r="P52" s="137">
        <f t="shared" si="2"/>
        <v>2390</v>
      </c>
      <c r="Q52" s="7"/>
      <c r="R52" s="7"/>
      <c r="T52" s="275"/>
      <c r="U52" s="7"/>
    </row>
    <row r="53" spans="1:21" x14ac:dyDescent="0.25">
      <c r="A53" s="4" t="s">
        <v>98</v>
      </c>
      <c r="B53" s="4" t="s">
        <v>99</v>
      </c>
      <c r="C53" s="3">
        <v>10</v>
      </c>
      <c r="D53" s="3">
        <v>3</v>
      </c>
      <c r="E53" s="134">
        <f t="shared" si="0"/>
        <v>30</v>
      </c>
      <c r="F53" s="3">
        <v>3</v>
      </c>
      <c r="G53" s="3">
        <v>0</v>
      </c>
      <c r="H53" s="3">
        <v>0</v>
      </c>
      <c r="I53" s="73">
        <f t="shared" si="1"/>
        <v>3</v>
      </c>
      <c r="J53" s="3">
        <v>2102</v>
      </c>
      <c r="K53" s="3">
        <v>987</v>
      </c>
      <c r="L53" s="3">
        <v>1115</v>
      </c>
      <c r="M53" s="3">
        <v>1115</v>
      </c>
      <c r="N53" s="3">
        <v>0</v>
      </c>
      <c r="O53" s="12">
        <v>0</v>
      </c>
      <c r="P53" s="137">
        <f t="shared" si="2"/>
        <v>1115</v>
      </c>
      <c r="Q53" s="7"/>
      <c r="R53" s="7"/>
      <c r="T53" s="275"/>
      <c r="U53" s="7"/>
    </row>
    <row r="54" spans="1:21" x14ac:dyDescent="0.25">
      <c r="A54" s="4" t="s">
        <v>100</v>
      </c>
      <c r="B54" s="4" t="s">
        <v>101</v>
      </c>
      <c r="C54" s="3">
        <v>12</v>
      </c>
      <c r="D54" s="3">
        <v>5</v>
      </c>
      <c r="E54" s="134">
        <f t="shared" si="0"/>
        <v>41.666666666666671</v>
      </c>
      <c r="F54" s="3">
        <v>5</v>
      </c>
      <c r="G54" s="3">
        <v>0</v>
      </c>
      <c r="H54" s="3">
        <v>0</v>
      </c>
      <c r="I54" s="73">
        <f t="shared" si="1"/>
        <v>5</v>
      </c>
      <c r="J54" s="3">
        <v>1158</v>
      </c>
      <c r="K54" s="3">
        <v>471</v>
      </c>
      <c r="L54" s="3">
        <v>687</v>
      </c>
      <c r="M54" s="3">
        <v>687</v>
      </c>
      <c r="N54" s="3">
        <v>0</v>
      </c>
      <c r="O54" s="12">
        <v>0</v>
      </c>
      <c r="P54" s="137">
        <f t="shared" si="2"/>
        <v>687</v>
      </c>
      <c r="Q54" s="7"/>
      <c r="R54" s="7"/>
      <c r="T54" s="275"/>
      <c r="U54" s="7"/>
    </row>
    <row r="55" spans="1:21" x14ac:dyDescent="0.25">
      <c r="A55" s="4" t="s">
        <v>102</v>
      </c>
      <c r="B55" s="4" t="s">
        <v>103</v>
      </c>
      <c r="C55" s="3">
        <v>11</v>
      </c>
      <c r="D55" s="3">
        <v>5</v>
      </c>
      <c r="E55" s="134">
        <f t="shared" si="0"/>
        <v>45.454545454545453</v>
      </c>
      <c r="F55" s="3">
        <v>5</v>
      </c>
      <c r="G55" s="3">
        <v>0</v>
      </c>
      <c r="H55" s="3">
        <v>0</v>
      </c>
      <c r="I55" s="73">
        <f t="shared" si="1"/>
        <v>5</v>
      </c>
      <c r="J55" s="3">
        <v>2090</v>
      </c>
      <c r="K55" s="3">
        <v>790</v>
      </c>
      <c r="L55" s="3">
        <v>1300</v>
      </c>
      <c r="M55" s="3">
        <v>1300</v>
      </c>
      <c r="N55" s="3">
        <v>0</v>
      </c>
      <c r="O55" s="12">
        <v>0</v>
      </c>
      <c r="P55" s="137">
        <f t="shared" si="2"/>
        <v>1300</v>
      </c>
      <c r="Q55" s="7"/>
      <c r="R55" s="7"/>
      <c r="T55" s="275"/>
      <c r="U55" s="7"/>
    </row>
    <row r="56" spans="1:21" x14ac:dyDescent="0.25">
      <c r="A56" s="4" t="s">
        <v>104</v>
      </c>
      <c r="B56" s="4" t="s">
        <v>105</v>
      </c>
      <c r="C56" s="3">
        <v>12</v>
      </c>
      <c r="D56" s="3">
        <v>4</v>
      </c>
      <c r="E56" s="134">
        <f t="shared" si="0"/>
        <v>33.333333333333329</v>
      </c>
      <c r="F56" s="3">
        <v>4</v>
      </c>
      <c r="G56" s="3">
        <v>0</v>
      </c>
      <c r="H56" s="3">
        <v>0</v>
      </c>
      <c r="I56" s="73">
        <f t="shared" si="1"/>
        <v>4</v>
      </c>
      <c r="J56" s="3">
        <v>1288</v>
      </c>
      <c r="K56" s="3">
        <v>428</v>
      </c>
      <c r="L56" s="3">
        <v>860</v>
      </c>
      <c r="M56" s="3">
        <v>860</v>
      </c>
      <c r="N56" s="3">
        <v>0</v>
      </c>
      <c r="O56" s="12">
        <v>0</v>
      </c>
      <c r="P56" s="137">
        <f t="shared" si="2"/>
        <v>860</v>
      </c>
      <c r="Q56" s="7"/>
      <c r="R56" s="7"/>
      <c r="T56" s="275"/>
      <c r="U56" s="7"/>
    </row>
    <row r="57" spans="1:21" x14ac:dyDescent="0.25">
      <c r="A57" s="4" t="s">
        <v>106</v>
      </c>
      <c r="B57" s="4" t="s">
        <v>107</v>
      </c>
      <c r="C57" s="3">
        <v>17</v>
      </c>
      <c r="D57" s="3">
        <v>3</v>
      </c>
      <c r="E57" s="134">
        <f t="shared" si="0"/>
        <v>17.647058823529413</v>
      </c>
      <c r="F57" s="3">
        <v>2</v>
      </c>
      <c r="G57" s="3">
        <v>1</v>
      </c>
      <c r="H57" s="3">
        <v>0</v>
      </c>
      <c r="I57" s="73">
        <f t="shared" si="1"/>
        <v>3</v>
      </c>
      <c r="J57" s="3">
        <v>2473</v>
      </c>
      <c r="K57" s="3">
        <v>1664</v>
      </c>
      <c r="L57" s="3">
        <v>809</v>
      </c>
      <c r="M57" s="3">
        <v>724</v>
      </c>
      <c r="N57" s="3">
        <v>85</v>
      </c>
      <c r="O57" s="12">
        <v>0</v>
      </c>
      <c r="P57" s="137">
        <f t="shared" si="2"/>
        <v>809</v>
      </c>
      <c r="Q57" s="7"/>
      <c r="R57" s="7"/>
      <c r="T57" s="275"/>
      <c r="U57" s="7"/>
    </row>
    <row r="58" spans="1:21" x14ac:dyDescent="0.25">
      <c r="A58" s="4" t="s">
        <v>108</v>
      </c>
      <c r="B58" s="4" t="s">
        <v>109</v>
      </c>
      <c r="C58" s="3">
        <v>12</v>
      </c>
      <c r="D58" s="3">
        <v>4</v>
      </c>
      <c r="E58" s="134">
        <f t="shared" si="0"/>
        <v>33.333333333333329</v>
      </c>
      <c r="F58" s="3">
        <v>4</v>
      </c>
      <c r="G58" s="3">
        <v>0</v>
      </c>
      <c r="H58" s="3">
        <v>0</v>
      </c>
      <c r="I58" s="73">
        <f t="shared" si="1"/>
        <v>4</v>
      </c>
      <c r="J58" s="3">
        <v>1074</v>
      </c>
      <c r="K58" s="3">
        <v>250</v>
      </c>
      <c r="L58" s="3">
        <v>460</v>
      </c>
      <c r="M58" s="3">
        <v>460</v>
      </c>
      <c r="N58" s="3">
        <v>0</v>
      </c>
      <c r="O58" s="12">
        <v>0</v>
      </c>
      <c r="P58" s="137">
        <f t="shared" si="2"/>
        <v>460</v>
      </c>
      <c r="Q58" s="7"/>
      <c r="R58" s="7"/>
      <c r="T58" s="275"/>
      <c r="U58" s="7"/>
    </row>
    <row r="59" spans="1:21" x14ac:dyDescent="0.25">
      <c r="A59" s="4" t="s">
        <v>110</v>
      </c>
      <c r="B59" s="4" t="s">
        <v>111</v>
      </c>
      <c r="C59" s="3">
        <v>14</v>
      </c>
      <c r="D59" s="3">
        <v>7</v>
      </c>
      <c r="E59" s="134">
        <f t="shared" si="0"/>
        <v>50</v>
      </c>
      <c r="F59" s="3">
        <v>5</v>
      </c>
      <c r="G59" s="3">
        <v>2</v>
      </c>
      <c r="H59" s="3">
        <v>0</v>
      </c>
      <c r="I59" s="73">
        <f t="shared" si="1"/>
        <v>7</v>
      </c>
      <c r="J59" s="3">
        <v>1812</v>
      </c>
      <c r="K59" s="3">
        <v>328</v>
      </c>
      <c r="L59" s="3">
        <v>1484</v>
      </c>
      <c r="M59" s="3">
        <f>+L59-N59</f>
        <v>1199</v>
      </c>
      <c r="N59" s="3">
        <v>285</v>
      </c>
      <c r="O59" s="12">
        <v>0</v>
      </c>
      <c r="P59" s="137">
        <f t="shared" si="2"/>
        <v>1484</v>
      </c>
      <c r="Q59" s="7"/>
      <c r="R59" s="7"/>
      <c r="T59" s="275"/>
      <c r="U59" s="7"/>
    </row>
    <row r="60" spans="1:21" x14ac:dyDescent="0.25">
      <c r="A60" s="4" t="s">
        <v>112</v>
      </c>
      <c r="B60" s="4" t="s">
        <v>113</v>
      </c>
      <c r="C60" s="3">
        <v>10</v>
      </c>
      <c r="D60" s="3">
        <v>4</v>
      </c>
      <c r="E60" s="134">
        <f t="shared" si="0"/>
        <v>40</v>
      </c>
      <c r="F60" s="3">
        <v>4</v>
      </c>
      <c r="G60" s="3">
        <v>0</v>
      </c>
      <c r="H60" s="3">
        <v>0</v>
      </c>
      <c r="I60" s="73">
        <f t="shared" si="1"/>
        <v>4</v>
      </c>
      <c r="J60" s="3">
        <v>2011</v>
      </c>
      <c r="K60" s="3">
        <v>670</v>
      </c>
      <c r="L60" s="3">
        <v>1341</v>
      </c>
      <c r="M60" s="3">
        <v>1341</v>
      </c>
      <c r="N60" s="3">
        <v>0</v>
      </c>
      <c r="O60" s="12">
        <v>0</v>
      </c>
      <c r="P60" s="137">
        <f t="shared" si="2"/>
        <v>1341</v>
      </c>
      <c r="Q60" s="7"/>
      <c r="R60" s="7"/>
      <c r="T60" s="275"/>
      <c r="U60" s="7"/>
    </row>
    <row r="61" spans="1:21" x14ac:dyDescent="0.25">
      <c r="A61" s="4" t="s">
        <v>114</v>
      </c>
      <c r="B61" s="4" t="s">
        <v>115</v>
      </c>
      <c r="C61" s="3">
        <v>11</v>
      </c>
      <c r="D61" s="3">
        <v>5</v>
      </c>
      <c r="E61" s="134">
        <f t="shared" si="0"/>
        <v>45.454545454545453</v>
      </c>
      <c r="F61" s="3">
        <v>4</v>
      </c>
      <c r="G61" s="3">
        <v>1</v>
      </c>
      <c r="H61" s="3">
        <v>0</v>
      </c>
      <c r="I61" s="73">
        <f t="shared" si="1"/>
        <v>5</v>
      </c>
      <c r="J61" s="3">
        <v>577</v>
      </c>
      <c r="K61" s="3">
        <v>256</v>
      </c>
      <c r="L61" s="3">
        <f>241+80</f>
        <v>321</v>
      </c>
      <c r="M61" s="3">
        <v>241</v>
      </c>
      <c r="N61" s="3">
        <v>80</v>
      </c>
      <c r="O61" s="12">
        <v>0</v>
      </c>
      <c r="P61" s="137">
        <f t="shared" si="2"/>
        <v>321</v>
      </c>
      <c r="Q61" s="7"/>
      <c r="R61" s="7"/>
      <c r="T61" s="275"/>
      <c r="U61" s="7"/>
    </row>
    <row r="62" spans="1:21" x14ac:dyDescent="0.25">
      <c r="A62" s="4" t="s">
        <v>116</v>
      </c>
      <c r="B62" s="4" t="s">
        <v>117</v>
      </c>
      <c r="C62" s="3">
        <v>12</v>
      </c>
      <c r="D62" s="3">
        <v>0</v>
      </c>
      <c r="E62" s="134">
        <f t="shared" si="0"/>
        <v>0</v>
      </c>
      <c r="F62" s="3">
        <v>0</v>
      </c>
      <c r="G62" s="3">
        <v>0</v>
      </c>
      <c r="H62" s="3">
        <v>0</v>
      </c>
      <c r="I62" s="73">
        <f t="shared" si="1"/>
        <v>0</v>
      </c>
      <c r="J62" s="3">
        <v>1562</v>
      </c>
      <c r="K62" s="3">
        <v>1562</v>
      </c>
      <c r="L62" s="3">
        <v>0</v>
      </c>
      <c r="M62" s="3">
        <v>0</v>
      </c>
      <c r="N62" s="3">
        <v>0</v>
      </c>
      <c r="O62" s="12">
        <v>0</v>
      </c>
      <c r="P62" s="137">
        <f t="shared" si="2"/>
        <v>0</v>
      </c>
      <c r="Q62" s="7"/>
      <c r="R62" s="7"/>
      <c r="T62" s="275"/>
      <c r="U62" s="7"/>
    </row>
    <row r="63" spans="1:21" x14ac:dyDescent="0.25">
      <c r="A63" s="4" t="s">
        <v>118</v>
      </c>
      <c r="B63" s="4" t="s">
        <v>119</v>
      </c>
      <c r="C63" s="3">
        <v>17</v>
      </c>
      <c r="D63" s="3">
        <v>7</v>
      </c>
      <c r="E63" s="134">
        <f t="shared" si="0"/>
        <v>41.17647058823529</v>
      </c>
      <c r="F63" s="3">
        <v>5</v>
      </c>
      <c r="G63" s="3">
        <v>2</v>
      </c>
      <c r="H63" s="3">
        <v>0</v>
      </c>
      <c r="I63" s="73">
        <f t="shared" si="1"/>
        <v>7</v>
      </c>
      <c r="J63" s="3">
        <v>3456</v>
      </c>
      <c r="K63" s="3">
        <v>955</v>
      </c>
      <c r="L63" s="3">
        <v>2501</v>
      </c>
      <c r="M63" s="3">
        <v>1614</v>
      </c>
      <c r="N63" s="3">
        <v>887</v>
      </c>
      <c r="O63" s="12">
        <v>0</v>
      </c>
      <c r="P63" s="137">
        <f t="shared" si="2"/>
        <v>2501</v>
      </c>
      <c r="Q63" s="7"/>
      <c r="R63" s="7"/>
      <c r="T63" s="275"/>
      <c r="U63" s="7"/>
    </row>
    <row r="64" spans="1:21" x14ac:dyDescent="0.25">
      <c r="A64" s="4" t="s">
        <v>120</v>
      </c>
      <c r="B64" s="4" t="s">
        <v>121</v>
      </c>
      <c r="C64" s="3">
        <v>10</v>
      </c>
      <c r="D64" s="3">
        <v>3</v>
      </c>
      <c r="E64" s="134">
        <f t="shared" si="0"/>
        <v>30</v>
      </c>
      <c r="F64" s="3">
        <v>3</v>
      </c>
      <c r="G64" s="3">
        <v>0</v>
      </c>
      <c r="H64" s="3">
        <v>0</v>
      </c>
      <c r="I64" s="73">
        <f t="shared" si="1"/>
        <v>3</v>
      </c>
      <c r="J64" s="3">
        <v>928</v>
      </c>
      <c r="K64" s="3">
        <v>605</v>
      </c>
      <c r="L64" s="3">
        <v>323</v>
      </c>
      <c r="M64" s="3">
        <v>323</v>
      </c>
      <c r="N64" s="3">
        <v>0</v>
      </c>
      <c r="O64" s="12">
        <v>0</v>
      </c>
      <c r="P64" s="137">
        <f t="shared" si="2"/>
        <v>323</v>
      </c>
      <c r="Q64" s="7"/>
      <c r="R64" s="7"/>
      <c r="T64" s="275"/>
      <c r="U64" s="7"/>
    </row>
    <row r="65" spans="1:21" x14ac:dyDescent="0.25">
      <c r="A65" s="4" t="s">
        <v>122</v>
      </c>
      <c r="B65" s="4" t="s">
        <v>123</v>
      </c>
      <c r="C65" s="3">
        <v>10</v>
      </c>
      <c r="D65" s="3">
        <v>0</v>
      </c>
      <c r="E65" s="134">
        <f t="shared" si="0"/>
        <v>0</v>
      </c>
      <c r="F65" s="3">
        <v>0</v>
      </c>
      <c r="G65" s="3">
        <v>0</v>
      </c>
      <c r="H65" s="3">
        <v>0</v>
      </c>
      <c r="I65" s="73">
        <f t="shared" si="1"/>
        <v>0</v>
      </c>
      <c r="J65" s="3">
        <v>2006</v>
      </c>
      <c r="K65" s="3">
        <v>2006</v>
      </c>
      <c r="L65" s="3">
        <v>0</v>
      </c>
      <c r="M65" s="3">
        <v>0</v>
      </c>
      <c r="N65" s="3">
        <v>0</v>
      </c>
      <c r="O65" s="12">
        <v>0</v>
      </c>
      <c r="P65" s="137">
        <f t="shared" si="2"/>
        <v>0</v>
      </c>
      <c r="Q65" s="7"/>
      <c r="R65" s="7"/>
      <c r="T65" s="275"/>
      <c r="U65" s="7"/>
    </row>
    <row r="66" spans="1:21" x14ac:dyDescent="0.25">
      <c r="A66" s="4" t="s">
        <v>124</v>
      </c>
      <c r="B66" s="4" t="s">
        <v>125</v>
      </c>
      <c r="C66" s="3">
        <v>7</v>
      </c>
      <c r="D66" s="3">
        <v>0</v>
      </c>
      <c r="E66" s="134">
        <f t="shared" si="0"/>
        <v>0</v>
      </c>
      <c r="F66" s="3">
        <v>0</v>
      </c>
      <c r="G66" s="3">
        <v>0</v>
      </c>
      <c r="H66" s="3">
        <v>0</v>
      </c>
      <c r="I66" s="73">
        <f t="shared" si="1"/>
        <v>0</v>
      </c>
      <c r="J66" s="3">
        <v>433</v>
      </c>
      <c r="K66" s="3">
        <v>433</v>
      </c>
      <c r="L66" s="3">
        <v>0</v>
      </c>
      <c r="M66" s="3">
        <v>0</v>
      </c>
      <c r="N66" s="3">
        <v>0</v>
      </c>
      <c r="O66" s="12">
        <v>0</v>
      </c>
      <c r="P66" s="137">
        <f t="shared" si="2"/>
        <v>0</v>
      </c>
      <c r="Q66" s="7"/>
      <c r="R66" s="7"/>
      <c r="T66" s="275"/>
      <c r="U66" s="7"/>
    </row>
    <row r="67" spans="1:21" x14ac:dyDescent="0.25">
      <c r="A67" s="4" t="s">
        <v>126</v>
      </c>
      <c r="B67" s="4" t="s">
        <v>127</v>
      </c>
      <c r="C67" s="3">
        <v>11</v>
      </c>
      <c r="D67" s="3">
        <v>4</v>
      </c>
      <c r="E67" s="134">
        <f t="shared" si="0"/>
        <v>36.363636363636367</v>
      </c>
      <c r="F67" s="3">
        <v>1</v>
      </c>
      <c r="G67" s="3">
        <v>3</v>
      </c>
      <c r="H67" s="3">
        <v>0</v>
      </c>
      <c r="I67" s="73">
        <f t="shared" si="1"/>
        <v>4</v>
      </c>
      <c r="J67" s="3">
        <v>1124</v>
      </c>
      <c r="K67" s="3">
        <v>736</v>
      </c>
      <c r="L67" s="3">
        <v>388</v>
      </c>
      <c r="M67" s="3">
        <v>227</v>
      </c>
      <c r="N67" s="3">
        <v>161</v>
      </c>
      <c r="O67" s="12">
        <v>0</v>
      </c>
      <c r="P67" s="137">
        <f t="shared" si="2"/>
        <v>388</v>
      </c>
      <c r="Q67" s="7"/>
      <c r="R67" s="7"/>
      <c r="T67" s="275"/>
      <c r="U67" s="7"/>
    </row>
    <row r="68" spans="1:21" x14ac:dyDescent="0.25">
      <c r="A68" s="4" t="s">
        <v>128</v>
      </c>
      <c r="B68" s="4" t="s">
        <v>129</v>
      </c>
      <c r="C68" s="3">
        <v>6</v>
      </c>
      <c r="D68" s="3">
        <v>3</v>
      </c>
      <c r="E68" s="134">
        <f t="shared" si="0"/>
        <v>50</v>
      </c>
      <c r="F68" s="3">
        <v>0</v>
      </c>
      <c r="G68" s="3">
        <v>3</v>
      </c>
      <c r="H68" s="3">
        <v>0</v>
      </c>
      <c r="I68" s="73">
        <f t="shared" si="1"/>
        <v>3</v>
      </c>
      <c r="J68" s="3">
        <v>764</v>
      </c>
      <c r="K68" s="3">
        <v>348</v>
      </c>
      <c r="L68" s="3">
        <v>286</v>
      </c>
      <c r="M68" s="3">
        <v>0</v>
      </c>
      <c r="N68" s="3">
        <v>286</v>
      </c>
      <c r="O68" s="12">
        <v>0</v>
      </c>
      <c r="P68" s="137">
        <f t="shared" si="2"/>
        <v>286</v>
      </c>
      <c r="Q68" s="7"/>
      <c r="R68" s="7"/>
      <c r="T68" s="275"/>
      <c r="U68" s="7"/>
    </row>
    <row r="69" spans="1:21" x14ac:dyDescent="0.25">
      <c r="A69" s="4" t="s">
        <v>130</v>
      </c>
      <c r="B69" s="4" t="s">
        <v>131</v>
      </c>
      <c r="C69" s="3">
        <v>9</v>
      </c>
      <c r="D69" s="3">
        <v>0</v>
      </c>
      <c r="E69" s="134">
        <f t="shared" si="0"/>
        <v>0</v>
      </c>
      <c r="F69" s="3">
        <v>0</v>
      </c>
      <c r="G69" s="3">
        <v>0</v>
      </c>
      <c r="H69" s="3">
        <v>0</v>
      </c>
      <c r="I69" s="73">
        <f t="shared" si="1"/>
        <v>0</v>
      </c>
      <c r="J69" s="3">
        <v>1167</v>
      </c>
      <c r="K69" s="3">
        <v>0</v>
      </c>
      <c r="L69" s="3">
        <v>0</v>
      </c>
      <c r="M69" s="3">
        <v>0</v>
      </c>
      <c r="N69" s="3">
        <v>0</v>
      </c>
      <c r="O69" s="12">
        <v>0</v>
      </c>
      <c r="P69" s="137">
        <f t="shared" si="2"/>
        <v>0</v>
      </c>
      <c r="Q69" s="7"/>
      <c r="R69" s="7"/>
      <c r="T69" s="275"/>
      <c r="U69" s="7"/>
    </row>
    <row r="70" spans="1:21" x14ac:dyDescent="0.25">
      <c r="A70" s="4" t="s">
        <v>132</v>
      </c>
      <c r="B70" s="4" t="s">
        <v>133</v>
      </c>
      <c r="C70" s="3">
        <v>7</v>
      </c>
      <c r="D70" s="3">
        <v>3</v>
      </c>
      <c r="E70" s="134">
        <f t="shared" ref="E70:E114" si="3">+D70/C70*100</f>
        <v>42.857142857142854</v>
      </c>
      <c r="F70" s="3">
        <v>0</v>
      </c>
      <c r="G70" s="3">
        <v>3</v>
      </c>
      <c r="H70" s="3">
        <v>0</v>
      </c>
      <c r="I70" s="73">
        <f t="shared" ref="I70:I114" si="4">+F70+G70+H70</f>
        <v>3</v>
      </c>
      <c r="J70" s="3">
        <v>836</v>
      </c>
      <c r="K70" s="3">
        <v>321</v>
      </c>
      <c r="L70" s="3">
        <v>515</v>
      </c>
      <c r="M70" s="3">
        <v>0</v>
      </c>
      <c r="N70" s="3">
        <v>515</v>
      </c>
      <c r="O70" s="12">
        <v>0</v>
      </c>
      <c r="P70" s="137">
        <f t="shared" ref="P70:P114" si="5">+M70+N70+O70</f>
        <v>515</v>
      </c>
      <c r="Q70" s="7"/>
      <c r="R70" s="7"/>
      <c r="T70" s="275"/>
      <c r="U70" s="7"/>
    </row>
    <row r="71" spans="1:21" x14ac:dyDescent="0.25">
      <c r="A71" s="4" t="s">
        <v>134</v>
      </c>
      <c r="B71" s="4" t="s">
        <v>135</v>
      </c>
      <c r="C71" s="3">
        <v>5</v>
      </c>
      <c r="D71" s="3">
        <v>0</v>
      </c>
      <c r="E71" s="134">
        <f t="shared" si="3"/>
        <v>0</v>
      </c>
      <c r="F71" s="3">
        <v>0</v>
      </c>
      <c r="G71" s="3">
        <v>0</v>
      </c>
      <c r="H71" s="3">
        <v>0</v>
      </c>
      <c r="I71" s="73">
        <f t="shared" si="4"/>
        <v>0</v>
      </c>
      <c r="J71" s="3">
        <v>896</v>
      </c>
      <c r="K71" s="3">
        <v>896</v>
      </c>
      <c r="L71" s="3">
        <v>0</v>
      </c>
      <c r="M71" s="3">
        <v>0</v>
      </c>
      <c r="N71" s="3">
        <v>0</v>
      </c>
      <c r="O71" s="12">
        <v>0</v>
      </c>
      <c r="P71" s="137">
        <f t="shared" si="5"/>
        <v>0</v>
      </c>
      <c r="Q71" s="7"/>
      <c r="R71" s="7"/>
      <c r="T71" s="275"/>
      <c r="U71" s="7"/>
    </row>
    <row r="72" spans="1:21" x14ac:dyDescent="0.25">
      <c r="A72" s="4" t="s">
        <v>136</v>
      </c>
      <c r="B72" s="4" t="s">
        <v>137</v>
      </c>
      <c r="C72" s="3">
        <v>9</v>
      </c>
      <c r="D72" s="3">
        <v>4</v>
      </c>
      <c r="E72" s="134">
        <f t="shared" si="3"/>
        <v>44.444444444444443</v>
      </c>
      <c r="F72" s="3">
        <v>1</v>
      </c>
      <c r="G72" s="3">
        <v>3</v>
      </c>
      <c r="H72" s="3">
        <v>0</v>
      </c>
      <c r="I72" s="73">
        <f t="shared" si="4"/>
        <v>4</v>
      </c>
      <c r="J72" s="3">
        <v>1289</v>
      </c>
      <c r="K72" s="3">
        <v>442</v>
      </c>
      <c r="L72" s="3">
        <v>847</v>
      </c>
      <c r="M72" s="3">
        <v>363</v>
      </c>
      <c r="N72" s="3">
        <v>484</v>
      </c>
      <c r="O72" s="12">
        <v>0</v>
      </c>
      <c r="P72" s="137">
        <f t="shared" si="5"/>
        <v>847</v>
      </c>
      <c r="Q72" s="7"/>
      <c r="R72" s="7"/>
      <c r="T72" s="275"/>
      <c r="U72" s="7"/>
    </row>
    <row r="73" spans="1:21" x14ac:dyDescent="0.25">
      <c r="A73" s="4" t="s">
        <v>138</v>
      </c>
      <c r="B73" s="4" t="s">
        <v>139</v>
      </c>
      <c r="C73" s="3">
        <v>8</v>
      </c>
      <c r="D73" s="3">
        <v>4</v>
      </c>
      <c r="E73" s="134">
        <f t="shared" si="3"/>
        <v>50</v>
      </c>
      <c r="F73" s="3">
        <v>4</v>
      </c>
      <c r="G73" s="3">
        <v>0</v>
      </c>
      <c r="H73" s="3">
        <v>0</v>
      </c>
      <c r="I73" s="73">
        <f t="shared" si="4"/>
        <v>4</v>
      </c>
      <c r="J73" s="3">
        <v>775</v>
      </c>
      <c r="K73" s="3">
        <v>350</v>
      </c>
      <c r="L73" s="3">
        <v>425</v>
      </c>
      <c r="M73" s="3">
        <v>425</v>
      </c>
      <c r="N73" s="3">
        <v>0</v>
      </c>
      <c r="O73" s="12">
        <v>0</v>
      </c>
      <c r="P73" s="137">
        <f t="shared" si="5"/>
        <v>425</v>
      </c>
      <c r="Q73" s="7"/>
      <c r="R73" s="7"/>
      <c r="T73" s="275"/>
      <c r="U73" s="7"/>
    </row>
    <row r="74" spans="1:21" x14ac:dyDescent="0.25">
      <c r="A74" s="4" t="s">
        <v>140</v>
      </c>
      <c r="B74" s="4" t="s">
        <v>141</v>
      </c>
      <c r="C74" s="3">
        <v>2</v>
      </c>
      <c r="D74" s="3">
        <v>0</v>
      </c>
      <c r="E74" s="134">
        <f t="shared" si="3"/>
        <v>0</v>
      </c>
      <c r="F74" s="3">
        <v>0</v>
      </c>
      <c r="G74" s="3">
        <v>0</v>
      </c>
      <c r="H74" s="3">
        <v>0</v>
      </c>
      <c r="I74" s="73">
        <f t="shared" si="4"/>
        <v>0</v>
      </c>
      <c r="J74" s="3">
        <v>77</v>
      </c>
      <c r="K74" s="3">
        <v>0</v>
      </c>
      <c r="L74" s="3">
        <v>0</v>
      </c>
      <c r="M74" s="3">
        <v>0</v>
      </c>
      <c r="N74" s="3">
        <v>0</v>
      </c>
      <c r="O74" s="12">
        <v>0</v>
      </c>
      <c r="P74" s="137">
        <f t="shared" si="5"/>
        <v>0</v>
      </c>
      <c r="Q74" s="7"/>
      <c r="R74" s="7"/>
      <c r="T74" s="275"/>
      <c r="U74" s="7"/>
    </row>
    <row r="75" spans="1:21" x14ac:dyDescent="0.25">
      <c r="A75" s="4" t="s">
        <v>142</v>
      </c>
      <c r="B75" s="4" t="s">
        <v>143</v>
      </c>
      <c r="C75" s="3">
        <v>9</v>
      </c>
      <c r="D75" s="3">
        <v>3</v>
      </c>
      <c r="E75" s="134">
        <f t="shared" si="3"/>
        <v>33.333333333333329</v>
      </c>
      <c r="F75" s="3">
        <v>0</v>
      </c>
      <c r="G75" s="3">
        <v>3</v>
      </c>
      <c r="H75" s="3">
        <v>0</v>
      </c>
      <c r="I75" s="73">
        <f t="shared" si="4"/>
        <v>3</v>
      </c>
      <c r="J75" s="3">
        <v>1047</v>
      </c>
      <c r="K75" s="3">
        <v>451</v>
      </c>
      <c r="L75" s="3">
        <v>596</v>
      </c>
      <c r="M75" s="3">
        <v>0</v>
      </c>
      <c r="N75" s="3">
        <v>596</v>
      </c>
      <c r="O75" s="12">
        <v>0</v>
      </c>
      <c r="P75" s="137">
        <f t="shared" si="5"/>
        <v>596</v>
      </c>
      <c r="Q75" s="7"/>
      <c r="R75" s="7"/>
      <c r="T75" s="275"/>
      <c r="U75" s="7"/>
    </row>
    <row r="76" spans="1:21" x14ac:dyDescent="0.25">
      <c r="A76" s="4" t="s">
        <v>144</v>
      </c>
      <c r="B76" s="4" t="s">
        <v>145</v>
      </c>
      <c r="C76" s="3">
        <v>9</v>
      </c>
      <c r="D76" s="3">
        <v>0</v>
      </c>
      <c r="E76" s="134">
        <f t="shared" si="3"/>
        <v>0</v>
      </c>
      <c r="F76" s="3">
        <v>0</v>
      </c>
      <c r="G76" s="3">
        <v>0</v>
      </c>
      <c r="H76" s="3">
        <v>0</v>
      </c>
      <c r="I76" s="73">
        <f t="shared" si="4"/>
        <v>0</v>
      </c>
      <c r="J76" s="3">
        <v>322</v>
      </c>
      <c r="K76" s="3">
        <v>322</v>
      </c>
      <c r="L76" s="3">
        <v>0</v>
      </c>
      <c r="M76" s="3">
        <v>0</v>
      </c>
      <c r="N76" s="3">
        <v>0</v>
      </c>
      <c r="O76" s="12">
        <v>0</v>
      </c>
      <c r="P76" s="137">
        <f t="shared" si="5"/>
        <v>0</v>
      </c>
      <c r="Q76" s="7"/>
      <c r="R76" s="7"/>
      <c r="T76" s="275"/>
      <c r="U76" s="7"/>
    </row>
    <row r="77" spans="1:21" x14ac:dyDescent="0.25">
      <c r="A77" s="4" t="s">
        <v>146</v>
      </c>
      <c r="B77" s="4" t="s">
        <v>147</v>
      </c>
      <c r="C77" s="3">
        <v>13</v>
      </c>
      <c r="D77" s="3">
        <v>0</v>
      </c>
      <c r="E77" s="134">
        <f t="shared" si="3"/>
        <v>0</v>
      </c>
      <c r="F77" s="3">
        <v>0</v>
      </c>
      <c r="G77" s="3">
        <v>0</v>
      </c>
      <c r="H77" s="3">
        <v>0</v>
      </c>
      <c r="I77" s="73">
        <f t="shared" si="4"/>
        <v>0</v>
      </c>
      <c r="J77" s="3">
        <v>2160</v>
      </c>
      <c r="K77" s="3">
        <v>0</v>
      </c>
      <c r="L77" s="3">
        <v>0</v>
      </c>
      <c r="M77" s="3">
        <v>0</v>
      </c>
      <c r="N77" s="3">
        <v>0</v>
      </c>
      <c r="O77" s="12">
        <v>0</v>
      </c>
      <c r="P77" s="137">
        <f t="shared" si="5"/>
        <v>0</v>
      </c>
      <c r="Q77" s="7"/>
      <c r="R77" s="7"/>
      <c r="T77" s="275"/>
      <c r="U77" s="7"/>
    </row>
    <row r="78" spans="1:21" x14ac:dyDescent="0.25">
      <c r="A78" s="4" t="s">
        <v>148</v>
      </c>
      <c r="B78" s="4" t="s">
        <v>149</v>
      </c>
      <c r="C78" s="3">
        <v>10</v>
      </c>
      <c r="D78" s="3">
        <v>0</v>
      </c>
      <c r="E78" s="134">
        <f t="shared" si="3"/>
        <v>0</v>
      </c>
      <c r="F78" s="3">
        <v>0</v>
      </c>
      <c r="G78" s="3">
        <v>0</v>
      </c>
      <c r="H78" s="3">
        <v>0</v>
      </c>
      <c r="I78" s="73">
        <f t="shared" si="4"/>
        <v>0</v>
      </c>
      <c r="J78" s="3">
        <v>1015</v>
      </c>
      <c r="K78" s="3">
        <v>0</v>
      </c>
      <c r="L78" s="3">
        <v>0</v>
      </c>
      <c r="M78" s="3">
        <v>0</v>
      </c>
      <c r="N78" s="3">
        <v>0</v>
      </c>
      <c r="O78" s="12">
        <v>0</v>
      </c>
      <c r="P78" s="137">
        <f t="shared" si="5"/>
        <v>0</v>
      </c>
      <c r="Q78" s="7"/>
      <c r="R78" s="7"/>
      <c r="T78" s="275"/>
      <c r="U78" s="7"/>
    </row>
    <row r="79" spans="1:21" x14ac:dyDescent="0.25">
      <c r="A79" s="4" t="s">
        <v>150</v>
      </c>
      <c r="B79" s="4" t="s">
        <v>151</v>
      </c>
      <c r="C79" s="3">
        <v>4</v>
      </c>
      <c r="D79" s="3">
        <v>0</v>
      </c>
      <c r="E79" s="134">
        <f t="shared" si="3"/>
        <v>0</v>
      </c>
      <c r="F79" s="3">
        <v>0</v>
      </c>
      <c r="G79" s="3">
        <v>0</v>
      </c>
      <c r="H79" s="3">
        <v>0</v>
      </c>
      <c r="I79" s="73">
        <f t="shared" si="4"/>
        <v>0</v>
      </c>
      <c r="J79" s="3">
        <v>422</v>
      </c>
      <c r="K79" s="3">
        <v>422</v>
      </c>
      <c r="L79" s="3">
        <v>0</v>
      </c>
      <c r="M79" s="3">
        <v>0</v>
      </c>
      <c r="N79" s="3">
        <v>0</v>
      </c>
      <c r="O79" s="12">
        <v>0</v>
      </c>
      <c r="P79" s="137">
        <f t="shared" si="5"/>
        <v>0</v>
      </c>
      <c r="Q79" s="7"/>
      <c r="R79" s="7"/>
      <c r="T79" s="275"/>
      <c r="U79" s="7"/>
    </row>
    <row r="80" spans="1:21" x14ac:dyDescent="0.25">
      <c r="A80" s="4" t="s">
        <v>152</v>
      </c>
      <c r="B80" s="4" t="s">
        <v>153</v>
      </c>
      <c r="C80" s="3">
        <v>5</v>
      </c>
      <c r="D80" s="3">
        <v>0</v>
      </c>
      <c r="E80" s="134">
        <f t="shared" si="3"/>
        <v>0</v>
      </c>
      <c r="F80" s="3">
        <v>0</v>
      </c>
      <c r="G80" s="3">
        <v>0</v>
      </c>
      <c r="H80" s="3">
        <v>0</v>
      </c>
      <c r="I80" s="73">
        <f t="shared" si="4"/>
        <v>0</v>
      </c>
      <c r="J80" s="3">
        <v>198</v>
      </c>
      <c r="K80" s="3">
        <v>0</v>
      </c>
      <c r="L80" s="3">
        <v>0</v>
      </c>
      <c r="M80" s="3">
        <v>0</v>
      </c>
      <c r="N80" s="3">
        <v>0</v>
      </c>
      <c r="O80" s="12">
        <v>0</v>
      </c>
      <c r="P80" s="137">
        <f t="shared" si="5"/>
        <v>0</v>
      </c>
      <c r="Q80" s="7"/>
      <c r="R80" s="7"/>
      <c r="T80" s="275"/>
      <c r="U80" s="7"/>
    </row>
    <row r="81" spans="1:21" x14ac:dyDescent="0.25">
      <c r="A81" s="4" t="s">
        <v>154</v>
      </c>
      <c r="B81" s="4" t="s">
        <v>155</v>
      </c>
      <c r="C81" s="3">
        <v>5</v>
      </c>
      <c r="D81" s="3">
        <v>0</v>
      </c>
      <c r="E81" s="134">
        <f t="shared" si="3"/>
        <v>0</v>
      </c>
      <c r="F81" s="3">
        <v>0</v>
      </c>
      <c r="G81" s="3">
        <v>0</v>
      </c>
      <c r="H81" s="3">
        <v>0</v>
      </c>
      <c r="I81" s="73">
        <f t="shared" si="4"/>
        <v>0</v>
      </c>
      <c r="J81" s="3">
        <v>357</v>
      </c>
      <c r="K81" s="3">
        <v>357</v>
      </c>
      <c r="L81" s="3">
        <v>0</v>
      </c>
      <c r="M81" s="3">
        <v>0</v>
      </c>
      <c r="N81" s="3">
        <v>0</v>
      </c>
      <c r="O81" s="12">
        <v>0</v>
      </c>
      <c r="P81" s="137">
        <f t="shared" si="5"/>
        <v>0</v>
      </c>
      <c r="Q81" s="7"/>
      <c r="R81" s="7"/>
      <c r="T81" s="275"/>
      <c r="U81" s="7"/>
    </row>
    <row r="82" spans="1:21" x14ac:dyDescent="0.25">
      <c r="A82" s="4" t="s">
        <v>156</v>
      </c>
      <c r="B82" s="4" t="s">
        <v>157</v>
      </c>
      <c r="C82" s="3">
        <v>8</v>
      </c>
      <c r="D82" s="3">
        <v>0</v>
      </c>
      <c r="E82" s="134">
        <f t="shared" si="3"/>
        <v>0</v>
      </c>
      <c r="F82" s="3">
        <v>0</v>
      </c>
      <c r="G82" s="3">
        <v>0</v>
      </c>
      <c r="H82" s="3">
        <v>0</v>
      </c>
      <c r="I82" s="73">
        <f t="shared" si="4"/>
        <v>0</v>
      </c>
      <c r="J82" s="3">
        <v>531</v>
      </c>
      <c r="K82" s="3">
        <v>0</v>
      </c>
      <c r="L82" s="3">
        <v>0</v>
      </c>
      <c r="M82" s="3">
        <v>0</v>
      </c>
      <c r="N82" s="3">
        <v>0</v>
      </c>
      <c r="O82" s="12">
        <v>0</v>
      </c>
      <c r="P82" s="137">
        <f t="shared" si="5"/>
        <v>0</v>
      </c>
      <c r="Q82" s="7"/>
      <c r="R82" s="7"/>
      <c r="T82" s="275"/>
      <c r="U82" s="7"/>
    </row>
    <row r="83" spans="1:21" x14ac:dyDescent="0.25">
      <c r="A83" s="4" t="s">
        <v>158</v>
      </c>
      <c r="B83" s="4" t="s">
        <v>159</v>
      </c>
      <c r="C83" s="3">
        <v>4</v>
      </c>
      <c r="D83" s="3">
        <v>0</v>
      </c>
      <c r="E83" s="134">
        <f t="shared" si="3"/>
        <v>0</v>
      </c>
      <c r="F83" s="3">
        <v>0</v>
      </c>
      <c r="G83" s="3">
        <v>0</v>
      </c>
      <c r="H83" s="3">
        <v>0</v>
      </c>
      <c r="I83" s="73">
        <f t="shared" si="4"/>
        <v>0</v>
      </c>
      <c r="J83" s="3">
        <v>255</v>
      </c>
      <c r="K83" s="3">
        <v>255</v>
      </c>
      <c r="L83" s="3">
        <v>0</v>
      </c>
      <c r="M83" s="3">
        <v>0</v>
      </c>
      <c r="N83" s="3">
        <v>0</v>
      </c>
      <c r="O83" s="12">
        <v>0</v>
      </c>
      <c r="P83" s="137">
        <f t="shared" si="5"/>
        <v>0</v>
      </c>
      <c r="Q83" s="7"/>
      <c r="R83" s="7"/>
      <c r="T83" s="275"/>
      <c r="U83" s="7"/>
    </row>
    <row r="84" spans="1:21" x14ac:dyDescent="0.25">
      <c r="A84" s="4" t="s">
        <v>160</v>
      </c>
      <c r="B84" s="4" t="s">
        <v>161</v>
      </c>
      <c r="C84" s="3">
        <v>6</v>
      </c>
      <c r="D84" s="3">
        <v>0</v>
      </c>
      <c r="E84" s="134">
        <f t="shared" si="3"/>
        <v>0</v>
      </c>
      <c r="F84" s="3">
        <v>0</v>
      </c>
      <c r="G84" s="3">
        <v>0</v>
      </c>
      <c r="H84" s="3">
        <v>0</v>
      </c>
      <c r="I84" s="73">
        <f t="shared" si="4"/>
        <v>0</v>
      </c>
      <c r="J84" s="3">
        <v>369</v>
      </c>
      <c r="K84" s="3">
        <v>0</v>
      </c>
      <c r="L84" s="3">
        <v>0</v>
      </c>
      <c r="M84" s="3">
        <v>0</v>
      </c>
      <c r="N84" s="3">
        <v>0</v>
      </c>
      <c r="O84" s="12">
        <v>0</v>
      </c>
      <c r="P84" s="137">
        <f t="shared" si="5"/>
        <v>0</v>
      </c>
      <c r="Q84" s="7"/>
      <c r="R84" s="7"/>
      <c r="T84" s="275"/>
      <c r="U84" s="7"/>
    </row>
    <row r="85" spans="1:21" x14ac:dyDescent="0.25">
      <c r="A85" s="4" t="s">
        <v>162</v>
      </c>
      <c r="B85" s="4" t="s">
        <v>163</v>
      </c>
      <c r="C85" s="3">
        <v>3</v>
      </c>
      <c r="D85" s="3">
        <v>0</v>
      </c>
      <c r="E85" s="134">
        <f t="shared" si="3"/>
        <v>0</v>
      </c>
      <c r="F85" s="3">
        <v>0</v>
      </c>
      <c r="G85" s="3">
        <v>0</v>
      </c>
      <c r="H85" s="3">
        <v>0</v>
      </c>
      <c r="I85" s="73">
        <f t="shared" si="4"/>
        <v>0</v>
      </c>
      <c r="J85" s="3">
        <v>162</v>
      </c>
      <c r="K85" s="3">
        <v>162</v>
      </c>
      <c r="L85" s="3">
        <v>0</v>
      </c>
      <c r="M85" s="3">
        <v>0</v>
      </c>
      <c r="N85" s="3">
        <v>0</v>
      </c>
      <c r="O85" s="12">
        <v>0</v>
      </c>
      <c r="P85" s="137">
        <f t="shared" si="5"/>
        <v>0</v>
      </c>
      <c r="Q85" s="7"/>
      <c r="R85" s="7"/>
      <c r="T85" s="275"/>
      <c r="U85" s="7"/>
    </row>
    <row r="86" spans="1:21" x14ac:dyDescent="0.25">
      <c r="A86" s="4" t="s">
        <v>164</v>
      </c>
      <c r="B86" s="4" t="s">
        <v>165</v>
      </c>
      <c r="C86" s="3">
        <v>8</v>
      </c>
      <c r="D86" s="3">
        <v>0</v>
      </c>
      <c r="E86" s="134">
        <f t="shared" si="3"/>
        <v>0</v>
      </c>
      <c r="F86" s="3">
        <v>0</v>
      </c>
      <c r="G86" s="3">
        <v>0</v>
      </c>
      <c r="H86" s="3">
        <v>0</v>
      </c>
      <c r="I86" s="73">
        <f t="shared" si="4"/>
        <v>0</v>
      </c>
      <c r="J86" s="3">
        <v>517</v>
      </c>
      <c r="K86" s="3">
        <v>0</v>
      </c>
      <c r="L86" s="3">
        <v>0</v>
      </c>
      <c r="M86" s="3">
        <v>0</v>
      </c>
      <c r="N86" s="3">
        <v>0</v>
      </c>
      <c r="O86" s="12">
        <v>0</v>
      </c>
      <c r="P86" s="137">
        <f t="shared" si="5"/>
        <v>0</v>
      </c>
      <c r="Q86" s="7"/>
      <c r="R86" s="7"/>
      <c r="T86" s="275"/>
      <c r="U86" s="7"/>
    </row>
    <row r="87" spans="1:21" x14ac:dyDescent="0.25">
      <c r="A87" s="4" t="s">
        <v>166</v>
      </c>
      <c r="B87" s="4" t="s">
        <v>167</v>
      </c>
      <c r="C87" s="3">
        <v>3</v>
      </c>
      <c r="D87" s="3">
        <v>0</v>
      </c>
      <c r="E87" s="134">
        <f t="shared" si="3"/>
        <v>0</v>
      </c>
      <c r="F87" s="3">
        <v>0</v>
      </c>
      <c r="G87" s="3">
        <v>0</v>
      </c>
      <c r="H87" s="3">
        <v>0</v>
      </c>
      <c r="I87" s="73">
        <f t="shared" si="4"/>
        <v>0</v>
      </c>
      <c r="J87" s="3">
        <v>175</v>
      </c>
      <c r="K87" s="3">
        <v>175</v>
      </c>
      <c r="L87" s="3">
        <v>0</v>
      </c>
      <c r="M87" s="3">
        <v>0</v>
      </c>
      <c r="N87" s="3">
        <v>0</v>
      </c>
      <c r="O87" s="12">
        <v>0</v>
      </c>
      <c r="P87" s="137">
        <f t="shared" si="5"/>
        <v>0</v>
      </c>
      <c r="Q87" s="7"/>
      <c r="R87" s="7"/>
      <c r="T87" s="275"/>
      <c r="U87" s="7"/>
    </row>
    <row r="88" spans="1:21" x14ac:dyDescent="0.25">
      <c r="A88" s="4" t="s">
        <v>168</v>
      </c>
      <c r="B88" s="4" t="s">
        <v>169</v>
      </c>
      <c r="C88" s="3">
        <v>8</v>
      </c>
      <c r="D88" s="3">
        <v>0</v>
      </c>
      <c r="E88" s="134">
        <f t="shared" si="3"/>
        <v>0</v>
      </c>
      <c r="F88" s="3">
        <v>0</v>
      </c>
      <c r="G88" s="3">
        <v>0</v>
      </c>
      <c r="H88" s="3">
        <v>0</v>
      </c>
      <c r="I88" s="73">
        <f t="shared" si="4"/>
        <v>0</v>
      </c>
      <c r="J88" s="3">
        <v>414</v>
      </c>
      <c r="K88" s="3">
        <v>414</v>
      </c>
      <c r="L88" s="3">
        <v>0</v>
      </c>
      <c r="M88" s="3">
        <v>0</v>
      </c>
      <c r="N88" s="3">
        <v>0</v>
      </c>
      <c r="O88" s="12">
        <v>0</v>
      </c>
      <c r="P88" s="137">
        <f t="shared" si="5"/>
        <v>0</v>
      </c>
      <c r="Q88" s="7"/>
      <c r="R88" s="7"/>
      <c r="T88" s="275"/>
      <c r="U88" s="7"/>
    </row>
    <row r="89" spans="1:21" x14ac:dyDescent="0.25">
      <c r="A89" s="4" t="s">
        <v>170</v>
      </c>
      <c r="B89" s="4" t="s">
        <v>171</v>
      </c>
      <c r="C89" s="3">
        <v>8</v>
      </c>
      <c r="D89" s="3">
        <v>0</v>
      </c>
      <c r="E89" s="134">
        <f t="shared" si="3"/>
        <v>0</v>
      </c>
      <c r="F89" s="3">
        <v>0</v>
      </c>
      <c r="G89" s="3">
        <v>0</v>
      </c>
      <c r="H89" s="3">
        <v>0</v>
      </c>
      <c r="I89" s="73">
        <f t="shared" si="4"/>
        <v>0</v>
      </c>
      <c r="J89" s="3">
        <v>559</v>
      </c>
      <c r="K89" s="3">
        <v>559</v>
      </c>
      <c r="L89" s="3">
        <v>0</v>
      </c>
      <c r="M89" s="3">
        <v>0</v>
      </c>
      <c r="N89" s="3">
        <v>0</v>
      </c>
      <c r="O89" s="12">
        <v>0</v>
      </c>
      <c r="P89" s="137">
        <f t="shared" si="5"/>
        <v>0</v>
      </c>
      <c r="Q89" s="7"/>
      <c r="R89" s="7"/>
      <c r="T89" s="275"/>
      <c r="U89" s="7"/>
    </row>
    <row r="90" spans="1:21" x14ac:dyDescent="0.25">
      <c r="A90" s="4" t="s">
        <v>172</v>
      </c>
      <c r="B90" s="4" t="s">
        <v>173</v>
      </c>
      <c r="C90" s="3">
        <v>3</v>
      </c>
      <c r="D90" s="3">
        <v>0</v>
      </c>
      <c r="E90" s="134">
        <f t="shared" si="3"/>
        <v>0</v>
      </c>
      <c r="F90" s="3">
        <v>0</v>
      </c>
      <c r="G90" s="3">
        <v>0</v>
      </c>
      <c r="H90" s="3">
        <v>0</v>
      </c>
      <c r="I90" s="73">
        <f t="shared" si="4"/>
        <v>0</v>
      </c>
      <c r="J90" s="3">
        <v>99</v>
      </c>
      <c r="K90" s="3">
        <v>99</v>
      </c>
      <c r="L90" s="3">
        <v>0</v>
      </c>
      <c r="M90" s="3">
        <v>0</v>
      </c>
      <c r="N90" s="3">
        <v>0</v>
      </c>
      <c r="O90" s="12">
        <v>0</v>
      </c>
      <c r="P90" s="137">
        <f t="shared" si="5"/>
        <v>0</v>
      </c>
      <c r="Q90" s="7"/>
      <c r="R90" s="7"/>
      <c r="T90" s="275"/>
      <c r="U90" s="7"/>
    </row>
    <row r="91" spans="1:21" x14ac:dyDescent="0.25">
      <c r="A91" s="4" t="s">
        <v>174</v>
      </c>
      <c r="B91" s="4" t="s">
        <v>175</v>
      </c>
      <c r="C91" s="3">
        <v>4</v>
      </c>
      <c r="D91" s="3">
        <v>0</v>
      </c>
      <c r="E91" s="134">
        <f t="shared" si="3"/>
        <v>0</v>
      </c>
      <c r="F91" s="3">
        <v>0</v>
      </c>
      <c r="G91" s="3">
        <v>0</v>
      </c>
      <c r="H91" s="3">
        <v>0</v>
      </c>
      <c r="I91" s="73">
        <f t="shared" si="4"/>
        <v>0</v>
      </c>
      <c r="J91" s="3">
        <v>492</v>
      </c>
      <c r="K91" s="3">
        <v>492</v>
      </c>
      <c r="L91" s="3">
        <v>0</v>
      </c>
      <c r="M91" s="3">
        <v>0</v>
      </c>
      <c r="N91" s="3">
        <v>0</v>
      </c>
      <c r="O91" s="12">
        <v>0</v>
      </c>
      <c r="P91" s="137">
        <f t="shared" si="5"/>
        <v>0</v>
      </c>
      <c r="Q91" s="7"/>
      <c r="R91" s="7"/>
      <c r="T91" s="275"/>
      <c r="U91" s="7"/>
    </row>
    <row r="92" spans="1:21" x14ac:dyDescent="0.25">
      <c r="A92" s="4" t="s">
        <v>176</v>
      </c>
      <c r="B92" s="4" t="s">
        <v>177</v>
      </c>
      <c r="C92" s="3">
        <v>4</v>
      </c>
      <c r="D92" s="3">
        <v>0</v>
      </c>
      <c r="E92" s="134">
        <f t="shared" si="3"/>
        <v>0</v>
      </c>
      <c r="F92" s="3">
        <v>0</v>
      </c>
      <c r="G92" s="3">
        <v>0</v>
      </c>
      <c r="H92" s="3">
        <v>0</v>
      </c>
      <c r="I92" s="73">
        <f t="shared" si="4"/>
        <v>0</v>
      </c>
      <c r="J92" s="3">
        <v>298</v>
      </c>
      <c r="K92" s="3">
        <v>298</v>
      </c>
      <c r="L92" s="3">
        <v>0</v>
      </c>
      <c r="M92" s="3">
        <v>0</v>
      </c>
      <c r="N92" s="3">
        <v>0</v>
      </c>
      <c r="O92" s="12">
        <v>0</v>
      </c>
      <c r="P92" s="137">
        <f t="shared" si="5"/>
        <v>0</v>
      </c>
      <c r="Q92" s="7"/>
      <c r="R92" s="7"/>
      <c r="T92" s="275"/>
      <c r="U92" s="7"/>
    </row>
    <row r="93" spans="1:21" x14ac:dyDescent="0.25">
      <c r="A93" s="4" t="s">
        <v>178</v>
      </c>
      <c r="B93" s="4" t="s">
        <v>179</v>
      </c>
      <c r="C93" s="3">
        <v>4</v>
      </c>
      <c r="D93" s="3">
        <v>0</v>
      </c>
      <c r="E93" s="134">
        <f t="shared" si="3"/>
        <v>0</v>
      </c>
      <c r="F93" s="3">
        <v>0</v>
      </c>
      <c r="G93" s="3">
        <v>0</v>
      </c>
      <c r="H93" s="3">
        <v>0</v>
      </c>
      <c r="I93" s="73">
        <f t="shared" si="4"/>
        <v>0</v>
      </c>
      <c r="J93" s="3">
        <v>442</v>
      </c>
      <c r="K93" s="3">
        <v>366</v>
      </c>
      <c r="L93" s="3">
        <v>0</v>
      </c>
      <c r="M93" s="3">
        <v>0</v>
      </c>
      <c r="N93" s="3">
        <v>0</v>
      </c>
      <c r="O93" s="12">
        <v>0</v>
      </c>
      <c r="P93" s="137">
        <f t="shared" si="5"/>
        <v>0</v>
      </c>
      <c r="Q93" s="7"/>
      <c r="R93" s="7"/>
      <c r="T93" s="275"/>
      <c r="U93" s="7"/>
    </row>
    <row r="94" spans="1:21" x14ac:dyDescent="0.25">
      <c r="A94" s="4" t="s">
        <v>180</v>
      </c>
      <c r="B94" s="4" t="s">
        <v>181</v>
      </c>
      <c r="C94" s="3">
        <v>7</v>
      </c>
      <c r="D94" s="3">
        <v>0</v>
      </c>
      <c r="E94" s="134">
        <f t="shared" si="3"/>
        <v>0</v>
      </c>
      <c r="F94" s="3">
        <v>0</v>
      </c>
      <c r="G94" s="3">
        <v>0</v>
      </c>
      <c r="H94" s="3">
        <v>0</v>
      </c>
      <c r="I94" s="73">
        <f t="shared" si="4"/>
        <v>0</v>
      </c>
      <c r="J94" s="3">
        <v>236</v>
      </c>
      <c r="K94" s="3">
        <v>236</v>
      </c>
      <c r="L94" s="3">
        <v>0</v>
      </c>
      <c r="M94" s="3">
        <v>0</v>
      </c>
      <c r="N94" s="3">
        <v>0</v>
      </c>
      <c r="O94" s="12">
        <v>0</v>
      </c>
      <c r="P94" s="137">
        <f t="shared" si="5"/>
        <v>0</v>
      </c>
      <c r="Q94" s="7"/>
      <c r="R94" s="7"/>
      <c r="T94" s="275"/>
      <c r="U94" s="7"/>
    </row>
    <row r="95" spans="1:21" x14ac:dyDescent="0.25">
      <c r="A95" s="4" t="s">
        <v>182</v>
      </c>
      <c r="B95" s="4" t="s">
        <v>183</v>
      </c>
      <c r="C95" s="3">
        <v>5</v>
      </c>
      <c r="D95" s="3">
        <v>0</v>
      </c>
      <c r="E95" s="134">
        <f t="shared" si="3"/>
        <v>0</v>
      </c>
      <c r="F95" s="3">
        <v>0</v>
      </c>
      <c r="G95" s="3">
        <v>0</v>
      </c>
      <c r="H95" s="3">
        <v>0</v>
      </c>
      <c r="I95" s="73">
        <f t="shared" si="4"/>
        <v>0</v>
      </c>
      <c r="J95" s="3">
        <v>432</v>
      </c>
      <c r="K95" s="3">
        <v>0</v>
      </c>
      <c r="L95" s="3">
        <v>0</v>
      </c>
      <c r="M95" s="3">
        <v>0</v>
      </c>
      <c r="N95" s="3">
        <v>0</v>
      </c>
      <c r="O95" s="12">
        <v>0</v>
      </c>
      <c r="P95" s="137">
        <f t="shared" si="5"/>
        <v>0</v>
      </c>
      <c r="Q95" s="7"/>
      <c r="R95" s="7"/>
      <c r="T95" s="275"/>
      <c r="U95" s="7"/>
    </row>
    <row r="96" spans="1:21" x14ac:dyDescent="0.25">
      <c r="A96" s="4" t="s">
        <v>184</v>
      </c>
      <c r="B96" s="4" t="s">
        <v>185</v>
      </c>
      <c r="C96" s="3">
        <v>5</v>
      </c>
      <c r="D96" s="3">
        <v>0</v>
      </c>
      <c r="E96" s="134">
        <f t="shared" si="3"/>
        <v>0</v>
      </c>
      <c r="F96" s="3">
        <v>0</v>
      </c>
      <c r="G96" s="3">
        <v>0</v>
      </c>
      <c r="H96" s="3">
        <v>0</v>
      </c>
      <c r="I96" s="73">
        <f t="shared" si="4"/>
        <v>0</v>
      </c>
      <c r="J96" s="3">
        <v>190</v>
      </c>
      <c r="K96" s="3">
        <v>0</v>
      </c>
      <c r="L96" s="3">
        <v>0</v>
      </c>
      <c r="M96" s="3">
        <v>0</v>
      </c>
      <c r="N96" s="3">
        <v>0</v>
      </c>
      <c r="O96" s="12">
        <v>0</v>
      </c>
      <c r="P96" s="137">
        <f t="shared" si="5"/>
        <v>0</v>
      </c>
      <c r="Q96" s="7"/>
      <c r="R96" s="7"/>
      <c r="T96" s="275"/>
      <c r="U96" s="7"/>
    </row>
    <row r="97" spans="1:21" x14ac:dyDescent="0.25">
      <c r="A97" s="4" t="s">
        <v>186</v>
      </c>
      <c r="B97" s="4" t="s">
        <v>187</v>
      </c>
      <c r="C97" s="3">
        <v>5</v>
      </c>
      <c r="D97" s="3">
        <v>0</v>
      </c>
      <c r="E97" s="134">
        <f t="shared" si="3"/>
        <v>0</v>
      </c>
      <c r="F97" s="3">
        <v>0</v>
      </c>
      <c r="G97" s="3">
        <v>0</v>
      </c>
      <c r="H97" s="3">
        <v>0</v>
      </c>
      <c r="I97" s="73">
        <f t="shared" si="4"/>
        <v>0</v>
      </c>
      <c r="J97" s="3">
        <v>546</v>
      </c>
      <c r="K97" s="3">
        <v>546</v>
      </c>
      <c r="L97" s="3">
        <v>0</v>
      </c>
      <c r="M97" s="3">
        <v>0</v>
      </c>
      <c r="N97" s="3">
        <v>0</v>
      </c>
      <c r="O97" s="12">
        <v>0</v>
      </c>
      <c r="P97" s="137">
        <f t="shared" si="5"/>
        <v>0</v>
      </c>
      <c r="Q97" s="7"/>
      <c r="R97" s="7"/>
      <c r="T97" s="275"/>
      <c r="U97" s="7"/>
    </row>
    <row r="98" spans="1:21" x14ac:dyDescent="0.25">
      <c r="A98" s="4" t="s">
        <v>188</v>
      </c>
      <c r="B98" s="4" t="s">
        <v>189</v>
      </c>
      <c r="C98" s="3">
        <v>3</v>
      </c>
      <c r="D98" s="3">
        <v>0</v>
      </c>
      <c r="E98" s="134">
        <f t="shared" si="3"/>
        <v>0</v>
      </c>
      <c r="F98" s="3">
        <v>0</v>
      </c>
      <c r="G98" s="3">
        <v>0</v>
      </c>
      <c r="H98" s="3">
        <v>0</v>
      </c>
      <c r="I98" s="73">
        <f t="shared" si="4"/>
        <v>0</v>
      </c>
      <c r="J98" s="3">
        <v>542</v>
      </c>
      <c r="K98" s="3">
        <v>542</v>
      </c>
      <c r="L98" s="3">
        <v>0</v>
      </c>
      <c r="M98" s="3">
        <v>0</v>
      </c>
      <c r="N98" s="3">
        <v>0</v>
      </c>
      <c r="O98" s="12">
        <v>0</v>
      </c>
      <c r="P98" s="137">
        <f t="shared" si="5"/>
        <v>0</v>
      </c>
      <c r="Q98" s="7"/>
      <c r="R98" s="7"/>
      <c r="T98" s="275"/>
      <c r="U98" s="7"/>
    </row>
    <row r="99" spans="1:21" x14ac:dyDescent="0.25">
      <c r="A99" s="4" t="s">
        <v>190</v>
      </c>
      <c r="B99" s="4" t="s">
        <v>191</v>
      </c>
      <c r="C99" s="3">
        <v>3</v>
      </c>
      <c r="D99" s="3">
        <v>0</v>
      </c>
      <c r="E99" s="134">
        <f t="shared" si="3"/>
        <v>0</v>
      </c>
      <c r="F99" s="3">
        <v>0</v>
      </c>
      <c r="G99" s="3">
        <v>0</v>
      </c>
      <c r="H99" s="3">
        <v>0</v>
      </c>
      <c r="I99" s="73">
        <f t="shared" si="4"/>
        <v>0</v>
      </c>
      <c r="J99" s="3">
        <v>501</v>
      </c>
      <c r="K99" s="3">
        <v>501</v>
      </c>
      <c r="L99" s="3">
        <v>0</v>
      </c>
      <c r="M99" s="3">
        <v>0</v>
      </c>
      <c r="N99" s="3">
        <v>0</v>
      </c>
      <c r="O99" s="12">
        <v>0</v>
      </c>
      <c r="P99" s="137">
        <f t="shared" si="5"/>
        <v>0</v>
      </c>
      <c r="Q99" s="7"/>
      <c r="R99" s="7"/>
      <c r="T99" s="275"/>
      <c r="U99" s="7"/>
    </row>
    <row r="100" spans="1:21" x14ac:dyDescent="0.25">
      <c r="A100" s="4" t="s">
        <v>192</v>
      </c>
      <c r="B100" s="4" t="s">
        <v>193</v>
      </c>
      <c r="C100" s="3">
        <v>6</v>
      </c>
      <c r="D100" s="3">
        <v>0</v>
      </c>
      <c r="E100" s="134">
        <f t="shared" si="3"/>
        <v>0</v>
      </c>
      <c r="F100" s="3">
        <v>0</v>
      </c>
      <c r="G100" s="3">
        <v>0</v>
      </c>
      <c r="H100" s="3">
        <v>0</v>
      </c>
      <c r="I100" s="73">
        <f t="shared" si="4"/>
        <v>0</v>
      </c>
      <c r="J100" s="3">
        <v>403</v>
      </c>
      <c r="K100" s="3">
        <v>403</v>
      </c>
      <c r="L100" s="3">
        <v>0</v>
      </c>
      <c r="M100" s="3">
        <v>0</v>
      </c>
      <c r="N100" s="3">
        <v>0</v>
      </c>
      <c r="O100" s="12">
        <v>0</v>
      </c>
      <c r="P100" s="137">
        <f t="shared" si="5"/>
        <v>0</v>
      </c>
      <c r="Q100" s="7"/>
      <c r="R100" s="7"/>
      <c r="T100" s="275"/>
      <c r="U100" s="7"/>
    </row>
    <row r="101" spans="1:21" x14ac:dyDescent="0.25">
      <c r="A101" s="4" t="s">
        <v>194</v>
      </c>
      <c r="B101" s="4" t="s">
        <v>195</v>
      </c>
      <c r="C101" s="3">
        <v>3</v>
      </c>
      <c r="D101" s="3">
        <v>0</v>
      </c>
      <c r="E101" s="134">
        <f t="shared" si="3"/>
        <v>0</v>
      </c>
      <c r="F101" s="3">
        <v>0</v>
      </c>
      <c r="G101" s="3">
        <v>0</v>
      </c>
      <c r="H101" s="3">
        <v>0</v>
      </c>
      <c r="I101" s="73">
        <f t="shared" si="4"/>
        <v>0</v>
      </c>
      <c r="J101" s="3">
        <v>184</v>
      </c>
      <c r="K101" s="3">
        <v>184</v>
      </c>
      <c r="L101" s="3">
        <v>0</v>
      </c>
      <c r="M101" s="3">
        <v>0</v>
      </c>
      <c r="N101" s="3">
        <v>0</v>
      </c>
      <c r="O101" s="12">
        <v>0</v>
      </c>
      <c r="P101" s="137">
        <f t="shared" si="5"/>
        <v>0</v>
      </c>
      <c r="Q101" s="7"/>
      <c r="R101" s="7"/>
      <c r="T101" s="275"/>
      <c r="U101" s="7"/>
    </row>
    <row r="102" spans="1:21" x14ac:dyDescent="0.25">
      <c r="A102" s="4" t="s">
        <v>196</v>
      </c>
      <c r="B102" s="4" t="s">
        <v>197</v>
      </c>
      <c r="C102" s="3">
        <v>3</v>
      </c>
      <c r="D102" s="3">
        <v>0</v>
      </c>
      <c r="E102" s="134">
        <f t="shared" si="3"/>
        <v>0</v>
      </c>
      <c r="F102" s="3">
        <v>0</v>
      </c>
      <c r="G102" s="3">
        <v>0</v>
      </c>
      <c r="H102" s="3">
        <v>0</v>
      </c>
      <c r="I102" s="73">
        <f t="shared" si="4"/>
        <v>0</v>
      </c>
      <c r="J102" s="3">
        <v>451</v>
      </c>
      <c r="K102" s="3">
        <v>0</v>
      </c>
      <c r="L102" s="3">
        <v>0</v>
      </c>
      <c r="M102" s="3">
        <v>0</v>
      </c>
      <c r="N102" s="3">
        <v>0</v>
      </c>
      <c r="O102" s="12">
        <v>0</v>
      </c>
      <c r="P102" s="137">
        <f t="shared" si="5"/>
        <v>0</v>
      </c>
      <c r="Q102" s="7"/>
      <c r="R102" s="7"/>
      <c r="T102" s="275"/>
      <c r="U102" s="7"/>
    </row>
    <row r="103" spans="1:21" x14ac:dyDescent="0.25">
      <c r="A103" s="4" t="s">
        <v>198</v>
      </c>
      <c r="B103" s="4" t="s">
        <v>199</v>
      </c>
      <c r="C103" s="3">
        <v>4</v>
      </c>
      <c r="D103" s="3">
        <v>0</v>
      </c>
      <c r="E103" s="134">
        <f t="shared" si="3"/>
        <v>0</v>
      </c>
      <c r="F103" s="3">
        <v>0</v>
      </c>
      <c r="G103" s="3">
        <v>0</v>
      </c>
      <c r="H103" s="3">
        <v>0</v>
      </c>
      <c r="I103" s="73">
        <f t="shared" si="4"/>
        <v>0</v>
      </c>
      <c r="J103" s="3">
        <v>120</v>
      </c>
      <c r="K103" s="3">
        <v>120</v>
      </c>
      <c r="L103" s="3">
        <v>0</v>
      </c>
      <c r="M103" s="3">
        <v>0</v>
      </c>
      <c r="N103" s="3">
        <v>0</v>
      </c>
      <c r="O103" s="12">
        <v>0</v>
      </c>
      <c r="P103" s="137">
        <f t="shared" si="5"/>
        <v>0</v>
      </c>
      <c r="Q103" s="7"/>
      <c r="R103" s="7"/>
      <c r="T103" s="275"/>
      <c r="U103" s="7"/>
    </row>
    <row r="104" spans="1:21" x14ac:dyDescent="0.25">
      <c r="A104" s="4" t="s">
        <v>200</v>
      </c>
      <c r="B104" s="4" t="s">
        <v>201</v>
      </c>
      <c r="C104" s="3">
        <v>4</v>
      </c>
      <c r="D104" s="3">
        <v>0</v>
      </c>
      <c r="E104" s="134">
        <f t="shared" si="3"/>
        <v>0</v>
      </c>
      <c r="F104" s="3">
        <v>0</v>
      </c>
      <c r="G104" s="3">
        <v>0</v>
      </c>
      <c r="H104" s="3">
        <v>0</v>
      </c>
      <c r="I104" s="73">
        <f t="shared" si="4"/>
        <v>0</v>
      </c>
      <c r="J104" s="3">
        <v>377</v>
      </c>
      <c r="K104" s="3">
        <v>0</v>
      </c>
      <c r="L104" s="3">
        <v>0</v>
      </c>
      <c r="M104" s="3">
        <v>0</v>
      </c>
      <c r="N104" s="3">
        <v>0</v>
      </c>
      <c r="O104" s="12">
        <v>0</v>
      </c>
      <c r="P104" s="137">
        <f t="shared" si="5"/>
        <v>0</v>
      </c>
      <c r="Q104" s="7"/>
      <c r="R104" s="7"/>
      <c r="T104" s="275"/>
      <c r="U104" s="7"/>
    </row>
    <row r="105" spans="1:21" x14ac:dyDescent="0.25">
      <c r="A105" s="4" t="s">
        <v>202</v>
      </c>
      <c r="B105" s="4" t="s">
        <v>203</v>
      </c>
      <c r="C105" s="3">
        <v>4</v>
      </c>
      <c r="D105" s="3">
        <v>0</v>
      </c>
      <c r="E105" s="134">
        <f t="shared" si="3"/>
        <v>0</v>
      </c>
      <c r="F105" s="3">
        <v>0</v>
      </c>
      <c r="G105" s="3">
        <v>0</v>
      </c>
      <c r="H105" s="3">
        <v>0</v>
      </c>
      <c r="I105" s="73">
        <f t="shared" si="4"/>
        <v>0</v>
      </c>
      <c r="J105" s="3">
        <v>269</v>
      </c>
      <c r="K105" s="3">
        <v>0</v>
      </c>
      <c r="L105" s="3">
        <v>0</v>
      </c>
      <c r="M105" s="3">
        <v>0</v>
      </c>
      <c r="N105" s="3">
        <v>0</v>
      </c>
      <c r="O105" s="12">
        <v>0</v>
      </c>
      <c r="P105" s="137">
        <f t="shared" si="5"/>
        <v>0</v>
      </c>
      <c r="Q105" s="7"/>
      <c r="R105" s="7"/>
      <c r="T105" s="275"/>
      <c r="U105" s="7"/>
    </row>
    <row r="106" spans="1:21" x14ac:dyDescent="0.25">
      <c r="A106" s="4" t="s">
        <v>204</v>
      </c>
      <c r="B106" s="4" t="s">
        <v>205</v>
      </c>
      <c r="C106" s="3">
        <v>8</v>
      </c>
      <c r="D106" s="3">
        <v>0</v>
      </c>
      <c r="E106" s="134">
        <f t="shared" si="3"/>
        <v>0</v>
      </c>
      <c r="F106" s="3">
        <v>0</v>
      </c>
      <c r="G106" s="3">
        <v>0</v>
      </c>
      <c r="H106" s="3">
        <v>0</v>
      </c>
      <c r="I106" s="73">
        <f t="shared" si="4"/>
        <v>0</v>
      </c>
      <c r="J106" s="3">
        <v>269</v>
      </c>
      <c r="K106" s="3">
        <v>0</v>
      </c>
      <c r="L106" s="3">
        <v>0</v>
      </c>
      <c r="M106" s="3">
        <v>0</v>
      </c>
      <c r="N106" s="3">
        <v>0</v>
      </c>
      <c r="O106" s="12">
        <v>0</v>
      </c>
      <c r="P106" s="137">
        <f t="shared" si="5"/>
        <v>0</v>
      </c>
      <c r="Q106" s="7"/>
      <c r="R106" s="7"/>
      <c r="T106" s="275"/>
      <c r="U106" s="7"/>
    </row>
    <row r="107" spans="1:21" x14ac:dyDescent="0.25">
      <c r="A107" s="4" t="s">
        <v>206</v>
      </c>
      <c r="B107" s="4" t="s">
        <v>207</v>
      </c>
      <c r="C107" s="3">
        <v>2</v>
      </c>
      <c r="D107" s="3">
        <v>0</v>
      </c>
      <c r="E107" s="134">
        <f t="shared" si="3"/>
        <v>0</v>
      </c>
      <c r="F107" s="3">
        <v>0</v>
      </c>
      <c r="G107" s="3">
        <v>0</v>
      </c>
      <c r="H107" s="3">
        <v>0</v>
      </c>
      <c r="I107" s="73">
        <f t="shared" si="4"/>
        <v>0</v>
      </c>
      <c r="J107" s="3">
        <v>314</v>
      </c>
      <c r="K107" s="3">
        <v>0</v>
      </c>
      <c r="L107" s="3">
        <v>0</v>
      </c>
      <c r="M107" s="3">
        <v>0</v>
      </c>
      <c r="N107" s="3">
        <v>0</v>
      </c>
      <c r="O107" s="12">
        <v>0</v>
      </c>
      <c r="P107" s="137">
        <f t="shared" si="5"/>
        <v>0</v>
      </c>
      <c r="Q107" s="7"/>
      <c r="R107" s="7"/>
      <c r="T107" s="275"/>
      <c r="U107" s="7"/>
    </row>
    <row r="108" spans="1:21" x14ac:dyDescent="0.25">
      <c r="A108" s="4" t="s">
        <v>208</v>
      </c>
      <c r="B108" s="4" t="s">
        <v>209</v>
      </c>
      <c r="C108" s="3">
        <v>4</v>
      </c>
      <c r="D108" s="3">
        <v>0</v>
      </c>
      <c r="E108" s="134">
        <f t="shared" si="3"/>
        <v>0</v>
      </c>
      <c r="F108" s="3">
        <v>0</v>
      </c>
      <c r="G108" s="3">
        <v>0</v>
      </c>
      <c r="H108" s="3">
        <v>0</v>
      </c>
      <c r="I108" s="73">
        <f t="shared" si="4"/>
        <v>0</v>
      </c>
      <c r="J108" s="3">
        <v>472</v>
      </c>
      <c r="K108" s="3">
        <v>0</v>
      </c>
      <c r="L108" s="3">
        <v>0</v>
      </c>
      <c r="M108" s="3">
        <v>0</v>
      </c>
      <c r="N108" s="3">
        <v>0</v>
      </c>
      <c r="O108" s="12">
        <v>0</v>
      </c>
      <c r="P108" s="137">
        <f t="shared" si="5"/>
        <v>0</v>
      </c>
      <c r="Q108" s="7"/>
      <c r="R108" s="7"/>
      <c r="T108" s="275"/>
      <c r="U108" s="7"/>
    </row>
    <row r="109" spans="1:21" x14ac:dyDescent="0.25">
      <c r="A109" s="4" t="s">
        <v>210</v>
      </c>
      <c r="B109" s="4" t="s">
        <v>211</v>
      </c>
      <c r="C109" s="3">
        <v>3</v>
      </c>
      <c r="D109" s="3">
        <v>0</v>
      </c>
      <c r="E109" s="134">
        <f t="shared" si="3"/>
        <v>0</v>
      </c>
      <c r="F109" s="3">
        <v>0</v>
      </c>
      <c r="G109" s="3">
        <v>0</v>
      </c>
      <c r="H109" s="3">
        <v>0</v>
      </c>
      <c r="I109" s="73">
        <f t="shared" si="4"/>
        <v>0</v>
      </c>
      <c r="J109" s="3">
        <v>245</v>
      </c>
      <c r="K109" s="3">
        <v>245</v>
      </c>
      <c r="L109" s="3">
        <v>0</v>
      </c>
      <c r="M109" s="3">
        <v>0</v>
      </c>
      <c r="N109" s="3">
        <v>0</v>
      </c>
      <c r="O109" s="12">
        <v>0</v>
      </c>
      <c r="P109" s="137">
        <f t="shared" si="5"/>
        <v>0</v>
      </c>
      <c r="Q109" s="7"/>
      <c r="R109" s="7"/>
      <c r="T109" s="275"/>
      <c r="U109" s="7"/>
    </row>
    <row r="110" spans="1:21" x14ac:dyDescent="0.25">
      <c r="A110" s="4" t="s">
        <v>212</v>
      </c>
      <c r="B110" s="4" t="s">
        <v>213</v>
      </c>
      <c r="C110" s="3">
        <v>0</v>
      </c>
      <c r="D110" s="3">
        <v>0</v>
      </c>
      <c r="E110" s="134" t="e">
        <f t="shared" si="3"/>
        <v>#DIV/0!</v>
      </c>
      <c r="F110" s="3">
        <v>0</v>
      </c>
      <c r="G110" s="3">
        <v>0</v>
      </c>
      <c r="H110" s="3">
        <v>0</v>
      </c>
      <c r="I110" s="73">
        <f t="shared" si="4"/>
        <v>0</v>
      </c>
      <c r="J110" s="3">
        <v>129</v>
      </c>
      <c r="K110" s="3">
        <v>0</v>
      </c>
      <c r="L110" s="3">
        <v>0</v>
      </c>
      <c r="M110" s="3">
        <v>0</v>
      </c>
      <c r="N110" s="3">
        <v>0</v>
      </c>
      <c r="O110" s="12">
        <v>0</v>
      </c>
      <c r="P110" s="137">
        <f t="shared" si="5"/>
        <v>0</v>
      </c>
      <c r="Q110" s="7"/>
      <c r="R110" s="7"/>
      <c r="T110" s="275"/>
      <c r="U110" s="7"/>
    </row>
    <row r="111" spans="1:21" x14ac:dyDescent="0.25">
      <c r="A111" s="4" t="s">
        <v>214</v>
      </c>
      <c r="B111" s="4" t="s">
        <v>215</v>
      </c>
      <c r="C111" s="3">
        <v>0</v>
      </c>
      <c r="D111" s="3">
        <v>0</v>
      </c>
      <c r="E111" s="134" t="e">
        <f t="shared" si="3"/>
        <v>#DIV/0!</v>
      </c>
      <c r="F111" s="3">
        <v>0</v>
      </c>
      <c r="G111" s="3">
        <v>0</v>
      </c>
      <c r="H111" s="3">
        <v>0</v>
      </c>
      <c r="I111" s="73">
        <f t="shared" si="4"/>
        <v>0</v>
      </c>
      <c r="J111" s="3">
        <v>80</v>
      </c>
      <c r="K111" s="3">
        <v>0</v>
      </c>
      <c r="L111" s="3">
        <v>0</v>
      </c>
      <c r="M111" s="3">
        <v>0</v>
      </c>
      <c r="N111" s="3">
        <v>0</v>
      </c>
      <c r="O111" s="12">
        <v>0</v>
      </c>
      <c r="P111" s="137">
        <f t="shared" si="5"/>
        <v>0</v>
      </c>
      <c r="Q111" s="7"/>
      <c r="R111" s="7"/>
      <c r="T111" s="275"/>
      <c r="U111" s="7"/>
    </row>
    <row r="112" spans="1:21" x14ac:dyDescent="0.25">
      <c r="A112" s="4" t="s">
        <v>216</v>
      </c>
      <c r="B112" s="4" t="s">
        <v>217</v>
      </c>
      <c r="C112" s="3">
        <v>0</v>
      </c>
      <c r="D112" s="3">
        <v>0</v>
      </c>
      <c r="E112" s="134" t="e">
        <f t="shared" si="3"/>
        <v>#DIV/0!</v>
      </c>
      <c r="F112" s="3">
        <v>0</v>
      </c>
      <c r="G112" s="3">
        <v>0</v>
      </c>
      <c r="H112" s="3">
        <v>0</v>
      </c>
      <c r="I112" s="73">
        <f t="shared" si="4"/>
        <v>0</v>
      </c>
      <c r="J112" s="3">
        <v>80</v>
      </c>
      <c r="K112" s="3">
        <v>0</v>
      </c>
      <c r="L112" s="3">
        <v>0</v>
      </c>
      <c r="M112" s="3">
        <v>0</v>
      </c>
      <c r="N112" s="3">
        <v>0</v>
      </c>
      <c r="O112" s="12">
        <v>0</v>
      </c>
      <c r="P112" s="137">
        <f t="shared" si="5"/>
        <v>0</v>
      </c>
      <c r="Q112" s="7"/>
      <c r="R112" s="7"/>
      <c r="T112" s="275"/>
      <c r="U112" s="7"/>
    </row>
    <row r="113" spans="1:21" ht="15.75" thickBot="1" x14ac:dyDescent="0.3">
      <c r="A113" s="36" t="s">
        <v>218</v>
      </c>
      <c r="B113" s="36" t="s">
        <v>219</v>
      </c>
      <c r="C113" s="34">
        <v>0</v>
      </c>
      <c r="D113" s="34">
        <v>0</v>
      </c>
      <c r="E113" s="144" t="e">
        <f t="shared" si="3"/>
        <v>#DIV/0!</v>
      </c>
      <c r="F113" s="34">
        <v>0</v>
      </c>
      <c r="G113" s="34">
        <v>0</v>
      </c>
      <c r="H113" s="34">
        <v>0</v>
      </c>
      <c r="I113" s="80">
        <f t="shared" si="4"/>
        <v>0</v>
      </c>
      <c r="J113" s="34">
        <v>52</v>
      </c>
      <c r="K113" s="34">
        <v>0</v>
      </c>
      <c r="L113" s="34">
        <v>0</v>
      </c>
      <c r="M113" s="34">
        <v>0</v>
      </c>
      <c r="N113" s="34">
        <v>0</v>
      </c>
      <c r="O113" s="42">
        <v>0</v>
      </c>
      <c r="P113" s="137">
        <f t="shared" si="5"/>
        <v>0</v>
      </c>
      <c r="Q113" s="7"/>
      <c r="R113" s="7"/>
      <c r="T113" s="275"/>
      <c r="U113" s="7"/>
    </row>
    <row r="114" spans="1:21" ht="16.5" thickTop="1" thickBot="1" x14ac:dyDescent="0.3">
      <c r="A114" s="38"/>
      <c r="B114" s="39" t="s">
        <v>473</v>
      </c>
      <c r="C114" s="35">
        <f>SUM(C5:C113)</f>
        <v>1236</v>
      </c>
      <c r="D114" s="35">
        <f t="shared" ref="D114:O114" si="6">SUM(D5:D113)</f>
        <v>388</v>
      </c>
      <c r="E114" s="145">
        <f t="shared" si="3"/>
        <v>31.391585760517799</v>
      </c>
      <c r="F114" s="35">
        <f t="shared" si="6"/>
        <v>321</v>
      </c>
      <c r="G114" s="35">
        <f t="shared" si="6"/>
        <v>67</v>
      </c>
      <c r="H114" s="35">
        <f t="shared" si="6"/>
        <v>0</v>
      </c>
      <c r="I114" s="146">
        <f t="shared" si="4"/>
        <v>388</v>
      </c>
      <c r="J114" s="35">
        <f t="shared" si="6"/>
        <v>190188</v>
      </c>
      <c r="K114" s="35">
        <f t="shared" si="6"/>
        <v>85807</v>
      </c>
      <c r="L114" s="35">
        <f t="shared" si="6"/>
        <v>88448</v>
      </c>
      <c r="M114" s="35">
        <f t="shared" si="6"/>
        <v>78773</v>
      </c>
      <c r="N114" s="35">
        <f t="shared" si="6"/>
        <v>9675</v>
      </c>
      <c r="O114" s="35">
        <f t="shared" si="6"/>
        <v>0</v>
      </c>
      <c r="P114" s="138">
        <f t="shared" si="5"/>
        <v>88448</v>
      </c>
      <c r="Q114" s="7"/>
      <c r="R114" s="7"/>
    </row>
    <row r="115" spans="1:21" ht="15.75" thickTop="1" x14ac:dyDescent="0.25">
      <c r="R115" s="7"/>
    </row>
    <row r="116" spans="1:21" x14ac:dyDescent="0.25">
      <c r="F116" s="7"/>
      <c r="M116" s="7"/>
    </row>
    <row r="117" spans="1:21" x14ac:dyDescent="0.25">
      <c r="F117" s="7"/>
    </row>
  </sheetData>
  <mergeCells count="13">
    <mergeCell ref="P3:P4"/>
    <mergeCell ref="A2:A4"/>
    <mergeCell ref="B2:B4"/>
    <mergeCell ref="C3:C4"/>
    <mergeCell ref="D3:D4"/>
    <mergeCell ref="F3:H3"/>
    <mergeCell ref="J3:J4"/>
    <mergeCell ref="K3:K4"/>
    <mergeCell ref="L3:L4"/>
    <mergeCell ref="M3:O3"/>
    <mergeCell ref="E3:E4"/>
    <mergeCell ref="I3:I4"/>
    <mergeCell ref="C2:P2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topLeftCell="B1" workbookViewId="0">
      <pane xSplit="1" ySplit="3" topLeftCell="C4" activePane="bottomRight" state="frozen"/>
      <selection activeCell="B1" sqref="B1"/>
      <selection pane="topRight" activeCell="C1" sqref="C1"/>
      <selection pane="bottomLeft" activeCell="B4" sqref="B4"/>
      <selection pane="bottomRight" activeCell="H118" sqref="H118"/>
    </sheetView>
  </sheetViews>
  <sheetFormatPr baseColWidth="10" defaultColWidth="9.140625" defaultRowHeight="15" x14ac:dyDescent="0.25"/>
  <cols>
    <col min="2" max="2" width="68.42578125" customWidth="1"/>
    <col min="3" max="15" width="16.5703125" customWidth="1"/>
    <col min="16" max="16" width="14.140625" customWidth="1"/>
    <col min="17" max="17" width="12.140625" customWidth="1"/>
    <col min="18" max="18" width="10.42578125" customWidth="1"/>
  </cols>
  <sheetData>
    <row r="1" spans="1:18" ht="15.75" thickBot="1" x14ac:dyDescent="0.3"/>
    <row r="2" spans="1:18" ht="30" customHeight="1" thickTop="1" thickBot="1" x14ac:dyDescent="0.3">
      <c r="A2" s="318" t="s">
        <v>0</v>
      </c>
      <c r="B2" s="318" t="s">
        <v>1</v>
      </c>
      <c r="C2" s="318" t="s">
        <v>621</v>
      </c>
      <c r="D2" s="318" t="s">
        <v>621</v>
      </c>
      <c r="E2" s="318"/>
      <c r="F2" s="318" t="s">
        <v>621</v>
      </c>
      <c r="G2" s="318" t="s">
        <v>625</v>
      </c>
      <c r="H2" s="318" t="s">
        <v>625</v>
      </c>
      <c r="I2" s="318" t="s">
        <v>625</v>
      </c>
      <c r="J2" s="318" t="s">
        <v>626</v>
      </c>
      <c r="K2" s="318" t="s">
        <v>626</v>
      </c>
      <c r="L2" s="318" t="s">
        <v>626</v>
      </c>
      <c r="M2" s="318" t="s">
        <v>627</v>
      </c>
      <c r="N2" s="318" t="s">
        <v>627</v>
      </c>
      <c r="O2" s="318" t="s">
        <v>627</v>
      </c>
      <c r="P2" s="318" t="s">
        <v>845</v>
      </c>
      <c r="Q2" s="318" t="s">
        <v>627</v>
      </c>
      <c r="R2" s="318" t="s">
        <v>627</v>
      </c>
    </row>
    <row r="3" spans="1:18" ht="39.950000000000003" customHeight="1" thickTop="1" thickBot="1" x14ac:dyDescent="0.3">
      <c r="A3" s="318" t="s">
        <v>0</v>
      </c>
      <c r="B3" s="318" t="s">
        <v>1</v>
      </c>
      <c r="C3" s="2" t="s">
        <v>622</v>
      </c>
      <c r="D3" s="2" t="s">
        <v>623</v>
      </c>
      <c r="E3" s="131" t="s">
        <v>821</v>
      </c>
      <c r="F3" s="2" t="s">
        <v>624</v>
      </c>
      <c r="G3" s="2" t="s">
        <v>622</v>
      </c>
      <c r="H3" s="2" t="s">
        <v>623</v>
      </c>
      <c r="I3" s="2" t="s">
        <v>624</v>
      </c>
      <c r="J3" s="2" t="s">
        <v>622</v>
      </c>
      <c r="K3" s="2" t="s">
        <v>623</v>
      </c>
      <c r="L3" s="2" t="s">
        <v>624</v>
      </c>
      <c r="M3" s="2" t="s">
        <v>622</v>
      </c>
      <c r="N3" s="2" t="s">
        <v>623</v>
      </c>
      <c r="O3" s="2" t="s">
        <v>624</v>
      </c>
      <c r="P3" s="147" t="s">
        <v>622</v>
      </c>
      <c r="Q3" s="147" t="s">
        <v>623</v>
      </c>
      <c r="R3" s="147" t="s">
        <v>624</v>
      </c>
    </row>
    <row r="4" spans="1:18" ht="15.75" thickTop="1" x14ac:dyDescent="0.25">
      <c r="A4" s="4" t="s">
        <v>2</v>
      </c>
      <c r="B4" s="4" t="s">
        <v>3</v>
      </c>
      <c r="C4" s="3">
        <v>2289</v>
      </c>
      <c r="D4" s="3">
        <v>0</v>
      </c>
      <c r="E4" s="135">
        <f>+D4/C4*100</f>
        <v>0</v>
      </c>
      <c r="F4" s="3">
        <v>0</v>
      </c>
      <c r="G4" s="3">
        <v>34</v>
      </c>
      <c r="H4" s="3">
        <v>0</v>
      </c>
      <c r="I4" s="3">
        <v>0</v>
      </c>
      <c r="J4" s="3">
        <v>957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149">
        <f>+C4+G4+J4+M4</f>
        <v>3280</v>
      </c>
      <c r="Q4" s="149">
        <f>+D4+H4+K4+N4</f>
        <v>0</v>
      </c>
      <c r="R4" s="149">
        <f>+F4+I4+L4+O4</f>
        <v>0</v>
      </c>
    </row>
    <row r="5" spans="1:18" x14ac:dyDescent="0.25">
      <c r="A5" s="4" t="s">
        <v>4</v>
      </c>
      <c r="B5" s="4" t="s">
        <v>5</v>
      </c>
      <c r="C5" s="3">
        <v>4091</v>
      </c>
      <c r="D5" s="3">
        <v>0</v>
      </c>
      <c r="E5" s="135">
        <f t="shared" ref="E5:E68" si="0">+D5/C5*100</f>
        <v>0</v>
      </c>
      <c r="F5" s="3">
        <v>0</v>
      </c>
      <c r="G5" s="3">
        <v>0</v>
      </c>
      <c r="H5" s="3">
        <v>0</v>
      </c>
      <c r="I5" s="3">
        <v>0</v>
      </c>
      <c r="J5" s="3">
        <v>1116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10">
        <f t="shared" ref="P5:P68" si="1">+C5+G5+J5+M5</f>
        <v>5207</v>
      </c>
      <c r="Q5" s="10">
        <f t="shared" ref="Q5:Q68" si="2">+D5+H5+K5+N5</f>
        <v>0</v>
      </c>
      <c r="R5" s="10">
        <f t="shared" ref="R5:R68" si="3">+F5+I5+L5+O5</f>
        <v>0</v>
      </c>
    </row>
    <row r="6" spans="1:18" x14ac:dyDescent="0.25">
      <c r="A6" s="4" t="s">
        <v>6</v>
      </c>
      <c r="B6" s="4" t="s">
        <v>7</v>
      </c>
      <c r="C6" s="3">
        <v>2603</v>
      </c>
      <c r="D6" s="3">
        <f>436+182+294+547+201+260+149</f>
        <v>2069</v>
      </c>
      <c r="E6" s="135">
        <f t="shared" si="0"/>
        <v>79.485209373799464</v>
      </c>
      <c r="F6" s="3">
        <v>7</v>
      </c>
      <c r="G6" s="3">
        <v>0</v>
      </c>
      <c r="H6" s="3">
        <v>0</v>
      </c>
      <c r="I6" s="3">
        <v>0</v>
      </c>
      <c r="J6" s="3">
        <v>1269</v>
      </c>
      <c r="K6" s="3">
        <f>367+178</f>
        <v>545</v>
      </c>
      <c r="L6" s="3">
        <v>2</v>
      </c>
      <c r="M6" s="3">
        <v>0</v>
      </c>
      <c r="N6" s="3">
        <v>0</v>
      </c>
      <c r="O6" s="3">
        <v>0</v>
      </c>
      <c r="P6" s="10">
        <f t="shared" si="1"/>
        <v>3872</v>
      </c>
      <c r="Q6" s="10">
        <f t="shared" si="2"/>
        <v>2614</v>
      </c>
      <c r="R6" s="10">
        <f t="shared" si="3"/>
        <v>9</v>
      </c>
    </row>
    <row r="7" spans="1:18" x14ac:dyDescent="0.25">
      <c r="A7" s="4" t="s">
        <v>8</v>
      </c>
      <c r="B7" s="4" t="s">
        <v>9</v>
      </c>
      <c r="C7" s="3">
        <v>3831</v>
      </c>
      <c r="D7" s="3">
        <v>2541</v>
      </c>
      <c r="E7" s="135">
        <f t="shared" si="0"/>
        <v>66.327329678935001</v>
      </c>
      <c r="F7" s="3">
        <v>8</v>
      </c>
      <c r="G7" s="3">
        <v>0</v>
      </c>
      <c r="H7" s="3">
        <v>0</v>
      </c>
      <c r="I7" s="3">
        <v>0</v>
      </c>
      <c r="J7" s="3">
        <v>1673</v>
      </c>
      <c r="K7" s="3">
        <v>690</v>
      </c>
      <c r="L7" s="3">
        <v>2</v>
      </c>
      <c r="M7" s="3">
        <v>0</v>
      </c>
      <c r="N7" s="3">
        <v>0</v>
      </c>
      <c r="O7" s="3">
        <v>0</v>
      </c>
      <c r="P7" s="10">
        <f t="shared" si="1"/>
        <v>5504</v>
      </c>
      <c r="Q7" s="10">
        <f t="shared" si="2"/>
        <v>3231</v>
      </c>
      <c r="R7" s="10">
        <f t="shared" si="3"/>
        <v>10</v>
      </c>
    </row>
    <row r="8" spans="1:18" x14ac:dyDescent="0.25">
      <c r="A8" s="4" t="s">
        <v>10</v>
      </c>
      <c r="B8" s="4" t="s">
        <v>11</v>
      </c>
      <c r="C8" s="3">
        <v>1710</v>
      </c>
      <c r="D8" s="3">
        <v>1692</v>
      </c>
      <c r="E8" s="135">
        <f t="shared" si="0"/>
        <v>98.94736842105263</v>
      </c>
      <c r="F8" s="3">
        <v>8</v>
      </c>
      <c r="G8" s="3">
        <v>0</v>
      </c>
      <c r="H8" s="3">
        <v>0</v>
      </c>
      <c r="I8" s="3">
        <v>0</v>
      </c>
      <c r="J8" s="3">
        <v>854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10">
        <f t="shared" si="1"/>
        <v>2564</v>
      </c>
      <c r="Q8" s="10">
        <f t="shared" si="2"/>
        <v>1692</v>
      </c>
      <c r="R8" s="10">
        <f t="shared" si="3"/>
        <v>8</v>
      </c>
    </row>
    <row r="9" spans="1:18" x14ac:dyDescent="0.25">
      <c r="A9" s="4" t="s">
        <v>12</v>
      </c>
      <c r="B9" s="4" t="s">
        <v>13</v>
      </c>
      <c r="C9" s="3">
        <v>4270</v>
      </c>
      <c r="D9" s="3">
        <v>3014</v>
      </c>
      <c r="E9" s="135">
        <f t="shared" si="0"/>
        <v>70.585480093676807</v>
      </c>
      <c r="F9" s="3">
        <v>10</v>
      </c>
      <c r="G9" s="3">
        <v>0</v>
      </c>
      <c r="H9" s="3">
        <v>0</v>
      </c>
      <c r="I9" s="3">
        <v>0</v>
      </c>
      <c r="J9" s="3">
        <v>1594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10">
        <f t="shared" si="1"/>
        <v>5864</v>
      </c>
      <c r="Q9" s="10">
        <f t="shared" si="2"/>
        <v>3014</v>
      </c>
      <c r="R9" s="10">
        <f t="shared" si="3"/>
        <v>10</v>
      </c>
    </row>
    <row r="10" spans="1:18" x14ac:dyDescent="0.25">
      <c r="A10" s="4" t="s">
        <v>14</v>
      </c>
      <c r="B10" s="4" t="s">
        <v>15</v>
      </c>
      <c r="C10" s="3">
        <v>3596</v>
      </c>
      <c r="D10" s="3">
        <v>2921</v>
      </c>
      <c r="E10" s="135">
        <f t="shared" si="0"/>
        <v>81.229143492769737</v>
      </c>
      <c r="F10" s="3">
        <v>9</v>
      </c>
      <c r="G10" s="3">
        <v>22</v>
      </c>
      <c r="H10" s="3">
        <v>0</v>
      </c>
      <c r="I10" s="3">
        <v>0</v>
      </c>
      <c r="J10" s="3">
        <v>1599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10">
        <f t="shared" si="1"/>
        <v>5217</v>
      </c>
      <c r="Q10" s="10">
        <f t="shared" si="2"/>
        <v>2921</v>
      </c>
      <c r="R10" s="10">
        <f t="shared" si="3"/>
        <v>9</v>
      </c>
    </row>
    <row r="11" spans="1:18" x14ac:dyDescent="0.25">
      <c r="A11" s="4" t="s">
        <v>16</v>
      </c>
      <c r="B11" s="4" t="s">
        <v>17</v>
      </c>
      <c r="C11" s="3">
        <v>1991</v>
      </c>
      <c r="D11" s="3">
        <v>1692</v>
      </c>
      <c r="E11" s="135">
        <f t="shared" si="0"/>
        <v>84.982420894023107</v>
      </c>
      <c r="F11" s="3">
        <v>8</v>
      </c>
      <c r="G11" s="3">
        <v>0</v>
      </c>
      <c r="H11" s="3">
        <v>0</v>
      </c>
      <c r="I11" s="3">
        <v>0</v>
      </c>
      <c r="J11" s="3">
        <v>663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10">
        <f t="shared" si="1"/>
        <v>2654</v>
      </c>
      <c r="Q11" s="10">
        <f t="shared" si="2"/>
        <v>1692</v>
      </c>
      <c r="R11" s="10">
        <f t="shared" si="3"/>
        <v>8</v>
      </c>
    </row>
    <row r="12" spans="1:18" x14ac:dyDescent="0.25">
      <c r="A12" s="4" t="s">
        <v>18</v>
      </c>
      <c r="B12" s="4" t="s">
        <v>19</v>
      </c>
      <c r="C12" s="3">
        <v>4520</v>
      </c>
      <c r="D12" s="3">
        <v>3923</v>
      </c>
      <c r="E12" s="135">
        <f t="shared" si="0"/>
        <v>86.792035398230084</v>
      </c>
      <c r="F12" s="3">
        <v>10</v>
      </c>
      <c r="G12" s="3">
        <v>0</v>
      </c>
      <c r="H12" s="3">
        <v>0</v>
      </c>
      <c r="I12" s="3">
        <v>0</v>
      </c>
      <c r="J12" s="3">
        <v>1823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10">
        <f t="shared" si="1"/>
        <v>6343</v>
      </c>
      <c r="Q12" s="10">
        <f t="shared" si="2"/>
        <v>3923</v>
      </c>
      <c r="R12" s="10">
        <f t="shared" si="3"/>
        <v>10</v>
      </c>
    </row>
    <row r="13" spans="1:18" x14ac:dyDescent="0.25">
      <c r="A13" s="4" t="s">
        <v>20</v>
      </c>
      <c r="B13" s="4" t="s">
        <v>21</v>
      </c>
      <c r="C13" s="3">
        <v>858</v>
      </c>
      <c r="D13" s="3">
        <v>476</v>
      </c>
      <c r="E13" s="135">
        <f t="shared" si="0"/>
        <v>55.477855477855478</v>
      </c>
      <c r="F13" s="3">
        <v>4</v>
      </c>
      <c r="G13" s="3">
        <v>0</v>
      </c>
      <c r="H13" s="3">
        <v>0</v>
      </c>
      <c r="I13" s="3">
        <v>0</v>
      </c>
      <c r="J13" s="3">
        <v>374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10">
        <f t="shared" si="1"/>
        <v>1232</v>
      </c>
      <c r="Q13" s="10">
        <f t="shared" si="2"/>
        <v>476</v>
      </c>
      <c r="R13" s="10">
        <f t="shared" si="3"/>
        <v>4</v>
      </c>
    </row>
    <row r="14" spans="1:18" x14ac:dyDescent="0.25">
      <c r="A14" s="4" t="s">
        <v>22</v>
      </c>
      <c r="B14" s="4" t="s">
        <v>23</v>
      </c>
      <c r="C14" s="3">
        <v>1715</v>
      </c>
      <c r="D14" s="3">
        <v>1161</v>
      </c>
      <c r="E14" s="135">
        <f t="shared" si="0"/>
        <v>67.696793002915456</v>
      </c>
      <c r="F14" s="3">
        <v>8</v>
      </c>
      <c r="G14" s="3">
        <v>0</v>
      </c>
      <c r="H14" s="3">
        <v>0</v>
      </c>
      <c r="I14" s="3">
        <v>0</v>
      </c>
      <c r="J14" s="3">
        <v>803</v>
      </c>
      <c r="K14" s="3">
        <v>306</v>
      </c>
      <c r="L14" s="3">
        <v>2</v>
      </c>
      <c r="M14" s="3">
        <v>0</v>
      </c>
      <c r="N14" s="3">
        <v>0</v>
      </c>
      <c r="O14" s="3">
        <v>0</v>
      </c>
      <c r="P14" s="10">
        <f t="shared" si="1"/>
        <v>2518</v>
      </c>
      <c r="Q14" s="10">
        <f t="shared" si="2"/>
        <v>1467</v>
      </c>
      <c r="R14" s="10">
        <f t="shared" si="3"/>
        <v>10</v>
      </c>
    </row>
    <row r="15" spans="1:18" x14ac:dyDescent="0.25">
      <c r="A15" s="4" t="s">
        <v>24</v>
      </c>
      <c r="B15" s="4" t="s">
        <v>25</v>
      </c>
      <c r="C15" s="3">
        <v>2181</v>
      </c>
      <c r="D15" s="3">
        <v>806</v>
      </c>
      <c r="E15" s="135">
        <f t="shared" si="0"/>
        <v>36.95552498853737</v>
      </c>
      <c r="F15" s="3">
        <v>6</v>
      </c>
      <c r="G15" s="3">
        <v>0</v>
      </c>
      <c r="H15" s="3">
        <v>0</v>
      </c>
      <c r="I15" s="3">
        <v>0</v>
      </c>
      <c r="J15" s="3">
        <v>874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10">
        <f t="shared" si="1"/>
        <v>3055</v>
      </c>
      <c r="Q15" s="10">
        <f t="shared" si="2"/>
        <v>806</v>
      </c>
      <c r="R15" s="10">
        <f t="shared" si="3"/>
        <v>6</v>
      </c>
    </row>
    <row r="16" spans="1:18" x14ac:dyDescent="0.25">
      <c r="A16" s="4" t="s">
        <v>26</v>
      </c>
      <c r="B16" s="4" t="s">
        <v>27</v>
      </c>
      <c r="C16" s="3">
        <v>4529</v>
      </c>
      <c r="D16" s="3">
        <v>2320</v>
      </c>
      <c r="E16" s="135">
        <f t="shared" si="0"/>
        <v>51.225436078604545</v>
      </c>
      <c r="F16" s="3">
        <v>3</v>
      </c>
      <c r="G16" s="3">
        <v>0</v>
      </c>
      <c r="H16" s="3">
        <v>0</v>
      </c>
      <c r="I16" s="3">
        <v>0</v>
      </c>
      <c r="J16" s="3">
        <v>1599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10">
        <f t="shared" si="1"/>
        <v>6128</v>
      </c>
      <c r="Q16" s="10">
        <f t="shared" si="2"/>
        <v>2320</v>
      </c>
      <c r="R16" s="10">
        <f t="shared" si="3"/>
        <v>3</v>
      </c>
    </row>
    <row r="17" spans="1:18" x14ac:dyDescent="0.25">
      <c r="A17" s="4" t="s">
        <v>28</v>
      </c>
      <c r="B17" s="4" t="s">
        <v>29</v>
      </c>
      <c r="C17" s="3">
        <v>1577</v>
      </c>
      <c r="D17" s="3">
        <v>1127</v>
      </c>
      <c r="E17" s="135">
        <f t="shared" si="0"/>
        <v>71.464806594800251</v>
      </c>
      <c r="F17" s="3">
        <v>8</v>
      </c>
      <c r="G17" s="3">
        <v>29</v>
      </c>
      <c r="H17" s="3">
        <v>0</v>
      </c>
      <c r="I17" s="3">
        <v>0</v>
      </c>
      <c r="J17" s="3">
        <v>748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10">
        <f t="shared" si="1"/>
        <v>2354</v>
      </c>
      <c r="Q17" s="10">
        <f t="shared" si="2"/>
        <v>1127</v>
      </c>
      <c r="R17" s="10">
        <f t="shared" si="3"/>
        <v>8</v>
      </c>
    </row>
    <row r="18" spans="1:18" x14ac:dyDescent="0.25">
      <c r="A18" s="4" t="s">
        <v>30</v>
      </c>
      <c r="B18" s="4" t="s">
        <v>31</v>
      </c>
      <c r="C18" s="3">
        <v>1284</v>
      </c>
      <c r="D18" s="3">
        <v>1123</v>
      </c>
      <c r="E18" s="135">
        <f t="shared" si="0"/>
        <v>87.46105919003115</v>
      </c>
      <c r="F18" s="3">
        <v>6</v>
      </c>
      <c r="G18" s="3">
        <v>0</v>
      </c>
      <c r="H18" s="3">
        <v>0</v>
      </c>
      <c r="I18" s="3">
        <v>0</v>
      </c>
      <c r="J18" s="3">
        <v>675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10">
        <f t="shared" si="1"/>
        <v>1959</v>
      </c>
      <c r="Q18" s="10">
        <f t="shared" si="2"/>
        <v>1123</v>
      </c>
      <c r="R18" s="10">
        <f t="shared" si="3"/>
        <v>6</v>
      </c>
    </row>
    <row r="19" spans="1:18" x14ac:dyDescent="0.25">
      <c r="A19" s="4" t="s">
        <v>32</v>
      </c>
      <c r="B19" s="4" t="s">
        <v>33</v>
      </c>
      <c r="C19" s="3">
        <v>1560</v>
      </c>
      <c r="D19" s="3">
        <v>1266</v>
      </c>
      <c r="E19" s="135">
        <f t="shared" si="0"/>
        <v>81.15384615384616</v>
      </c>
      <c r="F19" s="3">
        <v>6</v>
      </c>
      <c r="G19" s="3">
        <v>25</v>
      </c>
      <c r="H19" s="3">
        <v>0</v>
      </c>
      <c r="I19" s="3">
        <v>0</v>
      </c>
      <c r="J19" s="3">
        <v>845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10">
        <f t="shared" si="1"/>
        <v>2430</v>
      </c>
      <c r="Q19" s="10">
        <f t="shared" si="2"/>
        <v>1266</v>
      </c>
      <c r="R19" s="10">
        <f t="shared" si="3"/>
        <v>6</v>
      </c>
    </row>
    <row r="20" spans="1:18" x14ac:dyDescent="0.25">
      <c r="A20" s="4" t="s">
        <v>34</v>
      </c>
      <c r="B20" s="4" t="s">
        <v>35</v>
      </c>
      <c r="C20" s="3">
        <v>1142</v>
      </c>
      <c r="D20" s="3">
        <v>912</v>
      </c>
      <c r="E20" s="135">
        <f t="shared" si="0"/>
        <v>79.859894921190886</v>
      </c>
      <c r="F20" s="3">
        <v>5</v>
      </c>
      <c r="G20" s="3">
        <v>0</v>
      </c>
      <c r="H20" s="3">
        <v>0</v>
      </c>
      <c r="I20" s="3">
        <v>0</v>
      </c>
      <c r="J20" s="3">
        <v>761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10">
        <f t="shared" si="1"/>
        <v>1903</v>
      </c>
      <c r="Q20" s="10">
        <f t="shared" si="2"/>
        <v>912</v>
      </c>
      <c r="R20" s="10">
        <f t="shared" si="3"/>
        <v>5</v>
      </c>
    </row>
    <row r="21" spans="1:18" x14ac:dyDescent="0.25">
      <c r="A21" s="4" t="s">
        <v>36</v>
      </c>
      <c r="B21" s="4" t="s">
        <v>37</v>
      </c>
      <c r="C21" s="3">
        <v>1756</v>
      </c>
      <c r="D21" s="3">
        <v>800</v>
      </c>
      <c r="E21" s="135">
        <f t="shared" si="0"/>
        <v>45.558086560364465</v>
      </c>
      <c r="F21" s="3">
        <v>3</v>
      </c>
      <c r="G21" s="3">
        <v>16</v>
      </c>
      <c r="H21" s="3">
        <v>0</v>
      </c>
      <c r="I21" s="3">
        <v>0</v>
      </c>
      <c r="J21" s="3">
        <v>962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10">
        <f t="shared" si="1"/>
        <v>2734</v>
      </c>
      <c r="Q21" s="10">
        <f t="shared" si="2"/>
        <v>800</v>
      </c>
      <c r="R21" s="10">
        <f t="shared" si="3"/>
        <v>3</v>
      </c>
    </row>
    <row r="22" spans="1:18" x14ac:dyDescent="0.25">
      <c r="A22" s="4" t="s">
        <v>38</v>
      </c>
      <c r="B22" s="4" t="s">
        <v>39</v>
      </c>
      <c r="C22" s="3">
        <v>1726</v>
      </c>
      <c r="D22" s="3">
        <v>0</v>
      </c>
      <c r="E22" s="135">
        <f t="shared" si="0"/>
        <v>0</v>
      </c>
      <c r="F22" s="3">
        <v>0</v>
      </c>
      <c r="G22" s="3">
        <v>0</v>
      </c>
      <c r="H22" s="3">
        <v>0</v>
      </c>
      <c r="I22" s="3">
        <v>0</v>
      </c>
      <c r="J22" s="3">
        <v>680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10">
        <f t="shared" si="1"/>
        <v>2406</v>
      </c>
      <c r="Q22" s="10">
        <f t="shared" si="2"/>
        <v>0</v>
      </c>
      <c r="R22" s="10">
        <f t="shared" si="3"/>
        <v>0</v>
      </c>
    </row>
    <row r="23" spans="1:18" x14ac:dyDescent="0.25">
      <c r="A23" s="4" t="s">
        <v>40</v>
      </c>
      <c r="B23" s="4" t="s">
        <v>41</v>
      </c>
      <c r="C23" s="3">
        <v>1108</v>
      </c>
      <c r="D23" s="3">
        <v>1020</v>
      </c>
      <c r="E23" s="135">
        <f t="shared" si="0"/>
        <v>92.057761732851986</v>
      </c>
      <c r="F23" s="3">
        <v>5</v>
      </c>
      <c r="G23" s="3">
        <v>0</v>
      </c>
      <c r="H23" s="3">
        <v>0</v>
      </c>
      <c r="I23" s="3">
        <v>0</v>
      </c>
      <c r="J23" s="3">
        <v>609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10">
        <f t="shared" si="1"/>
        <v>1717</v>
      </c>
      <c r="Q23" s="10">
        <f t="shared" si="2"/>
        <v>1020</v>
      </c>
      <c r="R23" s="10">
        <f t="shared" si="3"/>
        <v>5</v>
      </c>
    </row>
    <row r="24" spans="1:18" x14ac:dyDescent="0.25">
      <c r="A24" s="4" t="s">
        <v>42</v>
      </c>
      <c r="B24" s="4" t="s">
        <v>43</v>
      </c>
      <c r="C24" s="3">
        <v>1555</v>
      </c>
      <c r="D24" s="3">
        <v>1492</v>
      </c>
      <c r="E24" s="135">
        <f t="shared" si="0"/>
        <v>95.948553054662383</v>
      </c>
      <c r="F24" s="3">
        <v>9</v>
      </c>
      <c r="G24" s="3">
        <v>0</v>
      </c>
      <c r="H24" s="3">
        <v>0</v>
      </c>
      <c r="I24" s="3">
        <v>0</v>
      </c>
      <c r="J24" s="3">
        <v>494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10">
        <f t="shared" si="1"/>
        <v>2049</v>
      </c>
      <c r="Q24" s="10">
        <f t="shared" si="2"/>
        <v>1492</v>
      </c>
      <c r="R24" s="10">
        <f t="shared" si="3"/>
        <v>9</v>
      </c>
    </row>
    <row r="25" spans="1:18" x14ac:dyDescent="0.25">
      <c r="A25" s="4" t="s">
        <v>44</v>
      </c>
      <c r="B25" s="4" t="s">
        <v>45</v>
      </c>
      <c r="C25" s="3">
        <v>1667</v>
      </c>
      <c r="D25" s="3">
        <v>970</v>
      </c>
      <c r="E25" s="135">
        <f t="shared" si="0"/>
        <v>58.188362327534492</v>
      </c>
      <c r="F25" s="3">
        <v>6</v>
      </c>
      <c r="G25" s="3">
        <v>66</v>
      </c>
      <c r="H25" s="3">
        <v>0</v>
      </c>
      <c r="I25" s="3">
        <v>0</v>
      </c>
      <c r="J25" s="3">
        <v>1077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10">
        <f t="shared" si="1"/>
        <v>2810</v>
      </c>
      <c r="Q25" s="10">
        <f t="shared" si="2"/>
        <v>970</v>
      </c>
      <c r="R25" s="10">
        <f t="shared" si="3"/>
        <v>6</v>
      </c>
    </row>
    <row r="26" spans="1:18" x14ac:dyDescent="0.25">
      <c r="A26" s="4" t="s">
        <v>46</v>
      </c>
      <c r="B26" s="4" t="s">
        <v>47</v>
      </c>
      <c r="C26" s="3">
        <v>883</v>
      </c>
      <c r="D26" s="3">
        <v>560</v>
      </c>
      <c r="E26" s="135">
        <f t="shared" si="0"/>
        <v>63.42015855039638</v>
      </c>
      <c r="F26" s="3">
        <v>6</v>
      </c>
      <c r="G26" s="3">
        <v>0</v>
      </c>
      <c r="H26" s="3">
        <v>0</v>
      </c>
      <c r="I26" s="3">
        <v>0</v>
      </c>
      <c r="J26" s="3">
        <v>601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10">
        <f t="shared" si="1"/>
        <v>1484</v>
      </c>
      <c r="Q26" s="10">
        <f t="shared" si="2"/>
        <v>560</v>
      </c>
      <c r="R26" s="10">
        <f t="shared" si="3"/>
        <v>6</v>
      </c>
    </row>
    <row r="27" spans="1:18" x14ac:dyDescent="0.25">
      <c r="A27" s="4" t="s">
        <v>48</v>
      </c>
      <c r="B27" s="4" t="s">
        <v>49</v>
      </c>
      <c r="C27" s="3">
        <v>701</v>
      </c>
      <c r="D27" s="3">
        <v>320</v>
      </c>
      <c r="E27" s="135">
        <f t="shared" si="0"/>
        <v>45.649072753209701</v>
      </c>
      <c r="F27" s="3">
        <v>3</v>
      </c>
      <c r="G27" s="3">
        <v>0</v>
      </c>
      <c r="H27" s="3">
        <v>0</v>
      </c>
      <c r="I27" s="3">
        <v>0</v>
      </c>
      <c r="J27" s="3">
        <v>317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10">
        <f t="shared" si="1"/>
        <v>1018</v>
      </c>
      <c r="Q27" s="10">
        <f t="shared" si="2"/>
        <v>320</v>
      </c>
      <c r="R27" s="10">
        <f t="shared" si="3"/>
        <v>3</v>
      </c>
    </row>
    <row r="28" spans="1:18" x14ac:dyDescent="0.25">
      <c r="A28" s="4" t="s">
        <v>50</v>
      </c>
      <c r="B28" s="4" t="s">
        <v>51</v>
      </c>
      <c r="C28" s="3">
        <v>1342</v>
      </c>
      <c r="D28" s="3">
        <v>0</v>
      </c>
      <c r="E28" s="135">
        <f t="shared" si="0"/>
        <v>0</v>
      </c>
      <c r="F28" s="3">
        <v>0</v>
      </c>
      <c r="G28" s="3">
        <v>0</v>
      </c>
      <c r="H28" s="3">
        <v>0</v>
      </c>
      <c r="I28" s="3">
        <v>0</v>
      </c>
      <c r="J28" s="3">
        <v>607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10">
        <f t="shared" si="1"/>
        <v>1949</v>
      </c>
      <c r="Q28" s="10">
        <f t="shared" si="2"/>
        <v>0</v>
      </c>
      <c r="R28" s="10">
        <f t="shared" si="3"/>
        <v>0</v>
      </c>
    </row>
    <row r="29" spans="1:18" x14ac:dyDescent="0.25">
      <c r="A29" s="4" t="s">
        <v>52</v>
      </c>
      <c r="B29" s="4" t="s">
        <v>53</v>
      </c>
      <c r="C29" s="3">
        <v>1346</v>
      </c>
      <c r="D29" s="3">
        <v>0</v>
      </c>
      <c r="E29" s="135">
        <f t="shared" si="0"/>
        <v>0</v>
      </c>
      <c r="F29" s="3">
        <v>0</v>
      </c>
      <c r="G29" s="3">
        <v>0</v>
      </c>
      <c r="H29" s="3">
        <v>0</v>
      </c>
      <c r="I29" s="3">
        <v>0</v>
      </c>
      <c r="J29" s="3">
        <v>453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10">
        <f t="shared" si="1"/>
        <v>1799</v>
      </c>
      <c r="Q29" s="10">
        <f t="shared" si="2"/>
        <v>0</v>
      </c>
      <c r="R29" s="10">
        <f t="shared" si="3"/>
        <v>0</v>
      </c>
    </row>
    <row r="30" spans="1:18" x14ac:dyDescent="0.25">
      <c r="A30" s="4" t="s">
        <v>54</v>
      </c>
      <c r="B30" s="4" t="s">
        <v>55</v>
      </c>
      <c r="C30" s="3">
        <v>2719</v>
      </c>
      <c r="D30" s="3">
        <v>1851</v>
      </c>
      <c r="E30" s="135">
        <f t="shared" si="0"/>
        <v>68.076498712762046</v>
      </c>
      <c r="F30" s="3">
        <v>7</v>
      </c>
      <c r="G30" s="3">
        <v>0</v>
      </c>
      <c r="H30" s="3">
        <v>0</v>
      </c>
      <c r="I30" s="3">
        <v>0</v>
      </c>
      <c r="J30" s="3">
        <v>1122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10">
        <f t="shared" si="1"/>
        <v>3841</v>
      </c>
      <c r="Q30" s="10">
        <f t="shared" si="2"/>
        <v>1851</v>
      </c>
      <c r="R30" s="10">
        <f t="shared" si="3"/>
        <v>7</v>
      </c>
    </row>
    <row r="31" spans="1:18" x14ac:dyDescent="0.25">
      <c r="A31" s="4" t="s">
        <v>56</v>
      </c>
      <c r="B31" s="4" t="s">
        <v>57</v>
      </c>
      <c r="C31" s="3">
        <v>1744</v>
      </c>
      <c r="D31" s="3">
        <v>1744</v>
      </c>
      <c r="E31" s="135">
        <f t="shared" si="0"/>
        <v>100</v>
      </c>
      <c r="F31" s="3">
        <v>8</v>
      </c>
      <c r="G31" s="3">
        <v>0</v>
      </c>
      <c r="H31" s="3">
        <v>0</v>
      </c>
      <c r="I31" s="3">
        <v>0</v>
      </c>
      <c r="J31" s="3">
        <v>976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10">
        <f t="shared" si="1"/>
        <v>2720</v>
      </c>
      <c r="Q31" s="10">
        <f t="shared" si="2"/>
        <v>1744</v>
      </c>
      <c r="R31" s="10">
        <f t="shared" si="3"/>
        <v>8</v>
      </c>
    </row>
    <row r="32" spans="1:18" x14ac:dyDescent="0.25">
      <c r="A32" s="4" t="s">
        <v>58</v>
      </c>
      <c r="B32" s="4" t="s">
        <v>59</v>
      </c>
      <c r="C32" s="3">
        <v>2116</v>
      </c>
      <c r="D32" s="3">
        <v>0</v>
      </c>
      <c r="E32" s="135">
        <f t="shared" si="0"/>
        <v>0</v>
      </c>
      <c r="F32" s="3">
        <v>0</v>
      </c>
      <c r="G32" s="3">
        <v>0</v>
      </c>
      <c r="H32" s="3">
        <v>0</v>
      </c>
      <c r="I32" s="3">
        <v>0</v>
      </c>
      <c r="J32" s="3">
        <v>1011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10">
        <f t="shared" si="1"/>
        <v>3127</v>
      </c>
      <c r="Q32" s="10">
        <f t="shared" si="2"/>
        <v>0</v>
      </c>
      <c r="R32" s="10">
        <f t="shared" si="3"/>
        <v>0</v>
      </c>
    </row>
    <row r="33" spans="1:18" x14ac:dyDescent="0.25">
      <c r="A33" s="4" t="s">
        <v>60</v>
      </c>
      <c r="B33" s="4" t="s">
        <v>61</v>
      </c>
      <c r="C33" s="3">
        <v>948</v>
      </c>
      <c r="D33" s="3">
        <v>0</v>
      </c>
      <c r="E33" s="135">
        <f t="shared" si="0"/>
        <v>0</v>
      </c>
      <c r="F33" s="3">
        <v>0</v>
      </c>
      <c r="G33" s="3">
        <v>0</v>
      </c>
      <c r="H33" s="3">
        <v>0</v>
      </c>
      <c r="I33" s="3">
        <v>0</v>
      </c>
      <c r="J33" s="3">
        <v>485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10">
        <f t="shared" si="1"/>
        <v>1433</v>
      </c>
      <c r="Q33" s="10">
        <f t="shared" si="2"/>
        <v>0</v>
      </c>
      <c r="R33" s="10">
        <f t="shared" si="3"/>
        <v>0</v>
      </c>
    </row>
    <row r="34" spans="1:18" x14ac:dyDescent="0.25">
      <c r="A34" s="4" t="s">
        <v>62</v>
      </c>
      <c r="B34" s="4" t="s">
        <v>63</v>
      </c>
      <c r="C34" s="3">
        <v>958</v>
      </c>
      <c r="D34" s="3">
        <v>0</v>
      </c>
      <c r="E34" s="135">
        <f t="shared" si="0"/>
        <v>0</v>
      </c>
      <c r="F34" s="3">
        <v>0</v>
      </c>
      <c r="G34" s="3">
        <v>0</v>
      </c>
      <c r="H34" s="3">
        <v>0</v>
      </c>
      <c r="I34" s="3">
        <v>0</v>
      </c>
      <c r="J34" s="3">
        <v>424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10">
        <f t="shared" si="1"/>
        <v>1382</v>
      </c>
      <c r="Q34" s="10">
        <f t="shared" si="2"/>
        <v>0</v>
      </c>
      <c r="R34" s="10">
        <f t="shared" si="3"/>
        <v>0</v>
      </c>
    </row>
    <row r="35" spans="1:18" x14ac:dyDescent="0.25">
      <c r="A35" s="4" t="s">
        <v>64</v>
      </c>
      <c r="B35" s="4" t="s">
        <v>65</v>
      </c>
      <c r="C35" s="3">
        <v>1670</v>
      </c>
      <c r="D35" s="3">
        <v>0</v>
      </c>
      <c r="E35" s="135">
        <f t="shared" si="0"/>
        <v>0</v>
      </c>
      <c r="F35" s="3">
        <v>0</v>
      </c>
      <c r="G35" s="3">
        <v>0</v>
      </c>
      <c r="H35" s="3">
        <v>0</v>
      </c>
      <c r="I35" s="3">
        <v>0</v>
      </c>
      <c r="J35" s="3">
        <v>886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10">
        <f t="shared" si="1"/>
        <v>2556</v>
      </c>
      <c r="Q35" s="10">
        <f t="shared" si="2"/>
        <v>0</v>
      </c>
      <c r="R35" s="10">
        <f t="shared" si="3"/>
        <v>0</v>
      </c>
    </row>
    <row r="36" spans="1:18" x14ac:dyDescent="0.25">
      <c r="A36" s="4" t="s">
        <v>66</v>
      </c>
      <c r="B36" s="4" t="s">
        <v>67</v>
      </c>
      <c r="C36" s="3">
        <v>1815</v>
      </c>
      <c r="D36" s="3">
        <v>0</v>
      </c>
      <c r="E36" s="135">
        <f t="shared" si="0"/>
        <v>0</v>
      </c>
      <c r="F36" s="3">
        <v>0</v>
      </c>
      <c r="G36" s="3">
        <v>0</v>
      </c>
      <c r="H36" s="3">
        <v>0</v>
      </c>
      <c r="I36" s="3">
        <v>0</v>
      </c>
      <c r="J36" s="3">
        <v>669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10">
        <f t="shared" si="1"/>
        <v>2484</v>
      </c>
      <c r="Q36" s="10">
        <f t="shared" si="2"/>
        <v>0</v>
      </c>
      <c r="R36" s="10">
        <f t="shared" si="3"/>
        <v>0</v>
      </c>
    </row>
    <row r="37" spans="1:18" x14ac:dyDescent="0.25">
      <c r="A37" s="4" t="s">
        <v>68</v>
      </c>
      <c r="B37" s="4" t="s">
        <v>69</v>
      </c>
      <c r="C37" s="3">
        <v>950</v>
      </c>
      <c r="D37" s="3">
        <v>847</v>
      </c>
      <c r="E37" s="135">
        <f t="shared" si="0"/>
        <v>89.15789473684211</v>
      </c>
      <c r="F37" s="3">
        <v>6</v>
      </c>
      <c r="G37" s="3">
        <v>0</v>
      </c>
      <c r="H37" s="3">
        <v>0</v>
      </c>
      <c r="I37" s="3">
        <v>0</v>
      </c>
      <c r="J37" s="3">
        <v>518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10">
        <f t="shared" si="1"/>
        <v>1468</v>
      </c>
      <c r="Q37" s="10">
        <f t="shared" si="2"/>
        <v>847</v>
      </c>
      <c r="R37" s="10">
        <f t="shared" si="3"/>
        <v>6</v>
      </c>
    </row>
    <row r="38" spans="1:18" x14ac:dyDescent="0.25">
      <c r="A38" s="4" t="s">
        <v>70</v>
      </c>
      <c r="B38" s="4" t="s">
        <v>71</v>
      </c>
      <c r="C38" s="3">
        <v>3027</v>
      </c>
      <c r="D38" s="3">
        <v>2853</v>
      </c>
      <c r="E38" s="135">
        <f t="shared" si="0"/>
        <v>94.251734390485638</v>
      </c>
      <c r="F38" s="3">
        <v>11</v>
      </c>
      <c r="G38" s="3">
        <v>0</v>
      </c>
      <c r="H38" s="3">
        <v>0</v>
      </c>
      <c r="I38" s="3">
        <v>0</v>
      </c>
      <c r="J38" s="3">
        <v>1001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10">
        <f t="shared" si="1"/>
        <v>4028</v>
      </c>
      <c r="Q38" s="10">
        <f t="shared" si="2"/>
        <v>2853</v>
      </c>
      <c r="R38" s="10">
        <f t="shared" si="3"/>
        <v>11</v>
      </c>
    </row>
    <row r="39" spans="1:18" x14ac:dyDescent="0.25">
      <c r="A39" s="4" t="s">
        <v>72</v>
      </c>
      <c r="B39" s="4" t="s">
        <v>73</v>
      </c>
      <c r="C39" s="3">
        <v>2519</v>
      </c>
      <c r="D39" s="3">
        <v>636</v>
      </c>
      <c r="E39" s="135">
        <f t="shared" si="0"/>
        <v>25.248114331083766</v>
      </c>
      <c r="F39" s="3">
        <v>2</v>
      </c>
      <c r="G39" s="3">
        <v>0</v>
      </c>
      <c r="H39" s="3">
        <v>0</v>
      </c>
      <c r="I39" s="3">
        <v>0</v>
      </c>
      <c r="J39" s="3">
        <v>973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10">
        <f t="shared" si="1"/>
        <v>3492</v>
      </c>
      <c r="Q39" s="10">
        <f t="shared" si="2"/>
        <v>636</v>
      </c>
      <c r="R39" s="10">
        <f t="shared" si="3"/>
        <v>2</v>
      </c>
    </row>
    <row r="40" spans="1:18" x14ac:dyDescent="0.25">
      <c r="A40" s="4" t="s">
        <v>74</v>
      </c>
      <c r="B40" s="4" t="s">
        <v>75</v>
      </c>
      <c r="C40" s="3">
        <v>5452</v>
      </c>
      <c r="D40" s="3">
        <v>4095</v>
      </c>
      <c r="E40" s="135">
        <f t="shared" si="0"/>
        <v>75.11005135730008</v>
      </c>
      <c r="F40" s="3">
        <v>6</v>
      </c>
      <c r="G40" s="3">
        <v>0</v>
      </c>
      <c r="H40" s="3">
        <v>0</v>
      </c>
      <c r="I40" s="3">
        <v>0</v>
      </c>
      <c r="J40" s="3">
        <v>1898</v>
      </c>
      <c r="K40" s="3">
        <v>638</v>
      </c>
      <c r="L40" s="3">
        <v>3</v>
      </c>
      <c r="M40" s="3">
        <v>0</v>
      </c>
      <c r="N40" s="3">
        <v>0</v>
      </c>
      <c r="O40" s="3">
        <v>0</v>
      </c>
      <c r="P40" s="10">
        <f t="shared" si="1"/>
        <v>7350</v>
      </c>
      <c r="Q40" s="10">
        <f t="shared" si="2"/>
        <v>4733</v>
      </c>
      <c r="R40" s="10">
        <f t="shared" si="3"/>
        <v>9</v>
      </c>
    </row>
    <row r="41" spans="1:18" x14ac:dyDescent="0.25">
      <c r="A41" s="4" t="s">
        <v>76</v>
      </c>
      <c r="B41" s="4" t="s">
        <v>77</v>
      </c>
      <c r="C41" s="3">
        <v>1880</v>
      </c>
      <c r="D41" s="3">
        <v>1271</v>
      </c>
      <c r="E41" s="135">
        <f t="shared" si="0"/>
        <v>67.606382978723403</v>
      </c>
      <c r="F41" s="3">
        <v>9</v>
      </c>
      <c r="G41" s="3">
        <v>0</v>
      </c>
      <c r="H41" s="3">
        <v>0</v>
      </c>
      <c r="I41" s="3">
        <v>0</v>
      </c>
      <c r="J41" s="3">
        <v>1062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10">
        <f t="shared" si="1"/>
        <v>2942</v>
      </c>
      <c r="Q41" s="10">
        <f t="shared" si="2"/>
        <v>1271</v>
      </c>
      <c r="R41" s="10">
        <f t="shared" si="3"/>
        <v>9</v>
      </c>
    </row>
    <row r="42" spans="1:18" x14ac:dyDescent="0.25">
      <c r="A42" s="4" t="s">
        <v>78</v>
      </c>
      <c r="B42" s="4" t="s">
        <v>79</v>
      </c>
      <c r="C42" s="3">
        <v>3479</v>
      </c>
      <c r="D42" s="3">
        <v>2898</v>
      </c>
      <c r="E42" s="135">
        <f t="shared" si="0"/>
        <v>83.299798792756548</v>
      </c>
      <c r="F42" s="3">
        <v>6</v>
      </c>
      <c r="G42" s="3">
        <v>6</v>
      </c>
      <c r="H42" s="3">
        <v>0</v>
      </c>
      <c r="I42" s="3">
        <v>0</v>
      </c>
      <c r="J42" s="3">
        <v>969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10">
        <f t="shared" si="1"/>
        <v>4454</v>
      </c>
      <c r="Q42" s="10">
        <f t="shared" si="2"/>
        <v>2898</v>
      </c>
      <c r="R42" s="10">
        <f t="shared" si="3"/>
        <v>6</v>
      </c>
    </row>
    <row r="43" spans="1:18" x14ac:dyDescent="0.25">
      <c r="A43" s="4" t="s">
        <v>80</v>
      </c>
      <c r="B43" s="4" t="s">
        <v>81</v>
      </c>
      <c r="C43" s="3">
        <v>2318</v>
      </c>
      <c r="D43" s="3">
        <v>185</v>
      </c>
      <c r="E43" s="135">
        <f t="shared" si="0"/>
        <v>7.9810181190681622</v>
      </c>
      <c r="F43" s="3">
        <v>2</v>
      </c>
      <c r="G43" s="3">
        <v>9</v>
      </c>
      <c r="H43" s="3">
        <v>0</v>
      </c>
      <c r="I43" s="3">
        <v>0</v>
      </c>
      <c r="J43" s="3">
        <v>756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10">
        <f t="shared" si="1"/>
        <v>3083</v>
      </c>
      <c r="Q43" s="10">
        <f t="shared" si="2"/>
        <v>185</v>
      </c>
      <c r="R43" s="10">
        <f t="shared" si="3"/>
        <v>2</v>
      </c>
    </row>
    <row r="44" spans="1:18" x14ac:dyDescent="0.25">
      <c r="A44" s="4" t="s">
        <v>82</v>
      </c>
      <c r="B44" s="4" t="s">
        <v>83</v>
      </c>
      <c r="C44" s="3">
        <v>1482</v>
      </c>
      <c r="D44" s="3">
        <v>0</v>
      </c>
      <c r="E44" s="135">
        <f t="shared" si="0"/>
        <v>0</v>
      </c>
      <c r="F44" s="3">
        <v>0</v>
      </c>
      <c r="G44" s="3">
        <v>0</v>
      </c>
      <c r="H44" s="3">
        <v>0</v>
      </c>
      <c r="I44" s="3">
        <v>0</v>
      </c>
      <c r="J44" s="3">
        <v>630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10">
        <f t="shared" si="1"/>
        <v>2112</v>
      </c>
      <c r="Q44" s="10">
        <f t="shared" si="2"/>
        <v>0</v>
      </c>
      <c r="R44" s="10">
        <f t="shared" si="3"/>
        <v>0</v>
      </c>
    </row>
    <row r="45" spans="1:18" x14ac:dyDescent="0.25">
      <c r="A45" s="4" t="s">
        <v>84</v>
      </c>
      <c r="B45" s="4" t="s">
        <v>85</v>
      </c>
      <c r="C45" s="3">
        <v>1382</v>
      </c>
      <c r="D45" s="3">
        <v>438</v>
      </c>
      <c r="E45" s="135">
        <f t="shared" si="0"/>
        <v>31.693198263386396</v>
      </c>
      <c r="F45" s="3">
        <v>3</v>
      </c>
      <c r="G45" s="3">
        <v>0</v>
      </c>
      <c r="H45" s="3">
        <v>0</v>
      </c>
      <c r="I45" s="3">
        <v>0</v>
      </c>
      <c r="J45" s="3">
        <v>470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10">
        <f t="shared" si="1"/>
        <v>1852</v>
      </c>
      <c r="Q45" s="10">
        <f t="shared" si="2"/>
        <v>438</v>
      </c>
      <c r="R45" s="10">
        <f t="shared" si="3"/>
        <v>3</v>
      </c>
    </row>
    <row r="46" spans="1:18" x14ac:dyDescent="0.25">
      <c r="A46" s="4" t="s">
        <v>86</v>
      </c>
      <c r="B46" s="4" t="s">
        <v>87</v>
      </c>
      <c r="C46" s="3">
        <v>683</v>
      </c>
      <c r="D46" s="3">
        <v>338</v>
      </c>
      <c r="E46" s="135">
        <f t="shared" si="0"/>
        <v>49.487554904831626</v>
      </c>
      <c r="F46" s="3">
        <v>4</v>
      </c>
      <c r="G46" s="3">
        <v>0</v>
      </c>
      <c r="H46" s="3">
        <v>0</v>
      </c>
      <c r="I46" s="3">
        <v>0</v>
      </c>
      <c r="J46" s="3">
        <v>84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10">
        <f t="shared" si="1"/>
        <v>767</v>
      </c>
      <c r="Q46" s="10">
        <f t="shared" si="2"/>
        <v>338</v>
      </c>
      <c r="R46" s="10">
        <f t="shared" si="3"/>
        <v>4</v>
      </c>
    </row>
    <row r="47" spans="1:18" x14ac:dyDescent="0.25">
      <c r="A47" s="4" t="s">
        <v>88</v>
      </c>
      <c r="B47" s="4" t="s">
        <v>89</v>
      </c>
      <c r="C47" s="3">
        <v>1893</v>
      </c>
      <c r="D47" s="3">
        <v>0</v>
      </c>
      <c r="E47" s="135">
        <f t="shared" si="0"/>
        <v>0</v>
      </c>
      <c r="F47" s="3">
        <v>0</v>
      </c>
      <c r="G47" s="3">
        <v>0</v>
      </c>
      <c r="H47" s="3">
        <v>0</v>
      </c>
      <c r="I47" s="3">
        <v>0</v>
      </c>
      <c r="J47" s="3">
        <v>593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10">
        <f t="shared" si="1"/>
        <v>2486</v>
      </c>
      <c r="Q47" s="10">
        <f t="shared" si="2"/>
        <v>0</v>
      </c>
      <c r="R47" s="10">
        <f t="shared" si="3"/>
        <v>0</v>
      </c>
    </row>
    <row r="48" spans="1:18" x14ac:dyDescent="0.25">
      <c r="A48" s="4" t="s">
        <v>90</v>
      </c>
      <c r="B48" s="4" t="s">
        <v>91</v>
      </c>
      <c r="C48" s="3">
        <v>1971</v>
      </c>
      <c r="D48" s="3">
        <v>1866</v>
      </c>
      <c r="E48" s="135">
        <f t="shared" si="0"/>
        <v>94.672754946727551</v>
      </c>
      <c r="F48" s="3">
        <v>6</v>
      </c>
      <c r="G48" s="3">
        <v>0</v>
      </c>
      <c r="H48" s="3">
        <v>0</v>
      </c>
      <c r="I48" s="3">
        <v>0</v>
      </c>
      <c r="J48" s="3">
        <v>730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10">
        <f t="shared" si="1"/>
        <v>2701</v>
      </c>
      <c r="Q48" s="10">
        <f t="shared" si="2"/>
        <v>1866</v>
      </c>
      <c r="R48" s="10">
        <f t="shared" si="3"/>
        <v>6</v>
      </c>
    </row>
    <row r="49" spans="1:18" x14ac:dyDescent="0.25">
      <c r="A49" s="4" t="s">
        <v>92</v>
      </c>
      <c r="B49" s="4" t="s">
        <v>93</v>
      </c>
      <c r="C49" s="3">
        <v>2447</v>
      </c>
      <c r="D49" s="3">
        <v>379</v>
      </c>
      <c r="E49" s="135">
        <f t="shared" si="0"/>
        <v>15.488353085410708</v>
      </c>
      <c r="F49" s="3">
        <v>2</v>
      </c>
      <c r="G49" s="3">
        <v>0</v>
      </c>
      <c r="H49" s="3">
        <v>0</v>
      </c>
      <c r="I49" s="3">
        <v>0</v>
      </c>
      <c r="J49" s="3">
        <v>1381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10">
        <f t="shared" si="1"/>
        <v>3828</v>
      </c>
      <c r="Q49" s="10">
        <f t="shared" si="2"/>
        <v>379</v>
      </c>
      <c r="R49" s="10">
        <f t="shared" si="3"/>
        <v>2</v>
      </c>
    </row>
    <row r="50" spans="1:18" x14ac:dyDescent="0.25">
      <c r="A50" s="4" t="s">
        <v>94</v>
      </c>
      <c r="B50" s="4" t="s">
        <v>95</v>
      </c>
      <c r="C50" s="3">
        <v>1985</v>
      </c>
      <c r="D50" s="3">
        <v>0</v>
      </c>
      <c r="E50" s="135">
        <f t="shared" si="0"/>
        <v>0</v>
      </c>
      <c r="F50" s="3">
        <v>0</v>
      </c>
      <c r="G50" s="3">
        <v>0</v>
      </c>
      <c r="H50" s="3">
        <v>0</v>
      </c>
      <c r="I50" s="3">
        <v>0</v>
      </c>
      <c r="J50" s="3">
        <v>619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10">
        <f t="shared" si="1"/>
        <v>2604</v>
      </c>
      <c r="Q50" s="10">
        <f t="shared" si="2"/>
        <v>0</v>
      </c>
      <c r="R50" s="10">
        <f t="shared" si="3"/>
        <v>0</v>
      </c>
    </row>
    <row r="51" spans="1:18" x14ac:dyDescent="0.25">
      <c r="A51" s="4" t="s">
        <v>96</v>
      </c>
      <c r="B51" s="4" t="s">
        <v>97</v>
      </c>
      <c r="C51" s="3">
        <v>2678</v>
      </c>
      <c r="D51" s="3">
        <v>1946</v>
      </c>
      <c r="E51" s="135">
        <f t="shared" si="0"/>
        <v>72.666168782673637</v>
      </c>
      <c r="F51" s="3">
        <v>5</v>
      </c>
      <c r="G51" s="3">
        <v>0</v>
      </c>
      <c r="H51" s="3">
        <v>0</v>
      </c>
      <c r="I51" s="3">
        <v>0</v>
      </c>
      <c r="J51" s="3">
        <v>1126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10">
        <f t="shared" si="1"/>
        <v>3804</v>
      </c>
      <c r="Q51" s="10">
        <f t="shared" si="2"/>
        <v>1946</v>
      </c>
      <c r="R51" s="10">
        <f t="shared" si="3"/>
        <v>5</v>
      </c>
    </row>
    <row r="52" spans="1:18" x14ac:dyDescent="0.25">
      <c r="A52" s="4" t="s">
        <v>98</v>
      </c>
      <c r="B52" s="4" t="s">
        <v>99</v>
      </c>
      <c r="C52" s="3">
        <v>1438</v>
      </c>
      <c r="D52" s="3">
        <v>0</v>
      </c>
      <c r="E52" s="135">
        <f t="shared" si="0"/>
        <v>0</v>
      </c>
      <c r="F52" s="3">
        <v>0</v>
      </c>
      <c r="G52" s="3">
        <v>0</v>
      </c>
      <c r="H52" s="3">
        <v>0</v>
      </c>
      <c r="I52" s="3">
        <v>0</v>
      </c>
      <c r="J52" s="3">
        <v>664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10">
        <f t="shared" si="1"/>
        <v>2102</v>
      </c>
      <c r="Q52" s="10">
        <f t="shared" si="2"/>
        <v>0</v>
      </c>
      <c r="R52" s="10">
        <f t="shared" si="3"/>
        <v>0</v>
      </c>
    </row>
    <row r="53" spans="1:18" x14ac:dyDescent="0.25">
      <c r="A53" s="4" t="s">
        <v>100</v>
      </c>
      <c r="B53" s="4" t="s">
        <v>101</v>
      </c>
      <c r="C53" s="3">
        <v>833</v>
      </c>
      <c r="D53" s="3">
        <v>572</v>
      </c>
      <c r="E53" s="135">
        <f t="shared" si="0"/>
        <v>68.667466986794722</v>
      </c>
      <c r="F53" s="3">
        <v>3</v>
      </c>
      <c r="G53" s="3">
        <v>0</v>
      </c>
      <c r="H53" s="3">
        <v>0</v>
      </c>
      <c r="I53" s="3">
        <v>0</v>
      </c>
      <c r="J53" s="3">
        <v>325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10">
        <f t="shared" si="1"/>
        <v>1158</v>
      </c>
      <c r="Q53" s="10">
        <f t="shared" si="2"/>
        <v>572</v>
      </c>
      <c r="R53" s="10">
        <f t="shared" si="3"/>
        <v>3</v>
      </c>
    </row>
    <row r="54" spans="1:18" x14ac:dyDescent="0.25">
      <c r="A54" s="4" t="s">
        <v>102</v>
      </c>
      <c r="B54" s="4" t="s">
        <v>103</v>
      </c>
      <c r="C54" s="3">
        <v>1342</v>
      </c>
      <c r="D54" s="3">
        <v>0</v>
      </c>
      <c r="E54" s="135">
        <f t="shared" si="0"/>
        <v>0</v>
      </c>
      <c r="F54" s="3">
        <v>0</v>
      </c>
      <c r="G54" s="3">
        <v>0</v>
      </c>
      <c r="H54" s="3">
        <v>0</v>
      </c>
      <c r="I54" s="3">
        <v>0</v>
      </c>
      <c r="J54" s="3">
        <v>748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10">
        <f t="shared" si="1"/>
        <v>2090</v>
      </c>
      <c r="Q54" s="10">
        <f t="shared" si="2"/>
        <v>0</v>
      </c>
      <c r="R54" s="10">
        <f t="shared" si="3"/>
        <v>0</v>
      </c>
    </row>
    <row r="55" spans="1:18" x14ac:dyDescent="0.25">
      <c r="A55" s="4" t="s">
        <v>104</v>
      </c>
      <c r="B55" s="4" t="s">
        <v>105</v>
      </c>
      <c r="C55" s="3">
        <v>1014</v>
      </c>
      <c r="D55" s="3">
        <v>0</v>
      </c>
      <c r="E55" s="135">
        <f t="shared" si="0"/>
        <v>0</v>
      </c>
      <c r="F55" s="3">
        <v>0</v>
      </c>
      <c r="G55" s="3">
        <v>9</v>
      </c>
      <c r="H55" s="3">
        <v>0</v>
      </c>
      <c r="I55" s="3">
        <v>0</v>
      </c>
      <c r="J55" s="3">
        <v>265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10">
        <f t="shared" si="1"/>
        <v>1288</v>
      </c>
      <c r="Q55" s="10">
        <f t="shared" si="2"/>
        <v>0</v>
      </c>
      <c r="R55" s="10">
        <f t="shared" si="3"/>
        <v>0</v>
      </c>
    </row>
    <row r="56" spans="1:18" x14ac:dyDescent="0.25">
      <c r="A56" s="4" t="s">
        <v>106</v>
      </c>
      <c r="B56" s="4" t="s">
        <v>107</v>
      </c>
      <c r="C56" s="3">
        <v>1851</v>
      </c>
      <c r="D56" s="3">
        <v>513</v>
      </c>
      <c r="E56" s="135">
        <f t="shared" si="0"/>
        <v>27.71474878444084</v>
      </c>
      <c r="F56" s="3">
        <v>4</v>
      </c>
      <c r="G56" s="3">
        <v>3</v>
      </c>
      <c r="H56" s="3">
        <v>0</v>
      </c>
      <c r="I56" s="3">
        <v>0</v>
      </c>
      <c r="J56" s="3">
        <v>619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10">
        <f t="shared" si="1"/>
        <v>2473</v>
      </c>
      <c r="Q56" s="10">
        <f t="shared" si="2"/>
        <v>513</v>
      </c>
      <c r="R56" s="10">
        <f t="shared" si="3"/>
        <v>4</v>
      </c>
    </row>
    <row r="57" spans="1:18" x14ac:dyDescent="0.25">
      <c r="A57" s="4" t="s">
        <v>108</v>
      </c>
      <c r="B57" s="4" t="s">
        <v>109</v>
      </c>
      <c r="C57" s="3">
        <v>710</v>
      </c>
      <c r="D57" s="3">
        <v>0</v>
      </c>
      <c r="E57" s="135">
        <f t="shared" si="0"/>
        <v>0</v>
      </c>
      <c r="F57" s="3">
        <v>0</v>
      </c>
      <c r="G57" s="3">
        <v>0</v>
      </c>
      <c r="H57" s="3">
        <v>0</v>
      </c>
      <c r="I57" s="3">
        <v>0</v>
      </c>
      <c r="J57" s="3">
        <v>364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10">
        <f t="shared" si="1"/>
        <v>1074</v>
      </c>
      <c r="Q57" s="10">
        <f t="shared" si="2"/>
        <v>0</v>
      </c>
      <c r="R57" s="10">
        <f t="shared" si="3"/>
        <v>0</v>
      </c>
    </row>
    <row r="58" spans="1:18" x14ac:dyDescent="0.25">
      <c r="A58" s="4" t="s">
        <v>110</v>
      </c>
      <c r="B58" s="4" t="s">
        <v>111</v>
      </c>
      <c r="C58" s="3">
        <v>1484</v>
      </c>
      <c r="D58" s="3">
        <v>0</v>
      </c>
      <c r="E58" s="135">
        <f t="shared" si="0"/>
        <v>0</v>
      </c>
      <c r="F58" s="3">
        <v>0</v>
      </c>
      <c r="G58" s="3">
        <v>0</v>
      </c>
      <c r="H58" s="3">
        <v>0</v>
      </c>
      <c r="I58" s="3">
        <v>0</v>
      </c>
      <c r="J58" s="3">
        <v>328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10">
        <f t="shared" si="1"/>
        <v>1812</v>
      </c>
      <c r="Q58" s="10">
        <f t="shared" si="2"/>
        <v>0</v>
      </c>
      <c r="R58" s="10">
        <f t="shared" si="3"/>
        <v>0</v>
      </c>
    </row>
    <row r="59" spans="1:18" x14ac:dyDescent="0.25">
      <c r="A59" s="4" t="s">
        <v>112</v>
      </c>
      <c r="B59" s="4" t="s">
        <v>113</v>
      </c>
      <c r="C59" s="3">
        <v>1381</v>
      </c>
      <c r="D59" s="3">
        <v>0</v>
      </c>
      <c r="E59" s="135">
        <f t="shared" si="0"/>
        <v>0</v>
      </c>
      <c r="F59" s="3">
        <v>0</v>
      </c>
      <c r="G59" s="3">
        <v>0</v>
      </c>
      <c r="H59" s="3">
        <v>0</v>
      </c>
      <c r="I59" s="3">
        <v>0</v>
      </c>
      <c r="J59" s="3">
        <v>630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10">
        <f t="shared" si="1"/>
        <v>2011</v>
      </c>
      <c r="Q59" s="10">
        <f t="shared" si="2"/>
        <v>0</v>
      </c>
      <c r="R59" s="10">
        <f t="shared" si="3"/>
        <v>0</v>
      </c>
    </row>
    <row r="60" spans="1:18" x14ac:dyDescent="0.25">
      <c r="A60" s="4" t="s">
        <v>114</v>
      </c>
      <c r="B60" s="4" t="s">
        <v>115</v>
      </c>
      <c r="C60" s="3">
        <v>369</v>
      </c>
      <c r="D60" s="3">
        <v>0</v>
      </c>
      <c r="E60" s="135">
        <f t="shared" si="0"/>
        <v>0</v>
      </c>
      <c r="F60" s="3">
        <v>0</v>
      </c>
      <c r="G60" s="3">
        <v>0</v>
      </c>
      <c r="H60" s="3">
        <v>0</v>
      </c>
      <c r="I60" s="3">
        <v>0</v>
      </c>
      <c r="J60" s="3">
        <v>208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10">
        <f t="shared" si="1"/>
        <v>577</v>
      </c>
      <c r="Q60" s="10">
        <f t="shared" si="2"/>
        <v>0</v>
      </c>
      <c r="R60" s="10">
        <f t="shared" si="3"/>
        <v>0</v>
      </c>
    </row>
    <row r="61" spans="1:18" x14ac:dyDescent="0.25">
      <c r="A61" s="4" t="s">
        <v>116</v>
      </c>
      <c r="B61" s="4" t="s">
        <v>117</v>
      </c>
      <c r="C61" s="3">
        <v>954</v>
      </c>
      <c r="D61" s="3">
        <v>0</v>
      </c>
      <c r="E61" s="135">
        <f t="shared" si="0"/>
        <v>0</v>
      </c>
      <c r="F61" s="3">
        <v>0</v>
      </c>
      <c r="G61" s="3">
        <v>0</v>
      </c>
      <c r="H61" s="3">
        <v>0</v>
      </c>
      <c r="I61" s="3">
        <v>0</v>
      </c>
      <c r="J61" s="3">
        <v>608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10">
        <f t="shared" si="1"/>
        <v>1562</v>
      </c>
      <c r="Q61" s="10">
        <f t="shared" si="2"/>
        <v>0</v>
      </c>
      <c r="R61" s="10">
        <f t="shared" si="3"/>
        <v>0</v>
      </c>
    </row>
    <row r="62" spans="1:18" x14ac:dyDescent="0.25">
      <c r="A62" s="4" t="s">
        <v>118</v>
      </c>
      <c r="B62" s="4" t="s">
        <v>119</v>
      </c>
      <c r="C62" s="3">
        <v>2652</v>
      </c>
      <c r="D62" s="3">
        <v>1744</v>
      </c>
      <c r="E62" s="135">
        <f t="shared" si="0"/>
        <v>65.76168929110105</v>
      </c>
      <c r="F62" s="3">
        <v>5</v>
      </c>
      <c r="G62" s="3">
        <v>0</v>
      </c>
      <c r="H62" s="3">
        <v>0</v>
      </c>
      <c r="I62" s="3">
        <v>0</v>
      </c>
      <c r="J62" s="3">
        <v>804</v>
      </c>
      <c r="K62" s="3">
        <v>551</v>
      </c>
      <c r="L62" s="3">
        <v>4</v>
      </c>
      <c r="M62" s="3">
        <v>0</v>
      </c>
      <c r="N62" s="3">
        <v>0</v>
      </c>
      <c r="O62" s="3">
        <v>0</v>
      </c>
      <c r="P62" s="10">
        <f t="shared" si="1"/>
        <v>3456</v>
      </c>
      <c r="Q62" s="10">
        <f t="shared" si="2"/>
        <v>2295</v>
      </c>
      <c r="R62" s="10">
        <f t="shared" si="3"/>
        <v>9</v>
      </c>
    </row>
    <row r="63" spans="1:18" x14ac:dyDescent="0.25">
      <c r="A63" s="4" t="s">
        <v>120</v>
      </c>
      <c r="B63" s="4" t="s">
        <v>121</v>
      </c>
      <c r="C63" s="3">
        <v>649</v>
      </c>
      <c r="D63" s="3">
        <v>301</v>
      </c>
      <c r="E63" s="135">
        <f t="shared" si="0"/>
        <v>46.379044684129425</v>
      </c>
      <c r="F63" s="3">
        <v>2</v>
      </c>
      <c r="G63" s="3">
        <v>0</v>
      </c>
      <c r="H63" s="3">
        <v>0</v>
      </c>
      <c r="I63" s="3">
        <v>0</v>
      </c>
      <c r="J63" s="3">
        <v>279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10">
        <f t="shared" si="1"/>
        <v>928</v>
      </c>
      <c r="Q63" s="10">
        <f t="shared" si="2"/>
        <v>301</v>
      </c>
      <c r="R63" s="10">
        <f t="shared" si="3"/>
        <v>2</v>
      </c>
    </row>
    <row r="64" spans="1:18" x14ac:dyDescent="0.25">
      <c r="A64" s="4" t="s">
        <v>122</v>
      </c>
      <c r="B64" s="4" t="s">
        <v>123</v>
      </c>
      <c r="C64" s="3">
        <v>1876</v>
      </c>
      <c r="D64" s="3">
        <v>0</v>
      </c>
      <c r="E64" s="135">
        <f t="shared" si="0"/>
        <v>0</v>
      </c>
      <c r="F64" s="3">
        <v>0</v>
      </c>
      <c r="G64" s="3">
        <v>0</v>
      </c>
      <c r="H64" s="3">
        <v>0</v>
      </c>
      <c r="I64" s="3">
        <v>0</v>
      </c>
      <c r="J64" s="3">
        <v>130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10">
        <f t="shared" si="1"/>
        <v>2006</v>
      </c>
      <c r="Q64" s="10">
        <f t="shared" si="2"/>
        <v>0</v>
      </c>
      <c r="R64" s="10">
        <f t="shared" si="3"/>
        <v>0</v>
      </c>
    </row>
    <row r="65" spans="1:18" x14ac:dyDescent="0.25">
      <c r="A65" s="4" t="s">
        <v>124</v>
      </c>
      <c r="B65" s="4" t="s">
        <v>125</v>
      </c>
      <c r="C65" s="3">
        <v>327</v>
      </c>
      <c r="D65" s="3">
        <v>0</v>
      </c>
      <c r="E65" s="135">
        <f t="shared" si="0"/>
        <v>0</v>
      </c>
      <c r="F65" s="3">
        <v>0</v>
      </c>
      <c r="G65" s="3">
        <v>0</v>
      </c>
      <c r="H65" s="3">
        <v>0</v>
      </c>
      <c r="I65" s="3">
        <v>0</v>
      </c>
      <c r="J65" s="3">
        <v>106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10">
        <f t="shared" si="1"/>
        <v>433</v>
      </c>
      <c r="Q65" s="10">
        <f t="shared" si="2"/>
        <v>0</v>
      </c>
      <c r="R65" s="10">
        <f t="shared" si="3"/>
        <v>0</v>
      </c>
    </row>
    <row r="66" spans="1:18" x14ac:dyDescent="0.25">
      <c r="A66" s="4" t="s">
        <v>126</v>
      </c>
      <c r="B66" s="4" t="s">
        <v>127</v>
      </c>
      <c r="C66" s="3">
        <v>875</v>
      </c>
      <c r="D66" s="3">
        <v>0</v>
      </c>
      <c r="E66" s="135">
        <f t="shared" si="0"/>
        <v>0</v>
      </c>
      <c r="F66" s="3">
        <v>0</v>
      </c>
      <c r="G66" s="3">
        <v>0</v>
      </c>
      <c r="H66" s="3">
        <v>0</v>
      </c>
      <c r="I66" s="3">
        <v>0</v>
      </c>
      <c r="J66" s="3">
        <v>249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10">
        <f t="shared" si="1"/>
        <v>1124</v>
      </c>
      <c r="Q66" s="10">
        <f t="shared" si="2"/>
        <v>0</v>
      </c>
      <c r="R66" s="10">
        <f t="shared" si="3"/>
        <v>0</v>
      </c>
    </row>
    <row r="67" spans="1:18" x14ac:dyDescent="0.25">
      <c r="A67" s="4" t="s">
        <v>128</v>
      </c>
      <c r="B67" s="4" t="s">
        <v>129</v>
      </c>
      <c r="C67" s="3">
        <v>634</v>
      </c>
      <c r="D67" s="3">
        <v>0</v>
      </c>
      <c r="E67" s="135">
        <f t="shared" si="0"/>
        <v>0</v>
      </c>
      <c r="F67" s="3">
        <v>0</v>
      </c>
      <c r="G67" s="3">
        <v>0</v>
      </c>
      <c r="H67" s="3">
        <v>0</v>
      </c>
      <c r="I67" s="3">
        <v>0</v>
      </c>
      <c r="J67" s="3">
        <v>130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10">
        <f t="shared" si="1"/>
        <v>764</v>
      </c>
      <c r="Q67" s="10">
        <f t="shared" si="2"/>
        <v>0</v>
      </c>
      <c r="R67" s="10">
        <f t="shared" si="3"/>
        <v>0</v>
      </c>
    </row>
    <row r="68" spans="1:18" x14ac:dyDescent="0.25">
      <c r="A68" s="4" t="s">
        <v>130</v>
      </c>
      <c r="B68" s="4" t="s">
        <v>131</v>
      </c>
      <c r="C68" s="3">
        <v>877</v>
      </c>
      <c r="D68" s="3">
        <v>0</v>
      </c>
      <c r="E68" s="135">
        <f t="shared" si="0"/>
        <v>0</v>
      </c>
      <c r="F68" s="3">
        <v>0</v>
      </c>
      <c r="G68" s="3">
        <v>0</v>
      </c>
      <c r="H68" s="3">
        <v>0</v>
      </c>
      <c r="I68" s="3">
        <v>0</v>
      </c>
      <c r="J68" s="3">
        <v>290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10">
        <f t="shared" si="1"/>
        <v>1167</v>
      </c>
      <c r="Q68" s="10">
        <f t="shared" si="2"/>
        <v>0</v>
      </c>
      <c r="R68" s="10">
        <f t="shared" si="3"/>
        <v>0</v>
      </c>
    </row>
    <row r="69" spans="1:18" x14ac:dyDescent="0.25">
      <c r="A69" s="4" t="s">
        <v>132</v>
      </c>
      <c r="B69" s="4" t="s">
        <v>133</v>
      </c>
      <c r="C69" s="3">
        <v>610</v>
      </c>
      <c r="D69" s="3">
        <v>0</v>
      </c>
      <c r="E69" s="135">
        <f t="shared" ref="E69:E113" si="4">+D69/C69*100</f>
        <v>0</v>
      </c>
      <c r="F69" s="3">
        <v>0</v>
      </c>
      <c r="G69" s="3">
        <v>0</v>
      </c>
      <c r="H69" s="3">
        <v>0</v>
      </c>
      <c r="I69" s="3">
        <v>0</v>
      </c>
      <c r="J69" s="3">
        <v>226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10">
        <f t="shared" ref="P69:P112" si="5">+C69+G69+J69+M69</f>
        <v>836</v>
      </c>
      <c r="Q69" s="10">
        <f t="shared" ref="Q69:Q112" si="6">+D69+H69+K69+N69</f>
        <v>0</v>
      </c>
      <c r="R69" s="10">
        <f t="shared" ref="R69:R112" si="7">+F69+I69+L69+O69</f>
        <v>0</v>
      </c>
    </row>
    <row r="70" spans="1:18" x14ac:dyDescent="0.25">
      <c r="A70" s="4" t="s">
        <v>134</v>
      </c>
      <c r="B70" s="4" t="s">
        <v>135</v>
      </c>
      <c r="C70" s="3">
        <v>334</v>
      </c>
      <c r="D70" s="3">
        <v>0</v>
      </c>
      <c r="E70" s="135">
        <f t="shared" si="4"/>
        <v>0</v>
      </c>
      <c r="F70" s="3">
        <v>0</v>
      </c>
      <c r="G70" s="3">
        <v>0</v>
      </c>
      <c r="H70" s="3">
        <v>0</v>
      </c>
      <c r="I70" s="3">
        <v>0</v>
      </c>
      <c r="J70" s="3">
        <v>562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10">
        <f t="shared" si="5"/>
        <v>896</v>
      </c>
      <c r="Q70" s="10">
        <f t="shared" si="6"/>
        <v>0</v>
      </c>
      <c r="R70" s="10">
        <f t="shared" si="7"/>
        <v>0</v>
      </c>
    </row>
    <row r="71" spans="1:18" x14ac:dyDescent="0.25">
      <c r="A71" s="4" t="s">
        <v>136</v>
      </c>
      <c r="B71" s="4" t="s">
        <v>137</v>
      </c>
      <c r="C71" s="3">
        <v>961</v>
      </c>
      <c r="D71" s="3">
        <v>0</v>
      </c>
      <c r="E71" s="135">
        <f t="shared" si="4"/>
        <v>0</v>
      </c>
      <c r="F71" s="3">
        <v>0</v>
      </c>
      <c r="G71" s="3">
        <v>0</v>
      </c>
      <c r="H71" s="3">
        <v>0</v>
      </c>
      <c r="I71" s="3">
        <v>0</v>
      </c>
      <c r="J71" s="3">
        <v>328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10">
        <f t="shared" si="5"/>
        <v>1289</v>
      </c>
      <c r="Q71" s="10">
        <f t="shared" si="6"/>
        <v>0</v>
      </c>
      <c r="R71" s="10">
        <f t="shared" si="7"/>
        <v>0</v>
      </c>
    </row>
    <row r="72" spans="1:18" x14ac:dyDescent="0.25">
      <c r="A72" s="4" t="s">
        <v>138</v>
      </c>
      <c r="B72" s="4" t="s">
        <v>139</v>
      </c>
      <c r="C72" s="3">
        <v>573</v>
      </c>
      <c r="D72" s="3">
        <v>0</v>
      </c>
      <c r="E72" s="135">
        <f t="shared" si="4"/>
        <v>0</v>
      </c>
      <c r="F72" s="3">
        <v>0</v>
      </c>
      <c r="G72" s="3">
        <v>0</v>
      </c>
      <c r="H72" s="3">
        <v>0</v>
      </c>
      <c r="I72" s="3">
        <v>0</v>
      </c>
      <c r="J72" s="3">
        <v>202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10">
        <f t="shared" si="5"/>
        <v>775</v>
      </c>
      <c r="Q72" s="10">
        <f t="shared" si="6"/>
        <v>0</v>
      </c>
      <c r="R72" s="10">
        <f t="shared" si="7"/>
        <v>0</v>
      </c>
    </row>
    <row r="73" spans="1:18" x14ac:dyDescent="0.25">
      <c r="A73" s="4" t="s">
        <v>140</v>
      </c>
      <c r="B73" s="4" t="s">
        <v>141</v>
      </c>
      <c r="C73" s="3">
        <v>77</v>
      </c>
      <c r="D73" s="3">
        <v>0</v>
      </c>
      <c r="E73" s="135">
        <f t="shared" si="4"/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10">
        <f t="shared" si="5"/>
        <v>77</v>
      </c>
      <c r="Q73" s="10">
        <f t="shared" si="6"/>
        <v>0</v>
      </c>
      <c r="R73" s="10">
        <f t="shared" si="7"/>
        <v>0</v>
      </c>
    </row>
    <row r="74" spans="1:18" x14ac:dyDescent="0.25">
      <c r="A74" s="4" t="s">
        <v>142</v>
      </c>
      <c r="B74" s="4" t="s">
        <v>143</v>
      </c>
      <c r="C74" s="3">
        <v>821</v>
      </c>
      <c r="D74" s="3">
        <v>0</v>
      </c>
      <c r="E74" s="135">
        <f t="shared" si="4"/>
        <v>0</v>
      </c>
      <c r="F74" s="3">
        <v>0</v>
      </c>
      <c r="G74" s="3">
        <v>0</v>
      </c>
      <c r="H74" s="3">
        <v>0</v>
      </c>
      <c r="I74" s="3">
        <v>0</v>
      </c>
      <c r="J74" s="3">
        <v>226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10">
        <f t="shared" si="5"/>
        <v>1047</v>
      </c>
      <c r="Q74" s="10">
        <f t="shared" si="6"/>
        <v>0</v>
      </c>
      <c r="R74" s="10">
        <f t="shared" si="7"/>
        <v>0</v>
      </c>
    </row>
    <row r="75" spans="1:18" x14ac:dyDescent="0.25">
      <c r="A75" s="4" t="s">
        <v>144</v>
      </c>
      <c r="B75" s="4" t="s">
        <v>145</v>
      </c>
      <c r="C75" s="3">
        <v>207</v>
      </c>
      <c r="D75" s="3">
        <v>0</v>
      </c>
      <c r="E75" s="135">
        <f t="shared" si="4"/>
        <v>0</v>
      </c>
      <c r="F75" s="3">
        <v>0</v>
      </c>
      <c r="G75" s="3">
        <v>0</v>
      </c>
      <c r="H75" s="3">
        <v>0</v>
      </c>
      <c r="I75" s="3">
        <v>0</v>
      </c>
      <c r="J75" s="3">
        <v>115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10">
        <f t="shared" si="5"/>
        <v>322</v>
      </c>
      <c r="Q75" s="10">
        <f t="shared" si="6"/>
        <v>0</v>
      </c>
      <c r="R75" s="10">
        <f t="shared" si="7"/>
        <v>0</v>
      </c>
    </row>
    <row r="76" spans="1:18" x14ac:dyDescent="0.25">
      <c r="A76" s="4" t="s">
        <v>146</v>
      </c>
      <c r="B76" s="4" t="s">
        <v>147</v>
      </c>
      <c r="C76" s="3">
        <v>1516</v>
      </c>
      <c r="D76" s="3">
        <v>0</v>
      </c>
      <c r="E76" s="135">
        <f t="shared" si="4"/>
        <v>0</v>
      </c>
      <c r="F76" s="3">
        <v>0</v>
      </c>
      <c r="G76" s="3">
        <v>0</v>
      </c>
      <c r="H76" s="3">
        <v>0</v>
      </c>
      <c r="I76" s="3">
        <v>0</v>
      </c>
      <c r="J76" s="3">
        <v>644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10">
        <f t="shared" si="5"/>
        <v>2160</v>
      </c>
      <c r="Q76" s="10">
        <f t="shared" si="6"/>
        <v>0</v>
      </c>
      <c r="R76" s="10">
        <f t="shared" si="7"/>
        <v>0</v>
      </c>
    </row>
    <row r="77" spans="1:18" x14ac:dyDescent="0.25">
      <c r="A77" s="4" t="s">
        <v>148</v>
      </c>
      <c r="B77" s="4" t="s">
        <v>149</v>
      </c>
      <c r="C77" s="3">
        <v>705</v>
      </c>
      <c r="D77" s="3">
        <v>0</v>
      </c>
      <c r="E77" s="135">
        <f t="shared" si="4"/>
        <v>0</v>
      </c>
      <c r="F77" s="3">
        <v>0</v>
      </c>
      <c r="G77" s="3">
        <v>0</v>
      </c>
      <c r="H77" s="3">
        <v>0</v>
      </c>
      <c r="I77" s="3">
        <v>0</v>
      </c>
      <c r="J77" s="3">
        <v>310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10">
        <f t="shared" si="5"/>
        <v>1015</v>
      </c>
      <c r="Q77" s="10">
        <f t="shared" si="6"/>
        <v>0</v>
      </c>
      <c r="R77" s="10">
        <f t="shared" si="7"/>
        <v>0</v>
      </c>
    </row>
    <row r="78" spans="1:18" x14ac:dyDescent="0.25">
      <c r="A78" s="4" t="s">
        <v>150</v>
      </c>
      <c r="B78" s="4" t="s">
        <v>151</v>
      </c>
      <c r="C78" s="3">
        <v>422</v>
      </c>
      <c r="D78" s="3">
        <v>0</v>
      </c>
      <c r="E78" s="135">
        <f t="shared" si="4"/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10">
        <f t="shared" si="5"/>
        <v>422</v>
      </c>
      <c r="Q78" s="10">
        <f t="shared" si="6"/>
        <v>0</v>
      </c>
      <c r="R78" s="10">
        <f t="shared" si="7"/>
        <v>0</v>
      </c>
    </row>
    <row r="79" spans="1:18" x14ac:dyDescent="0.25">
      <c r="A79" s="4" t="s">
        <v>152</v>
      </c>
      <c r="B79" s="4" t="s">
        <v>153</v>
      </c>
      <c r="C79" s="3">
        <v>134</v>
      </c>
      <c r="D79" s="3">
        <v>0</v>
      </c>
      <c r="E79" s="135">
        <f t="shared" si="4"/>
        <v>0</v>
      </c>
      <c r="F79" s="3">
        <v>0</v>
      </c>
      <c r="G79" s="3">
        <v>0</v>
      </c>
      <c r="H79" s="3">
        <v>0</v>
      </c>
      <c r="I79" s="3">
        <v>0</v>
      </c>
      <c r="J79" s="3">
        <v>64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10">
        <f t="shared" si="5"/>
        <v>198</v>
      </c>
      <c r="Q79" s="10">
        <f t="shared" si="6"/>
        <v>0</v>
      </c>
      <c r="R79" s="10">
        <f t="shared" si="7"/>
        <v>0</v>
      </c>
    </row>
    <row r="80" spans="1:18" x14ac:dyDescent="0.25">
      <c r="A80" s="4" t="s">
        <v>154</v>
      </c>
      <c r="B80" s="4" t="s">
        <v>155</v>
      </c>
      <c r="C80" s="3">
        <v>357</v>
      </c>
      <c r="D80" s="3">
        <v>0</v>
      </c>
      <c r="E80" s="135">
        <f t="shared" si="4"/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10">
        <f t="shared" si="5"/>
        <v>357</v>
      </c>
      <c r="Q80" s="10">
        <f t="shared" si="6"/>
        <v>0</v>
      </c>
      <c r="R80" s="10">
        <f t="shared" si="7"/>
        <v>0</v>
      </c>
    </row>
    <row r="81" spans="1:18" x14ac:dyDescent="0.25">
      <c r="A81" s="4" t="s">
        <v>156</v>
      </c>
      <c r="B81" s="4" t="s">
        <v>157</v>
      </c>
      <c r="C81" s="3">
        <v>472</v>
      </c>
      <c r="D81" s="3">
        <v>0</v>
      </c>
      <c r="E81" s="135">
        <f t="shared" si="4"/>
        <v>0</v>
      </c>
      <c r="F81" s="3">
        <v>0</v>
      </c>
      <c r="G81" s="3">
        <v>0</v>
      </c>
      <c r="H81" s="3">
        <v>0</v>
      </c>
      <c r="I81" s="3">
        <v>0</v>
      </c>
      <c r="J81" s="3">
        <v>59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10">
        <f t="shared" si="5"/>
        <v>531</v>
      </c>
      <c r="Q81" s="10">
        <f t="shared" si="6"/>
        <v>0</v>
      </c>
      <c r="R81" s="10">
        <f t="shared" si="7"/>
        <v>0</v>
      </c>
    </row>
    <row r="82" spans="1:18" x14ac:dyDescent="0.25">
      <c r="A82" s="4" t="s">
        <v>158</v>
      </c>
      <c r="B82" s="4" t="s">
        <v>159</v>
      </c>
      <c r="C82" s="3">
        <v>255</v>
      </c>
      <c r="D82" s="3">
        <v>0</v>
      </c>
      <c r="E82" s="135">
        <f t="shared" si="4"/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10">
        <f t="shared" si="5"/>
        <v>255</v>
      </c>
      <c r="Q82" s="10">
        <f t="shared" si="6"/>
        <v>0</v>
      </c>
      <c r="R82" s="10">
        <f t="shared" si="7"/>
        <v>0</v>
      </c>
    </row>
    <row r="83" spans="1:18" x14ac:dyDescent="0.25">
      <c r="A83" s="4" t="s">
        <v>160</v>
      </c>
      <c r="B83" s="4" t="s">
        <v>161</v>
      </c>
      <c r="C83" s="3">
        <v>353</v>
      </c>
      <c r="D83" s="3">
        <v>0</v>
      </c>
      <c r="E83" s="135">
        <f t="shared" si="4"/>
        <v>0</v>
      </c>
      <c r="F83" s="3">
        <v>0</v>
      </c>
      <c r="G83" s="3">
        <v>0</v>
      </c>
      <c r="H83" s="3">
        <v>0</v>
      </c>
      <c r="I83" s="3">
        <v>0</v>
      </c>
      <c r="J83" s="3">
        <v>16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10">
        <f t="shared" si="5"/>
        <v>369</v>
      </c>
      <c r="Q83" s="10">
        <f t="shared" si="6"/>
        <v>0</v>
      </c>
      <c r="R83" s="10">
        <f t="shared" si="7"/>
        <v>0</v>
      </c>
    </row>
    <row r="84" spans="1:18" x14ac:dyDescent="0.25">
      <c r="A84" s="4" t="s">
        <v>162</v>
      </c>
      <c r="B84" s="4" t="s">
        <v>163</v>
      </c>
      <c r="C84" s="3">
        <v>162</v>
      </c>
      <c r="D84" s="3">
        <v>0</v>
      </c>
      <c r="E84" s="135">
        <f t="shared" si="4"/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10">
        <f t="shared" si="5"/>
        <v>162</v>
      </c>
      <c r="Q84" s="10">
        <f t="shared" si="6"/>
        <v>0</v>
      </c>
      <c r="R84" s="10">
        <f t="shared" si="7"/>
        <v>0</v>
      </c>
    </row>
    <row r="85" spans="1:18" x14ac:dyDescent="0.25">
      <c r="A85" s="4" t="s">
        <v>164</v>
      </c>
      <c r="B85" s="4" t="s">
        <v>165</v>
      </c>
      <c r="C85" s="3">
        <v>479</v>
      </c>
      <c r="D85" s="3">
        <v>0</v>
      </c>
      <c r="E85" s="135">
        <f t="shared" si="4"/>
        <v>0</v>
      </c>
      <c r="F85" s="3">
        <v>0</v>
      </c>
      <c r="G85" s="3">
        <v>0</v>
      </c>
      <c r="H85" s="3">
        <v>0</v>
      </c>
      <c r="I85" s="3">
        <v>0</v>
      </c>
      <c r="J85" s="3">
        <v>38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10">
        <f t="shared" si="5"/>
        <v>517</v>
      </c>
      <c r="Q85" s="10">
        <f t="shared" si="6"/>
        <v>0</v>
      </c>
      <c r="R85" s="10">
        <f t="shared" si="7"/>
        <v>0</v>
      </c>
    </row>
    <row r="86" spans="1:18" x14ac:dyDescent="0.25">
      <c r="A86" s="4" t="s">
        <v>166</v>
      </c>
      <c r="B86" s="4" t="s">
        <v>167</v>
      </c>
      <c r="C86" s="3">
        <v>175</v>
      </c>
      <c r="D86" s="3">
        <v>0</v>
      </c>
      <c r="E86" s="135">
        <f t="shared" si="4"/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10">
        <f t="shared" si="5"/>
        <v>175</v>
      </c>
      <c r="Q86" s="10">
        <f t="shared" si="6"/>
        <v>0</v>
      </c>
      <c r="R86" s="10">
        <f t="shared" si="7"/>
        <v>0</v>
      </c>
    </row>
    <row r="87" spans="1:18" x14ac:dyDescent="0.25">
      <c r="A87" s="4" t="s">
        <v>168</v>
      </c>
      <c r="B87" s="4" t="s">
        <v>169</v>
      </c>
      <c r="C87" s="3">
        <v>293</v>
      </c>
      <c r="D87" s="3">
        <v>0</v>
      </c>
      <c r="E87" s="135">
        <f t="shared" si="4"/>
        <v>0</v>
      </c>
      <c r="F87" s="3">
        <v>0</v>
      </c>
      <c r="G87" s="3">
        <v>0</v>
      </c>
      <c r="H87" s="3">
        <v>0</v>
      </c>
      <c r="I87" s="3">
        <v>0</v>
      </c>
      <c r="J87" s="3">
        <v>121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10">
        <f t="shared" si="5"/>
        <v>414</v>
      </c>
      <c r="Q87" s="10">
        <f t="shared" si="6"/>
        <v>0</v>
      </c>
      <c r="R87" s="10">
        <f t="shared" si="7"/>
        <v>0</v>
      </c>
    </row>
    <row r="88" spans="1:18" x14ac:dyDescent="0.25">
      <c r="A88" s="4" t="s">
        <v>170</v>
      </c>
      <c r="B88" s="4" t="s">
        <v>171</v>
      </c>
      <c r="C88" s="3">
        <v>474</v>
      </c>
      <c r="D88" s="3">
        <v>0</v>
      </c>
      <c r="E88" s="135">
        <f t="shared" si="4"/>
        <v>0</v>
      </c>
      <c r="F88" s="3">
        <v>0</v>
      </c>
      <c r="G88" s="3">
        <v>0</v>
      </c>
      <c r="H88" s="3">
        <v>0</v>
      </c>
      <c r="I88" s="3">
        <v>0</v>
      </c>
      <c r="J88" s="3">
        <v>85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10">
        <f t="shared" si="5"/>
        <v>559</v>
      </c>
      <c r="Q88" s="10">
        <f t="shared" si="6"/>
        <v>0</v>
      </c>
      <c r="R88" s="10">
        <f t="shared" si="7"/>
        <v>0</v>
      </c>
    </row>
    <row r="89" spans="1:18" x14ac:dyDescent="0.25">
      <c r="A89" s="4" t="s">
        <v>172</v>
      </c>
      <c r="B89" s="4" t="s">
        <v>173</v>
      </c>
      <c r="C89" s="3">
        <v>99</v>
      </c>
      <c r="D89" s="3">
        <v>0</v>
      </c>
      <c r="E89" s="135">
        <f t="shared" si="4"/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10">
        <f t="shared" si="5"/>
        <v>99</v>
      </c>
      <c r="Q89" s="10">
        <f t="shared" si="6"/>
        <v>0</v>
      </c>
      <c r="R89" s="10">
        <f t="shared" si="7"/>
        <v>0</v>
      </c>
    </row>
    <row r="90" spans="1:18" x14ac:dyDescent="0.25">
      <c r="A90" s="4" t="s">
        <v>174</v>
      </c>
      <c r="B90" s="4" t="s">
        <v>175</v>
      </c>
      <c r="C90" s="3">
        <v>492</v>
      </c>
      <c r="D90" s="3">
        <v>0</v>
      </c>
      <c r="E90" s="135">
        <f t="shared" si="4"/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10">
        <f t="shared" si="5"/>
        <v>492</v>
      </c>
      <c r="Q90" s="10">
        <f t="shared" si="6"/>
        <v>0</v>
      </c>
      <c r="R90" s="10">
        <f t="shared" si="7"/>
        <v>0</v>
      </c>
    </row>
    <row r="91" spans="1:18" x14ac:dyDescent="0.25">
      <c r="A91" s="4" t="s">
        <v>176</v>
      </c>
      <c r="B91" s="4" t="s">
        <v>177</v>
      </c>
      <c r="C91" s="3">
        <v>298</v>
      </c>
      <c r="D91" s="3">
        <v>0</v>
      </c>
      <c r="E91" s="135">
        <f t="shared" si="4"/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10">
        <f t="shared" si="5"/>
        <v>298</v>
      </c>
      <c r="Q91" s="10">
        <f t="shared" si="6"/>
        <v>0</v>
      </c>
      <c r="R91" s="10">
        <f t="shared" si="7"/>
        <v>0</v>
      </c>
    </row>
    <row r="92" spans="1:18" x14ac:dyDescent="0.25">
      <c r="A92" s="4" t="s">
        <v>178</v>
      </c>
      <c r="B92" s="4" t="s">
        <v>179</v>
      </c>
      <c r="C92" s="3">
        <v>366</v>
      </c>
      <c r="D92" s="3">
        <v>0</v>
      </c>
      <c r="E92" s="135">
        <f t="shared" si="4"/>
        <v>0</v>
      </c>
      <c r="F92" s="3">
        <v>0</v>
      </c>
      <c r="G92" s="3">
        <v>0</v>
      </c>
      <c r="H92" s="3">
        <v>0</v>
      </c>
      <c r="I92" s="3">
        <v>0</v>
      </c>
      <c r="J92" s="3">
        <v>76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10">
        <f t="shared" si="5"/>
        <v>442</v>
      </c>
      <c r="Q92" s="10">
        <f t="shared" si="6"/>
        <v>0</v>
      </c>
      <c r="R92" s="10">
        <f t="shared" si="7"/>
        <v>0</v>
      </c>
    </row>
    <row r="93" spans="1:18" x14ac:dyDescent="0.25">
      <c r="A93" s="4" t="s">
        <v>180</v>
      </c>
      <c r="B93" s="4" t="s">
        <v>181</v>
      </c>
      <c r="C93" s="3">
        <v>205</v>
      </c>
      <c r="D93" s="3">
        <v>0</v>
      </c>
      <c r="E93" s="135">
        <f t="shared" si="4"/>
        <v>0</v>
      </c>
      <c r="F93" s="3">
        <v>0</v>
      </c>
      <c r="G93" s="3">
        <v>0</v>
      </c>
      <c r="H93" s="3">
        <v>0</v>
      </c>
      <c r="I93" s="3">
        <v>0</v>
      </c>
      <c r="J93" s="3">
        <v>31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10">
        <f t="shared" si="5"/>
        <v>236</v>
      </c>
      <c r="Q93" s="10">
        <f t="shared" si="6"/>
        <v>0</v>
      </c>
      <c r="R93" s="10">
        <f t="shared" si="7"/>
        <v>0</v>
      </c>
    </row>
    <row r="94" spans="1:18" x14ac:dyDescent="0.25">
      <c r="A94" s="4" t="s">
        <v>182</v>
      </c>
      <c r="B94" s="4" t="s">
        <v>183</v>
      </c>
      <c r="C94" s="3">
        <v>432</v>
      </c>
      <c r="D94" s="3">
        <v>0</v>
      </c>
      <c r="E94" s="135">
        <f t="shared" si="4"/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10">
        <f t="shared" si="5"/>
        <v>432</v>
      </c>
      <c r="Q94" s="10">
        <f t="shared" si="6"/>
        <v>0</v>
      </c>
      <c r="R94" s="10">
        <f t="shared" si="7"/>
        <v>0</v>
      </c>
    </row>
    <row r="95" spans="1:18" x14ac:dyDescent="0.25">
      <c r="A95" s="4" t="s">
        <v>184</v>
      </c>
      <c r="B95" s="4" t="s">
        <v>185</v>
      </c>
      <c r="C95" s="3">
        <v>190</v>
      </c>
      <c r="D95" s="3">
        <v>0</v>
      </c>
      <c r="E95" s="135">
        <f t="shared" si="4"/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10">
        <f t="shared" si="5"/>
        <v>190</v>
      </c>
      <c r="Q95" s="10">
        <f t="shared" si="6"/>
        <v>0</v>
      </c>
      <c r="R95" s="10">
        <f t="shared" si="7"/>
        <v>0</v>
      </c>
    </row>
    <row r="96" spans="1:18" x14ac:dyDescent="0.25">
      <c r="A96" s="4" t="s">
        <v>186</v>
      </c>
      <c r="B96" s="4" t="s">
        <v>187</v>
      </c>
      <c r="C96" s="3">
        <v>546</v>
      </c>
      <c r="D96" s="3">
        <v>0</v>
      </c>
      <c r="E96" s="135">
        <f t="shared" si="4"/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10">
        <f t="shared" si="5"/>
        <v>546</v>
      </c>
      <c r="Q96" s="10">
        <f t="shared" si="6"/>
        <v>0</v>
      </c>
      <c r="R96" s="10">
        <f t="shared" si="7"/>
        <v>0</v>
      </c>
    </row>
    <row r="97" spans="1:18" x14ac:dyDescent="0.25">
      <c r="A97" s="4" t="s">
        <v>188</v>
      </c>
      <c r="B97" s="4" t="s">
        <v>189</v>
      </c>
      <c r="C97" s="3">
        <v>542</v>
      </c>
      <c r="D97" s="3">
        <v>0</v>
      </c>
      <c r="E97" s="135">
        <f t="shared" si="4"/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10">
        <f t="shared" si="5"/>
        <v>542</v>
      </c>
      <c r="Q97" s="10">
        <f t="shared" si="6"/>
        <v>0</v>
      </c>
      <c r="R97" s="10">
        <f t="shared" si="7"/>
        <v>0</v>
      </c>
    </row>
    <row r="98" spans="1:18" x14ac:dyDescent="0.25">
      <c r="A98" s="4" t="s">
        <v>190</v>
      </c>
      <c r="B98" s="4" t="s">
        <v>191</v>
      </c>
      <c r="C98" s="3">
        <v>501</v>
      </c>
      <c r="D98" s="3">
        <v>0</v>
      </c>
      <c r="E98" s="135">
        <f t="shared" si="4"/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10">
        <f t="shared" si="5"/>
        <v>501</v>
      </c>
      <c r="Q98" s="10">
        <f t="shared" si="6"/>
        <v>0</v>
      </c>
      <c r="R98" s="10">
        <f t="shared" si="7"/>
        <v>0</v>
      </c>
    </row>
    <row r="99" spans="1:18" x14ac:dyDescent="0.25">
      <c r="A99" s="4" t="s">
        <v>192</v>
      </c>
      <c r="B99" s="4" t="s">
        <v>193</v>
      </c>
      <c r="C99" s="3">
        <v>403</v>
      </c>
      <c r="D99" s="3">
        <v>0</v>
      </c>
      <c r="E99" s="135">
        <f t="shared" si="4"/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10">
        <f t="shared" si="5"/>
        <v>403</v>
      </c>
      <c r="Q99" s="10">
        <f t="shared" si="6"/>
        <v>0</v>
      </c>
      <c r="R99" s="10">
        <f t="shared" si="7"/>
        <v>0</v>
      </c>
    </row>
    <row r="100" spans="1:18" x14ac:dyDescent="0.25">
      <c r="A100" s="4" t="s">
        <v>194</v>
      </c>
      <c r="B100" s="4" t="s">
        <v>195</v>
      </c>
      <c r="C100" s="3">
        <v>184</v>
      </c>
      <c r="D100" s="3">
        <v>0</v>
      </c>
      <c r="E100" s="135">
        <f t="shared" si="4"/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10">
        <f t="shared" si="5"/>
        <v>184</v>
      </c>
      <c r="Q100" s="10">
        <f t="shared" si="6"/>
        <v>0</v>
      </c>
      <c r="R100" s="10">
        <f t="shared" si="7"/>
        <v>0</v>
      </c>
    </row>
    <row r="101" spans="1:18" x14ac:dyDescent="0.25">
      <c r="A101" s="4" t="s">
        <v>196</v>
      </c>
      <c r="B101" s="4" t="s">
        <v>197</v>
      </c>
      <c r="C101" s="3">
        <v>451</v>
      </c>
      <c r="D101" s="3">
        <v>0</v>
      </c>
      <c r="E101" s="135">
        <f t="shared" si="4"/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10">
        <f t="shared" si="5"/>
        <v>451</v>
      </c>
      <c r="Q101" s="10">
        <f t="shared" si="6"/>
        <v>0</v>
      </c>
      <c r="R101" s="10">
        <f t="shared" si="7"/>
        <v>0</v>
      </c>
    </row>
    <row r="102" spans="1:18" x14ac:dyDescent="0.25">
      <c r="A102" s="4" t="s">
        <v>198</v>
      </c>
      <c r="B102" s="4" t="s">
        <v>199</v>
      </c>
      <c r="C102" s="3">
        <v>120</v>
      </c>
      <c r="D102" s="3">
        <v>0</v>
      </c>
      <c r="E102" s="135">
        <f t="shared" si="4"/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10">
        <f t="shared" si="5"/>
        <v>120</v>
      </c>
      <c r="Q102" s="10">
        <f t="shared" si="6"/>
        <v>0</v>
      </c>
      <c r="R102" s="10">
        <f t="shared" si="7"/>
        <v>0</v>
      </c>
    </row>
    <row r="103" spans="1:18" x14ac:dyDescent="0.25">
      <c r="A103" s="4" t="s">
        <v>200</v>
      </c>
      <c r="B103" s="4" t="s">
        <v>201</v>
      </c>
      <c r="C103" s="3">
        <v>377</v>
      </c>
      <c r="D103" s="3">
        <v>0</v>
      </c>
      <c r="E103" s="135">
        <f t="shared" si="4"/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10">
        <f t="shared" si="5"/>
        <v>377</v>
      </c>
      <c r="Q103" s="10">
        <f t="shared" si="6"/>
        <v>0</v>
      </c>
      <c r="R103" s="10">
        <f t="shared" si="7"/>
        <v>0</v>
      </c>
    </row>
    <row r="104" spans="1:18" x14ac:dyDescent="0.25">
      <c r="A104" s="4" t="s">
        <v>202</v>
      </c>
      <c r="B104" s="4" t="s">
        <v>203</v>
      </c>
      <c r="C104" s="3">
        <v>269</v>
      </c>
      <c r="D104" s="3">
        <v>0</v>
      </c>
      <c r="E104" s="135">
        <f t="shared" si="4"/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10">
        <f t="shared" si="5"/>
        <v>269</v>
      </c>
      <c r="Q104" s="10">
        <f t="shared" si="6"/>
        <v>0</v>
      </c>
      <c r="R104" s="10">
        <f t="shared" si="7"/>
        <v>0</v>
      </c>
    </row>
    <row r="105" spans="1:18" x14ac:dyDescent="0.25">
      <c r="A105" s="4" t="s">
        <v>204</v>
      </c>
      <c r="B105" s="4" t="s">
        <v>205</v>
      </c>
      <c r="C105" s="3">
        <v>269</v>
      </c>
      <c r="D105" s="3">
        <v>0</v>
      </c>
      <c r="E105" s="135">
        <f t="shared" si="4"/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10">
        <f t="shared" si="5"/>
        <v>269</v>
      </c>
      <c r="Q105" s="10">
        <f t="shared" si="6"/>
        <v>0</v>
      </c>
      <c r="R105" s="10">
        <f t="shared" si="7"/>
        <v>0</v>
      </c>
    </row>
    <row r="106" spans="1:18" x14ac:dyDescent="0.25">
      <c r="A106" s="4" t="s">
        <v>206</v>
      </c>
      <c r="B106" s="4" t="s">
        <v>207</v>
      </c>
      <c r="C106" s="3">
        <v>314</v>
      </c>
      <c r="D106" s="3">
        <v>0</v>
      </c>
      <c r="E106" s="135">
        <f t="shared" si="4"/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10">
        <f t="shared" si="5"/>
        <v>314</v>
      </c>
      <c r="Q106" s="10">
        <f t="shared" si="6"/>
        <v>0</v>
      </c>
      <c r="R106" s="10">
        <f t="shared" si="7"/>
        <v>0</v>
      </c>
    </row>
    <row r="107" spans="1:18" x14ac:dyDescent="0.25">
      <c r="A107" s="4" t="s">
        <v>208</v>
      </c>
      <c r="B107" s="4" t="s">
        <v>209</v>
      </c>
      <c r="C107" s="3">
        <v>472</v>
      </c>
      <c r="D107" s="3">
        <v>0</v>
      </c>
      <c r="E107" s="135">
        <f t="shared" si="4"/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10">
        <f t="shared" si="5"/>
        <v>472</v>
      </c>
      <c r="Q107" s="10">
        <f t="shared" si="6"/>
        <v>0</v>
      </c>
      <c r="R107" s="10">
        <f t="shared" si="7"/>
        <v>0</v>
      </c>
    </row>
    <row r="108" spans="1:18" x14ac:dyDescent="0.25">
      <c r="A108" s="4" t="s">
        <v>210</v>
      </c>
      <c r="B108" s="4" t="s">
        <v>211</v>
      </c>
      <c r="C108" s="3">
        <v>245</v>
      </c>
      <c r="D108" s="3">
        <v>0</v>
      </c>
      <c r="E108" s="135">
        <f t="shared" si="4"/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10">
        <f t="shared" si="5"/>
        <v>245</v>
      </c>
      <c r="Q108" s="10">
        <f t="shared" si="6"/>
        <v>0</v>
      </c>
      <c r="R108" s="10">
        <f t="shared" si="7"/>
        <v>0</v>
      </c>
    </row>
    <row r="109" spans="1:18" x14ac:dyDescent="0.25">
      <c r="A109" s="4" t="s">
        <v>212</v>
      </c>
      <c r="B109" s="4" t="s">
        <v>213</v>
      </c>
      <c r="C109" s="3">
        <v>129</v>
      </c>
      <c r="D109" s="3">
        <v>0</v>
      </c>
      <c r="E109" s="135">
        <f t="shared" si="4"/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10">
        <f t="shared" si="5"/>
        <v>129</v>
      </c>
      <c r="Q109" s="10">
        <f t="shared" si="6"/>
        <v>0</v>
      </c>
      <c r="R109" s="10">
        <f t="shared" si="7"/>
        <v>0</v>
      </c>
    </row>
    <row r="110" spans="1:18" x14ac:dyDescent="0.25">
      <c r="A110" s="4" t="s">
        <v>214</v>
      </c>
      <c r="B110" s="4" t="s">
        <v>215</v>
      </c>
      <c r="C110" s="3">
        <v>80</v>
      </c>
      <c r="D110" s="3">
        <v>0</v>
      </c>
      <c r="E110" s="135">
        <f t="shared" si="4"/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10">
        <f t="shared" si="5"/>
        <v>80</v>
      </c>
      <c r="Q110" s="10">
        <f t="shared" si="6"/>
        <v>0</v>
      </c>
      <c r="R110" s="10">
        <f t="shared" si="7"/>
        <v>0</v>
      </c>
    </row>
    <row r="111" spans="1:18" x14ac:dyDescent="0.25">
      <c r="A111" s="4" t="s">
        <v>216</v>
      </c>
      <c r="B111" s="4" t="s">
        <v>217</v>
      </c>
      <c r="C111" s="3">
        <v>80</v>
      </c>
      <c r="D111" s="3">
        <v>0</v>
      </c>
      <c r="E111" s="135">
        <f t="shared" si="4"/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10">
        <f t="shared" si="5"/>
        <v>80</v>
      </c>
      <c r="Q111" s="10">
        <f t="shared" si="6"/>
        <v>0</v>
      </c>
      <c r="R111" s="10">
        <f t="shared" si="7"/>
        <v>0</v>
      </c>
    </row>
    <row r="112" spans="1:18" x14ac:dyDescent="0.25">
      <c r="A112" s="4" t="s">
        <v>218</v>
      </c>
      <c r="B112" s="4" t="s">
        <v>219</v>
      </c>
      <c r="C112" s="3">
        <v>52</v>
      </c>
      <c r="D112" s="3">
        <v>0</v>
      </c>
      <c r="E112" s="135">
        <f t="shared" si="4"/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10">
        <f t="shared" si="5"/>
        <v>52</v>
      </c>
      <c r="Q112" s="10">
        <f t="shared" si="6"/>
        <v>0</v>
      </c>
      <c r="R112" s="10">
        <f t="shared" si="7"/>
        <v>0</v>
      </c>
    </row>
    <row r="113" spans="1:18" x14ac:dyDescent="0.25">
      <c r="A113" s="14"/>
      <c r="B113" s="9" t="s">
        <v>473</v>
      </c>
      <c r="C113" s="24">
        <f>SUM(C4:C112)</f>
        <v>137709</v>
      </c>
      <c r="D113" s="24">
        <f t="shared" ref="D113:Q113" si="8">SUM(D4:D112)</f>
        <v>56682</v>
      </c>
      <c r="E113" s="135">
        <f t="shared" si="4"/>
        <v>41.160708450428075</v>
      </c>
      <c r="F113" s="24">
        <f t="shared" si="8"/>
        <v>229</v>
      </c>
      <c r="G113" s="24">
        <f t="shared" si="8"/>
        <v>219</v>
      </c>
      <c r="H113" s="24">
        <f t="shared" si="8"/>
        <v>0</v>
      </c>
      <c r="I113" s="24">
        <f t="shared" si="8"/>
        <v>0</v>
      </c>
      <c r="J113" s="24">
        <f t="shared" si="8"/>
        <v>52260</v>
      </c>
      <c r="K113" s="24">
        <f t="shared" si="8"/>
        <v>2730</v>
      </c>
      <c r="L113" s="24">
        <f t="shared" si="8"/>
        <v>13</v>
      </c>
      <c r="M113" s="24">
        <f t="shared" si="8"/>
        <v>0</v>
      </c>
      <c r="N113" s="24">
        <f t="shared" si="8"/>
        <v>0</v>
      </c>
      <c r="O113" s="24">
        <f t="shared" si="8"/>
        <v>0</v>
      </c>
      <c r="P113" s="10">
        <f t="shared" si="8"/>
        <v>190188</v>
      </c>
      <c r="Q113" s="10">
        <f t="shared" si="8"/>
        <v>59412</v>
      </c>
      <c r="R113" s="10">
        <f>SUM(R4:R112)</f>
        <v>242</v>
      </c>
    </row>
    <row r="115" spans="1:18" x14ac:dyDescent="0.25">
      <c r="F115" s="7"/>
    </row>
  </sheetData>
  <mergeCells count="7">
    <mergeCell ref="P2:R2"/>
    <mergeCell ref="M2:O2"/>
    <mergeCell ref="A2:A3"/>
    <mergeCell ref="B2:B3"/>
    <mergeCell ref="C2:F2"/>
    <mergeCell ref="G2:I2"/>
    <mergeCell ref="J2:L2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13"/>
  <sheetViews>
    <sheetView workbookViewId="0">
      <pane xSplit="2" ySplit="3" topLeftCell="H4" activePane="bottomRight" state="frozen"/>
      <selection pane="topRight" activeCell="C1" sqref="C1"/>
      <selection pane="bottomLeft" activeCell="A4" sqref="A4"/>
      <selection pane="bottomRight" activeCell="P117" sqref="P117"/>
    </sheetView>
  </sheetViews>
  <sheetFormatPr baseColWidth="10" defaultColWidth="9.140625" defaultRowHeight="15" x14ac:dyDescent="0.25"/>
  <cols>
    <col min="2" max="2" width="68.42578125" customWidth="1"/>
    <col min="3" max="3" width="15.140625" customWidth="1"/>
    <col min="4" max="14" width="16.5703125" customWidth="1"/>
    <col min="15" max="15" width="8.85546875" customWidth="1"/>
  </cols>
  <sheetData>
    <row r="2" spans="1:17" ht="30" customHeight="1" x14ac:dyDescent="0.25">
      <c r="A2" s="318" t="s">
        <v>0</v>
      </c>
      <c r="B2" s="318" t="s">
        <v>1</v>
      </c>
      <c r="C2" s="318" t="s">
        <v>628</v>
      </c>
      <c r="D2" s="318" t="s">
        <v>628</v>
      </c>
      <c r="E2" s="318" t="s">
        <v>628</v>
      </c>
      <c r="F2" s="318" t="s">
        <v>629</v>
      </c>
      <c r="G2" s="318" t="s">
        <v>629</v>
      </c>
      <c r="H2" s="318" t="s">
        <v>629</v>
      </c>
      <c r="I2" s="318" t="s">
        <v>630</v>
      </c>
      <c r="J2" s="318" t="s">
        <v>630</v>
      </c>
      <c r="K2" s="318" t="s">
        <v>630</v>
      </c>
      <c r="L2" s="318" t="s">
        <v>631</v>
      </c>
      <c r="M2" s="318" t="s">
        <v>631</v>
      </c>
      <c r="N2" s="318" t="s">
        <v>631</v>
      </c>
    </row>
    <row r="3" spans="1:17" ht="39.950000000000003" customHeight="1" x14ac:dyDescent="0.25">
      <c r="A3" s="318" t="s">
        <v>0</v>
      </c>
      <c r="B3" s="318" t="s">
        <v>1</v>
      </c>
      <c r="C3" s="2" t="s">
        <v>622</v>
      </c>
      <c r="D3" s="2" t="s">
        <v>623</v>
      </c>
      <c r="E3" s="2" t="s">
        <v>624</v>
      </c>
      <c r="F3" s="2" t="s">
        <v>622</v>
      </c>
      <c r="G3" s="2" t="s">
        <v>623</v>
      </c>
      <c r="H3" s="2" t="s">
        <v>624</v>
      </c>
      <c r="I3" s="2" t="s">
        <v>622</v>
      </c>
      <c r="J3" s="2" t="s">
        <v>623</v>
      </c>
      <c r="K3" s="2" t="s">
        <v>624</v>
      </c>
      <c r="L3" s="2" t="s">
        <v>622</v>
      </c>
      <c r="M3" s="2" t="s">
        <v>623</v>
      </c>
      <c r="N3" s="2" t="s">
        <v>624</v>
      </c>
    </row>
    <row r="4" spans="1:17" x14ac:dyDescent="0.25">
      <c r="A4" s="4" t="s">
        <v>2</v>
      </c>
      <c r="B4" s="4" t="s">
        <v>3</v>
      </c>
      <c r="C4" s="3">
        <v>2289</v>
      </c>
      <c r="D4" s="3">
        <v>0</v>
      </c>
      <c r="E4" s="3">
        <v>0</v>
      </c>
      <c r="F4" s="3">
        <v>34</v>
      </c>
      <c r="G4" s="3">
        <v>0</v>
      </c>
      <c r="H4" s="3">
        <v>0</v>
      </c>
      <c r="I4" s="3">
        <v>957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7">
        <f t="shared" ref="O4:O67" si="0">+C4+F4+I4+L4</f>
        <v>3280</v>
      </c>
      <c r="P4">
        <v>3280</v>
      </c>
      <c r="Q4" s="7">
        <f>+P4-O4</f>
        <v>0</v>
      </c>
    </row>
    <row r="5" spans="1:17" x14ac:dyDescent="0.25">
      <c r="A5" s="4" t="s">
        <v>4</v>
      </c>
      <c r="B5" s="4" t="s">
        <v>5</v>
      </c>
      <c r="C5" s="3">
        <v>4091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1116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7">
        <f t="shared" si="0"/>
        <v>5207</v>
      </c>
      <c r="P5">
        <v>5207</v>
      </c>
      <c r="Q5" s="7">
        <f t="shared" ref="Q5:Q68" si="1">+P5-O5</f>
        <v>0</v>
      </c>
    </row>
    <row r="6" spans="1:17" x14ac:dyDescent="0.25">
      <c r="A6" s="4" t="s">
        <v>6</v>
      </c>
      <c r="B6" s="4" t="s">
        <v>7</v>
      </c>
      <c r="C6" s="3">
        <v>2603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1269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7">
        <f t="shared" si="0"/>
        <v>3872</v>
      </c>
      <c r="P6">
        <v>3872</v>
      </c>
      <c r="Q6" s="7">
        <f t="shared" si="1"/>
        <v>0</v>
      </c>
    </row>
    <row r="7" spans="1:17" x14ac:dyDescent="0.25">
      <c r="A7" s="4" t="s">
        <v>8</v>
      </c>
      <c r="B7" s="4" t="s">
        <v>9</v>
      </c>
      <c r="C7" s="3">
        <v>3831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1673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7">
        <f t="shared" si="0"/>
        <v>5504</v>
      </c>
      <c r="P7">
        <v>5504</v>
      </c>
      <c r="Q7" s="7">
        <f t="shared" si="1"/>
        <v>0</v>
      </c>
    </row>
    <row r="8" spans="1:17" x14ac:dyDescent="0.25">
      <c r="A8" s="4" t="s">
        <v>10</v>
      </c>
      <c r="B8" s="4" t="s">
        <v>11</v>
      </c>
      <c r="C8" s="3">
        <v>1710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854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7">
        <f t="shared" si="0"/>
        <v>2564</v>
      </c>
      <c r="P8">
        <v>2564</v>
      </c>
      <c r="Q8" s="7">
        <f t="shared" si="1"/>
        <v>0</v>
      </c>
    </row>
    <row r="9" spans="1:17" x14ac:dyDescent="0.25">
      <c r="A9" s="4" t="s">
        <v>12</v>
      </c>
      <c r="B9" s="4" t="s">
        <v>13</v>
      </c>
      <c r="C9" s="3">
        <v>4270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1594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7">
        <f t="shared" si="0"/>
        <v>5864</v>
      </c>
      <c r="P9">
        <v>5864</v>
      </c>
      <c r="Q9" s="7">
        <f t="shared" si="1"/>
        <v>0</v>
      </c>
    </row>
    <row r="10" spans="1:17" x14ac:dyDescent="0.25">
      <c r="A10" s="4" t="s">
        <v>14</v>
      </c>
      <c r="B10" s="4" t="s">
        <v>15</v>
      </c>
      <c r="C10" s="3">
        <v>3596</v>
      </c>
      <c r="D10" s="3">
        <v>0</v>
      </c>
      <c r="E10" s="3">
        <v>0</v>
      </c>
      <c r="F10" s="3">
        <v>22</v>
      </c>
      <c r="G10" s="3">
        <v>0</v>
      </c>
      <c r="H10" s="3">
        <v>0</v>
      </c>
      <c r="I10" s="3">
        <v>1599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7">
        <f t="shared" si="0"/>
        <v>5217</v>
      </c>
      <c r="P10">
        <v>5217</v>
      </c>
      <c r="Q10" s="7">
        <f t="shared" si="1"/>
        <v>0</v>
      </c>
    </row>
    <row r="11" spans="1:17" x14ac:dyDescent="0.25">
      <c r="A11" s="4" t="s">
        <v>16</v>
      </c>
      <c r="B11" s="4" t="s">
        <v>17</v>
      </c>
      <c r="C11" s="3">
        <v>1991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663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7">
        <f t="shared" si="0"/>
        <v>2654</v>
      </c>
      <c r="P11">
        <v>2654</v>
      </c>
      <c r="Q11" s="7">
        <f t="shared" si="1"/>
        <v>0</v>
      </c>
    </row>
    <row r="12" spans="1:17" x14ac:dyDescent="0.25">
      <c r="A12" s="4" t="s">
        <v>18</v>
      </c>
      <c r="B12" s="4" t="s">
        <v>19</v>
      </c>
      <c r="C12" s="3">
        <v>4520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1823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7">
        <f t="shared" si="0"/>
        <v>6343</v>
      </c>
      <c r="P12">
        <v>6343</v>
      </c>
      <c r="Q12" s="7">
        <f t="shared" si="1"/>
        <v>0</v>
      </c>
    </row>
    <row r="13" spans="1:17" x14ac:dyDescent="0.25">
      <c r="A13" s="4" t="s">
        <v>20</v>
      </c>
      <c r="B13" s="4" t="s">
        <v>21</v>
      </c>
      <c r="C13" s="3">
        <v>858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374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7">
        <f t="shared" si="0"/>
        <v>1232</v>
      </c>
      <c r="P13">
        <v>1232</v>
      </c>
      <c r="Q13" s="7">
        <f t="shared" si="1"/>
        <v>0</v>
      </c>
    </row>
    <row r="14" spans="1:17" x14ac:dyDescent="0.25">
      <c r="A14" s="4" t="s">
        <v>22</v>
      </c>
      <c r="B14" s="4" t="s">
        <v>23</v>
      </c>
      <c r="C14" s="3">
        <v>1715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803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7">
        <f t="shared" si="0"/>
        <v>2518</v>
      </c>
      <c r="P14">
        <v>2518</v>
      </c>
      <c r="Q14" s="7">
        <f t="shared" si="1"/>
        <v>0</v>
      </c>
    </row>
    <row r="15" spans="1:17" x14ac:dyDescent="0.25">
      <c r="A15" s="4" t="s">
        <v>24</v>
      </c>
      <c r="B15" s="4" t="s">
        <v>25</v>
      </c>
      <c r="C15" s="3">
        <v>2181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874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7">
        <f t="shared" si="0"/>
        <v>3055</v>
      </c>
      <c r="P15">
        <v>3055</v>
      </c>
      <c r="Q15" s="7">
        <f t="shared" si="1"/>
        <v>0</v>
      </c>
    </row>
    <row r="16" spans="1:17" x14ac:dyDescent="0.25">
      <c r="A16" s="4" t="s">
        <v>26</v>
      </c>
      <c r="B16" s="4" t="s">
        <v>27</v>
      </c>
      <c r="C16" s="3">
        <v>4529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1599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7">
        <f t="shared" si="0"/>
        <v>6128</v>
      </c>
      <c r="P16">
        <v>6128</v>
      </c>
      <c r="Q16" s="7">
        <f t="shared" si="1"/>
        <v>0</v>
      </c>
    </row>
    <row r="17" spans="1:17" x14ac:dyDescent="0.25">
      <c r="A17" s="4" t="s">
        <v>28</v>
      </c>
      <c r="B17" s="4" t="s">
        <v>29</v>
      </c>
      <c r="C17" s="3">
        <v>1577</v>
      </c>
      <c r="D17" s="3">
        <v>0</v>
      </c>
      <c r="E17" s="3">
        <v>0</v>
      </c>
      <c r="F17" s="3">
        <v>29</v>
      </c>
      <c r="G17" s="3">
        <v>0</v>
      </c>
      <c r="H17" s="3">
        <v>0</v>
      </c>
      <c r="I17" s="3">
        <v>748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7">
        <f t="shared" si="0"/>
        <v>2354</v>
      </c>
      <c r="P17">
        <v>2354</v>
      </c>
      <c r="Q17" s="7">
        <f t="shared" si="1"/>
        <v>0</v>
      </c>
    </row>
    <row r="18" spans="1:17" x14ac:dyDescent="0.25">
      <c r="A18" s="4" t="s">
        <v>30</v>
      </c>
      <c r="B18" s="4" t="s">
        <v>31</v>
      </c>
      <c r="C18" s="3">
        <v>1284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675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7">
        <f t="shared" si="0"/>
        <v>1959</v>
      </c>
      <c r="P18">
        <v>1959</v>
      </c>
      <c r="Q18" s="7">
        <f t="shared" si="1"/>
        <v>0</v>
      </c>
    </row>
    <row r="19" spans="1:17" x14ac:dyDescent="0.25">
      <c r="A19" s="4" t="s">
        <v>32</v>
      </c>
      <c r="B19" s="4" t="s">
        <v>33</v>
      </c>
      <c r="C19" s="3">
        <v>1560</v>
      </c>
      <c r="D19" s="3">
        <v>0</v>
      </c>
      <c r="E19" s="3">
        <v>0</v>
      </c>
      <c r="F19" s="3">
        <v>25</v>
      </c>
      <c r="G19" s="3">
        <v>0</v>
      </c>
      <c r="H19" s="3">
        <v>0</v>
      </c>
      <c r="I19" s="3">
        <v>845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7">
        <f t="shared" si="0"/>
        <v>2430</v>
      </c>
      <c r="P19">
        <v>2430</v>
      </c>
      <c r="Q19" s="7">
        <f t="shared" si="1"/>
        <v>0</v>
      </c>
    </row>
    <row r="20" spans="1:17" x14ac:dyDescent="0.25">
      <c r="A20" s="4" t="s">
        <v>34</v>
      </c>
      <c r="B20" s="4" t="s">
        <v>35</v>
      </c>
      <c r="C20" s="3">
        <v>1142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761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7">
        <f t="shared" si="0"/>
        <v>1903</v>
      </c>
      <c r="P20">
        <v>1903</v>
      </c>
      <c r="Q20" s="7">
        <f t="shared" si="1"/>
        <v>0</v>
      </c>
    </row>
    <row r="21" spans="1:17" x14ac:dyDescent="0.25">
      <c r="A21" s="4" t="s">
        <v>36</v>
      </c>
      <c r="B21" s="4" t="s">
        <v>37</v>
      </c>
      <c r="C21" s="3">
        <v>1756</v>
      </c>
      <c r="D21" s="3">
        <v>0</v>
      </c>
      <c r="E21" s="3">
        <v>0</v>
      </c>
      <c r="F21" s="3">
        <v>16</v>
      </c>
      <c r="G21" s="3">
        <v>0</v>
      </c>
      <c r="H21" s="3">
        <v>0</v>
      </c>
      <c r="I21" s="3">
        <v>962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7">
        <f t="shared" si="0"/>
        <v>2734</v>
      </c>
      <c r="P21">
        <v>2734</v>
      </c>
      <c r="Q21" s="7">
        <f t="shared" si="1"/>
        <v>0</v>
      </c>
    </row>
    <row r="22" spans="1:17" x14ac:dyDescent="0.25">
      <c r="A22" s="4" t="s">
        <v>38</v>
      </c>
      <c r="B22" s="4" t="s">
        <v>39</v>
      </c>
      <c r="C22" s="3">
        <v>1726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680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7">
        <f t="shared" si="0"/>
        <v>2406</v>
      </c>
      <c r="P22">
        <v>2406</v>
      </c>
      <c r="Q22" s="7">
        <f t="shared" si="1"/>
        <v>0</v>
      </c>
    </row>
    <row r="23" spans="1:17" x14ac:dyDescent="0.25">
      <c r="A23" s="4" t="s">
        <v>40</v>
      </c>
      <c r="B23" s="4" t="s">
        <v>41</v>
      </c>
      <c r="C23" s="3">
        <v>1108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609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7">
        <f t="shared" si="0"/>
        <v>1717</v>
      </c>
      <c r="P23">
        <v>1717</v>
      </c>
      <c r="Q23" s="7">
        <f t="shared" si="1"/>
        <v>0</v>
      </c>
    </row>
    <row r="24" spans="1:17" x14ac:dyDescent="0.25">
      <c r="A24" s="4" t="s">
        <v>42</v>
      </c>
      <c r="B24" s="4" t="s">
        <v>43</v>
      </c>
      <c r="C24" s="3">
        <v>1555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494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7">
        <f t="shared" si="0"/>
        <v>2049</v>
      </c>
      <c r="P24">
        <v>2049</v>
      </c>
      <c r="Q24" s="7">
        <f t="shared" si="1"/>
        <v>0</v>
      </c>
    </row>
    <row r="25" spans="1:17" x14ac:dyDescent="0.25">
      <c r="A25" s="4" t="s">
        <v>44</v>
      </c>
      <c r="B25" s="4" t="s">
        <v>45</v>
      </c>
      <c r="C25" s="3">
        <v>1667</v>
      </c>
      <c r="D25" s="3">
        <v>0</v>
      </c>
      <c r="E25" s="3">
        <v>0</v>
      </c>
      <c r="F25" s="3">
        <v>66</v>
      </c>
      <c r="G25" s="3">
        <v>0</v>
      </c>
      <c r="H25" s="3">
        <v>0</v>
      </c>
      <c r="I25" s="3">
        <v>1077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7">
        <f t="shared" si="0"/>
        <v>2810</v>
      </c>
      <c r="P25">
        <v>2810</v>
      </c>
      <c r="Q25" s="7">
        <f t="shared" si="1"/>
        <v>0</v>
      </c>
    </row>
    <row r="26" spans="1:17" x14ac:dyDescent="0.25">
      <c r="A26" s="4" t="s">
        <v>46</v>
      </c>
      <c r="B26" s="4" t="s">
        <v>47</v>
      </c>
      <c r="C26" s="3">
        <v>883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601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7">
        <f t="shared" si="0"/>
        <v>1484</v>
      </c>
      <c r="P26">
        <v>1484</v>
      </c>
      <c r="Q26" s="7">
        <f t="shared" si="1"/>
        <v>0</v>
      </c>
    </row>
    <row r="27" spans="1:17" x14ac:dyDescent="0.25">
      <c r="A27" s="4" t="s">
        <v>48</v>
      </c>
      <c r="B27" s="4" t="s">
        <v>49</v>
      </c>
      <c r="C27" s="3">
        <v>701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317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7">
        <f t="shared" si="0"/>
        <v>1018</v>
      </c>
      <c r="P27">
        <v>1018</v>
      </c>
      <c r="Q27" s="7">
        <f t="shared" si="1"/>
        <v>0</v>
      </c>
    </row>
    <row r="28" spans="1:17" x14ac:dyDescent="0.25">
      <c r="A28" s="4" t="s">
        <v>50</v>
      </c>
      <c r="B28" s="4" t="s">
        <v>51</v>
      </c>
      <c r="C28" s="3">
        <v>1342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607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7">
        <f t="shared" si="0"/>
        <v>1949</v>
      </c>
      <c r="P28">
        <v>1949</v>
      </c>
      <c r="Q28" s="7">
        <f t="shared" si="1"/>
        <v>0</v>
      </c>
    </row>
    <row r="29" spans="1:17" x14ac:dyDescent="0.25">
      <c r="A29" s="4" t="s">
        <v>52</v>
      </c>
      <c r="B29" s="4" t="s">
        <v>53</v>
      </c>
      <c r="C29" s="3">
        <v>1346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453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7">
        <f t="shared" si="0"/>
        <v>1799</v>
      </c>
      <c r="P29">
        <v>1799</v>
      </c>
      <c r="Q29" s="7">
        <f t="shared" si="1"/>
        <v>0</v>
      </c>
    </row>
    <row r="30" spans="1:17" x14ac:dyDescent="0.25">
      <c r="A30" s="4" t="s">
        <v>54</v>
      </c>
      <c r="B30" s="4" t="s">
        <v>55</v>
      </c>
      <c r="C30" s="3">
        <v>2719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1122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7">
        <f t="shared" si="0"/>
        <v>3841</v>
      </c>
      <c r="P30">
        <v>3841</v>
      </c>
      <c r="Q30" s="7">
        <f t="shared" si="1"/>
        <v>0</v>
      </c>
    </row>
    <row r="31" spans="1:17" x14ac:dyDescent="0.25">
      <c r="A31" s="4" t="s">
        <v>56</v>
      </c>
      <c r="B31" s="4" t="s">
        <v>57</v>
      </c>
      <c r="C31" s="3">
        <v>1744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976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7">
        <f t="shared" si="0"/>
        <v>2720</v>
      </c>
      <c r="P31">
        <v>2720</v>
      </c>
      <c r="Q31" s="7">
        <f t="shared" si="1"/>
        <v>0</v>
      </c>
    </row>
    <row r="32" spans="1:17" x14ac:dyDescent="0.25">
      <c r="A32" s="4" t="s">
        <v>58</v>
      </c>
      <c r="B32" s="4" t="s">
        <v>59</v>
      </c>
      <c r="C32" s="3">
        <v>2116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1011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7">
        <f t="shared" si="0"/>
        <v>3127</v>
      </c>
      <c r="P32">
        <v>3127</v>
      </c>
      <c r="Q32" s="7">
        <f t="shared" si="1"/>
        <v>0</v>
      </c>
    </row>
    <row r="33" spans="1:17" x14ac:dyDescent="0.25">
      <c r="A33" s="4" t="s">
        <v>60</v>
      </c>
      <c r="B33" s="4" t="s">
        <v>61</v>
      </c>
      <c r="C33" s="3">
        <v>948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485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7">
        <f t="shared" si="0"/>
        <v>1433</v>
      </c>
      <c r="P33">
        <v>1433</v>
      </c>
      <c r="Q33" s="7">
        <f t="shared" si="1"/>
        <v>0</v>
      </c>
    </row>
    <row r="34" spans="1:17" x14ac:dyDescent="0.25">
      <c r="A34" s="4" t="s">
        <v>62</v>
      </c>
      <c r="B34" s="4" t="s">
        <v>63</v>
      </c>
      <c r="C34" s="3">
        <v>958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424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7">
        <f t="shared" si="0"/>
        <v>1382</v>
      </c>
      <c r="P34">
        <v>1382</v>
      </c>
      <c r="Q34" s="7">
        <f t="shared" si="1"/>
        <v>0</v>
      </c>
    </row>
    <row r="35" spans="1:17" x14ac:dyDescent="0.25">
      <c r="A35" s="4" t="s">
        <v>64</v>
      </c>
      <c r="B35" s="4" t="s">
        <v>65</v>
      </c>
      <c r="C35" s="3">
        <v>1670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886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7">
        <f t="shared" si="0"/>
        <v>2556</v>
      </c>
      <c r="P35">
        <v>2556</v>
      </c>
      <c r="Q35" s="7">
        <f t="shared" si="1"/>
        <v>0</v>
      </c>
    </row>
    <row r="36" spans="1:17" x14ac:dyDescent="0.25">
      <c r="A36" s="4" t="s">
        <v>66</v>
      </c>
      <c r="B36" s="4" t="s">
        <v>67</v>
      </c>
      <c r="C36" s="3">
        <v>1815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669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7">
        <f t="shared" si="0"/>
        <v>2484</v>
      </c>
      <c r="P36">
        <v>2484</v>
      </c>
      <c r="Q36" s="7">
        <f t="shared" si="1"/>
        <v>0</v>
      </c>
    </row>
    <row r="37" spans="1:17" x14ac:dyDescent="0.25">
      <c r="A37" s="4" t="s">
        <v>68</v>
      </c>
      <c r="B37" s="4" t="s">
        <v>69</v>
      </c>
      <c r="C37" s="3">
        <v>950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518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7">
        <f t="shared" si="0"/>
        <v>1468</v>
      </c>
      <c r="P37">
        <v>1468</v>
      </c>
      <c r="Q37" s="7">
        <f t="shared" si="1"/>
        <v>0</v>
      </c>
    </row>
    <row r="38" spans="1:17" x14ac:dyDescent="0.25">
      <c r="A38" s="4" t="s">
        <v>70</v>
      </c>
      <c r="B38" s="4" t="s">
        <v>71</v>
      </c>
      <c r="C38" s="3">
        <v>3027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1001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7">
        <f t="shared" si="0"/>
        <v>4028</v>
      </c>
      <c r="P38">
        <v>4028</v>
      </c>
      <c r="Q38" s="7">
        <f t="shared" si="1"/>
        <v>0</v>
      </c>
    </row>
    <row r="39" spans="1:17" x14ac:dyDescent="0.25">
      <c r="A39" s="4" t="s">
        <v>72</v>
      </c>
      <c r="B39" s="4" t="s">
        <v>73</v>
      </c>
      <c r="C39" s="3">
        <v>2519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973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7">
        <f t="shared" si="0"/>
        <v>3492</v>
      </c>
      <c r="P39">
        <v>3492</v>
      </c>
      <c r="Q39" s="7">
        <f t="shared" si="1"/>
        <v>0</v>
      </c>
    </row>
    <row r="40" spans="1:17" x14ac:dyDescent="0.25">
      <c r="A40" s="4" t="s">
        <v>74</v>
      </c>
      <c r="B40" s="4" t="s">
        <v>75</v>
      </c>
      <c r="C40" s="3">
        <v>5452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1898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7">
        <f t="shared" si="0"/>
        <v>7350</v>
      </c>
      <c r="P40">
        <v>7350</v>
      </c>
      <c r="Q40" s="7">
        <f t="shared" si="1"/>
        <v>0</v>
      </c>
    </row>
    <row r="41" spans="1:17" x14ac:dyDescent="0.25">
      <c r="A41" s="4" t="s">
        <v>76</v>
      </c>
      <c r="B41" s="4" t="s">
        <v>77</v>
      </c>
      <c r="C41" s="3">
        <v>1880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1062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7">
        <f t="shared" si="0"/>
        <v>2942</v>
      </c>
      <c r="P41">
        <v>2942</v>
      </c>
      <c r="Q41" s="7">
        <f t="shared" si="1"/>
        <v>0</v>
      </c>
    </row>
    <row r="42" spans="1:17" x14ac:dyDescent="0.25">
      <c r="A42" s="4" t="s">
        <v>78</v>
      </c>
      <c r="B42" s="4" t="s">
        <v>79</v>
      </c>
      <c r="C42" s="3">
        <v>3479</v>
      </c>
      <c r="D42" s="3">
        <v>0</v>
      </c>
      <c r="E42" s="3">
        <v>0</v>
      </c>
      <c r="F42" s="3">
        <v>6</v>
      </c>
      <c r="G42" s="3">
        <v>0</v>
      </c>
      <c r="H42" s="3">
        <v>0</v>
      </c>
      <c r="I42" s="3">
        <v>969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7">
        <f t="shared" si="0"/>
        <v>4454</v>
      </c>
      <c r="P42">
        <v>4454</v>
      </c>
      <c r="Q42" s="7">
        <f t="shared" si="1"/>
        <v>0</v>
      </c>
    </row>
    <row r="43" spans="1:17" x14ac:dyDescent="0.25">
      <c r="A43" s="4" t="s">
        <v>80</v>
      </c>
      <c r="B43" s="4" t="s">
        <v>81</v>
      </c>
      <c r="C43" s="3">
        <v>2318</v>
      </c>
      <c r="D43" s="3">
        <v>0</v>
      </c>
      <c r="E43" s="3">
        <v>0</v>
      </c>
      <c r="F43" s="3">
        <v>9</v>
      </c>
      <c r="G43" s="3">
        <v>0</v>
      </c>
      <c r="H43" s="3">
        <v>0</v>
      </c>
      <c r="I43" s="3">
        <v>756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7">
        <f t="shared" si="0"/>
        <v>3083</v>
      </c>
      <c r="P43">
        <v>3083</v>
      </c>
      <c r="Q43" s="7">
        <f t="shared" si="1"/>
        <v>0</v>
      </c>
    </row>
    <row r="44" spans="1:17" x14ac:dyDescent="0.25">
      <c r="A44" s="4" t="s">
        <v>82</v>
      </c>
      <c r="B44" s="4" t="s">
        <v>83</v>
      </c>
      <c r="C44" s="3">
        <v>1482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630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7">
        <f t="shared" si="0"/>
        <v>2112</v>
      </c>
      <c r="P44">
        <v>2112</v>
      </c>
      <c r="Q44" s="7">
        <f t="shared" si="1"/>
        <v>0</v>
      </c>
    </row>
    <row r="45" spans="1:17" x14ac:dyDescent="0.25">
      <c r="A45" s="4" t="s">
        <v>84</v>
      </c>
      <c r="B45" s="4" t="s">
        <v>85</v>
      </c>
      <c r="C45" s="3">
        <v>1382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470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7">
        <f t="shared" si="0"/>
        <v>1852</v>
      </c>
      <c r="P45">
        <v>1852</v>
      </c>
      <c r="Q45" s="7">
        <f t="shared" si="1"/>
        <v>0</v>
      </c>
    </row>
    <row r="46" spans="1:17" x14ac:dyDescent="0.25">
      <c r="A46" s="4" t="s">
        <v>86</v>
      </c>
      <c r="B46" s="4" t="s">
        <v>87</v>
      </c>
      <c r="C46" s="3">
        <v>683</v>
      </c>
      <c r="D46" s="3">
        <v>0</v>
      </c>
      <c r="E46" s="3">
        <v>0</v>
      </c>
      <c r="F46" s="3">
        <v>84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7">
        <f t="shared" si="0"/>
        <v>767</v>
      </c>
      <c r="P46">
        <v>767</v>
      </c>
      <c r="Q46" s="7">
        <f t="shared" si="1"/>
        <v>0</v>
      </c>
    </row>
    <row r="47" spans="1:17" x14ac:dyDescent="0.25">
      <c r="A47" s="4" t="s">
        <v>88</v>
      </c>
      <c r="B47" s="4" t="s">
        <v>89</v>
      </c>
      <c r="C47" s="3">
        <v>1893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593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7">
        <f t="shared" si="0"/>
        <v>2486</v>
      </c>
      <c r="P47">
        <v>2486</v>
      </c>
      <c r="Q47" s="7">
        <f t="shared" si="1"/>
        <v>0</v>
      </c>
    </row>
    <row r="48" spans="1:17" x14ac:dyDescent="0.25">
      <c r="A48" s="4" t="s">
        <v>90</v>
      </c>
      <c r="B48" s="4" t="s">
        <v>91</v>
      </c>
      <c r="C48" s="3">
        <v>1971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730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7">
        <f t="shared" si="0"/>
        <v>2701</v>
      </c>
      <c r="P48">
        <v>2701</v>
      </c>
      <c r="Q48" s="7">
        <f t="shared" si="1"/>
        <v>0</v>
      </c>
    </row>
    <row r="49" spans="1:17" x14ac:dyDescent="0.25">
      <c r="A49" s="4" t="s">
        <v>92</v>
      </c>
      <c r="B49" s="4" t="s">
        <v>93</v>
      </c>
      <c r="C49" s="3">
        <v>2447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1381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7">
        <f t="shared" si="0"/>
        <v>3828</v>
      </c>
      <c r="P49">
        <v>3828</v>
      </c>
      <c r="Q49" s="7">
        <f t="shared" si="1"/>
        <v>0</v>
      </c>
    </row>
    <row r="50" spans="1:17" x14ac:dyDescent="0.25">
      <c r="A50" s="4" t="s">
        <v>94</v>
      </c>
      <c r="B50" s="4" t="s">
        <v>95</v>
      </c>
      <c r="C50" s="3">
        <v>1985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619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7">
        <f t="shared" si="0"/>
        <v>2604</v>
      </c>
      <c r="P50">
        <v>2604</v>
      </c>
      <c r="Q50" s="7">
        <f t="shared" si="1"/>
        <v>0</v>
      </c>
    </row>
    <row r="51" spans="1:17" x14ac:dyDescent="0.25">
      <c r="A51" s="4" t="s">
        <v>96</v>
      </c>
      <c r="B51" s="4" t="s">
        <v>97</v>
      </c>
      <c r="C51" s="3">
        <v>2678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1126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7">
        <f t="shared" si="0"/>
        <v>3804</v>
      </c>
      <c r="P51">
        <v>3804</v>
      </c>
      <c r="Q51" s="7">
        <f t="shared" si="1"/>
        <v>0</v>
      </c>
    </row>
    <row r="52" spans="1:17" x14ac:dyDescent="0.25">
      <c r="A52" s="4" t="s">
        <v>98</v>
      </c>
      <c r="B52" s="4" t="s">
        <v>99</v>
      </c>
      <c r="C52" s="3">
        <v>1438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664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7">
        <f t="shared" si="0"/>
        <v>2102</v>
      </c>
      <c r="P52">
        <v>2102</v>
      </c>
      <c r="Q52" s="7">
        <f t="shared" si="1"/>
        <v>0</v>
      </c>
    </row>
    <row r="53" spans="1:17" x14ac:dyDescent="0.25">
      <c r="A53" s="4" t="s">
        <v>100</v>
      </c>
      <c r="B53" s="4" t="s">
        <v>101</v>
      </c>
      <c r="C53" s="3">
        <v>833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325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7">
        <f t="shared" si="0"/>
        <v>1158</v>
      </c>
      <c r="P53">
        <v>1158</v>
      </c>
      <c r="Q53" s="7">
        <f t="shared" si="1"/>
        <v>0</v>
      </c>
    </row>
    <row r="54" spans="1:17" x14ac:dyDescent="0.25">
      <c r="A54" s="4" t="s">
        <v>102</v>
      </c>
      <c r="B54" s="4" t="s">
        <v>103</v>
      </c>
      <c r="C54" s="3">
        <v>1342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748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7">
        <f t="shared" si="0"/>
        <v>2090</v>
      </c>
      <c r="P54">
        <v>2090</v>
      </c>
      <c r="Q54" s="7">
        <f t="shared" si="1"/>
        <v>0</v>
      </c>
    </row>
    <row r="55" spans="1:17" x14ac:dyDescent="0.25">
      <c r="A55" s="4" t="s">
        <v>104</v>
      </c>
      <c r="B55" s="4" t="s">
        <v>105</v>
      </c>
      <c r="C55" s="3">
        <v>1014</v>
      </c>
      <c r="D55" s="3">
        <v>0</v>
      </c>
      <c r="E55" s="3">
        <v>0</v>
      </c>
      <c r="F55" s="3">
        <v>9</v>
      </c>
      <c r="G55" s="3">
        <v>0</v>
      </c>
      <c r="H55" s="3">
        <v>0</v>
      </c>
      <c r="I55" s="3">
        <v>265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7">
        <f t="shared" si="0"/>
        <v>1288</v>
      </c>
      <c r="P55">
        <v>1288</v>
      </c>
      <c r="Q55" s="7">
        <f t="shared" si="1"/>
        <v>0</v>
      </c>
    </row>
    <row r="56" spans="1:17" x14ac:dyDescent="0.25">
      <c r="A56" s="4" t="s">
        <v>106</v>
      </c>
      <c r="B56" s="4" t="s">
        <v>107</v>
      </c>
      <c r="C56" s="3">
        <v>1851</v>
      </c>
      <c r="D56" s="3">
        <v>0</v>
      </c>
      <c r="E56" s="3">
        <v>0</v>
      </c>
      <c r="F56" s="3">
        <v>3</v>
      </c>
      <c r="G56" s="3">
        <v>0</v>
      </c>
      <c r="H56" s="3">
        <v>0</v>
      </c>
      <c r="I56" s="3">
        <v>619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7">
        <f t="shared" si="0"/>
        <v>2473</v>
      </c>
      <c r="P56">
        <v>2473</v>
      </c>
      <c r="Q56" s="7">
        <f t="shared" si="1"/>
        <v>0</v>
      </c>
    </row>
    <row r="57" spans="1:17" x14ac:dyDescent="0.25">
      <c r="A57" s="4" t="s">
        <v>108</v>
      </c>
      <c r="B57" s="4" t="s">
        <v>109</v>
      </c>
      <c r="C57" s="3">
        <v>710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364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7">
        <f t="shared" si="0"/>
        <v>1074</v>
      </c>
      <c r="P57">
        <v>1074</v>
      </c>
      <c r="Q57" s="7">
        <f t="shared" si="1"/>
        <v>0</v>
      </c>
    </row>
    <row r="58" spans="1:17" x14ac:dyDescent="0.25">
      <c r="A58" s="4" t="s">
        <v>110</v>
      </c>
      <c r="B58" s="4" t="s">
        <v>111</v>
      </c>
      <c r="C58" s="3">
        <v>1484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328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7">
        <f t="shared" si="0"/>
        <v>1812</v>
      </c>
      <c r="P58">
        <v>1812</v>
      </c>
      <c r="Q58" s="7">
        <f t="shared" si="1"/>
        <v>0</v>
      </c>
    </row>
    <row r="59" spans="1:17" x14ac:dyDescent="0.25">
      <c r="A59" s="4" t="s">
        <v>112</v>
      </c>
      <c r="B59" s="4" t="s">
        <v>113</v>
      </c>
      <c r="C59" s="3">
        <v>1381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630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7">
        <f t="shared" si="0"/>
        <v>2011</v>
      </c>
      <c r="P59">
        <v>2011</v>
      </c>
      <c r="Q59" s="7">
        <f t="shared" si="1"/>
        <v>0</v>
      </c>
    </row>
    <row r="60" spans="1:17" x14ac:dyDescent="0.25">
      <c r="A60" s="4" t="s">
        <v>114</v>
      </c>
      <c r="B60" s="4" t="s">
        <v>115</v>
      </c>
      <c r="C60" s="3">
        <v>369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208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7">
        <f t="shared" si="0"/>
        <v>577</v>
      </c>
      <c r="P60">
        <v>577</v>
      </c>
      <c r="Q60" s="7">
        <f t="shared" si="1"/>
        <v>0</v>
      </c>
    </row>
    <row r="61" spans="1:17" x14ac:dyDescent="0.25">
      <c r="A61" s="4" t="s">
        <v>116</v>
      </c>
      <c r="B61" s="4" t="s">
        <v>117</v>
      </c>
      <c r="C61" s="3">
        <v>954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608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7">
        <f t="shared" si="0"/>
        <v>1562</v>
      </c>
      <c r="P61">
        <v>1562</v>
      </c>
      <c r="Q61" s="7">
        <f t="shared" si="1"/>
        <v>0</v>
      </c>
    </row>
    <row r="62" spans="1:17" x14ac:dyDescent="0.25">
      <c r="A62" s="4" t="s">
        <v>118</v>
      </c>
      <c r="B62" s="4" t="s">
        <v>119</v>
      </c>
      <c r="C62" s="3">
        <v>2652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804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7">
        <f t="shared" si="0"/>
        <v>3456</v>
      </c>
      <c r="P62">
        <v>3456</v>
      </c>
      <c r="Q62" s="7">
        <f t="shared" si="1"/>
        <v>0</v>
      </c>
    </row>
    <row r="63" spans="1:17" x14ac:dyDescent="0.25">
      <c r="A63" s="4" t="s">
        <v>120</v>
      </c>
      <c r="B63" s="4" t="s">
        <v>121</v>
      </c>
      <c r="C63" s="3">
        <v>649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279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7">
        <f t="shared" si="0"/>
        <v>928</v>
      </c>
      <c r="P63">
        <v>928</v>
      </c>
      <c r="Q63" s="7">
        <f t="shared" si="1"/>
        <v>0</v>
      </c>
    </row>
    <row r="64" spans="1:17" x14ac:dyDescent="0.25">
      <c r="A64" s="4" t="s">
        <v>122</v>
      </c>
      <c r="B64" s="4" t="s">
        <v>123</v>
      </c>
      <c r="C64" s="3">
        <v>1876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130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7">
        <f t="shared" si="0"/>
        <v>2006</v>
      </c>
      <c r="P64">
        <v>2006</v>
      </c>
      <c r="Q64" s="7">
        <f t="shared" si="1"/>
        <v>0</v>
      </c>
    </row>
    <row r="65" spans="1:17" x14ac:dyDescent="0.25">
      <c r="A65" s="4" t="s">
        <v>124</v>
      </c>
      <c r="B65" s="4" t="s">
        <v>125</v>
      </c>
      <c r="C65" s="3">
        <v>327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106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7">
        <f t="shared" si="0"/>
        <v>433</v>
      </c>
      <c r="P65">
        <v>433</v>
      </c>
      <c r="Q65" s="7">
        <f t="shared" si="1"/>
        <v>0</v>
      </c>
    </row>
    <row r="66" spans="1:17" x14ac:dyDescent="0.25">
      <c r="A66" s="4" t="s">
        <v>126</v>
      </c>
      <c r="B66" s="4" t="s">
        <v>127</v>
      </c>
      <c r="C66" s="3">
        <v>875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249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7">
        <f t="shared" si="0"/>
        <v>1124</v>
      </c>
      <c r="P66">
        <v>1124</v>
      </c>
      <c r="Q66" s="7">
        <f t="shared" si="1"/>
        <v>0</v>
      </c>
    </row>
    <row r="67" spans="1:17" x14ac:dyDescent="0.25">
      <c r="A67" s="4" t="s">
        <v>128</v>
      </c>
      <c r="B67" s="4" t="s">
        <v>129</v>
      </c>
      <c r="C67" s="3">
        <v>634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130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7">
        <f t="shared" si="0"/>
        <v>764</v>
      </c>
      <c r="P67">
        <v>764</v>
      </c>
      <c r="Q67" s="7">
        <f t="shared" si="1"/>
        <v>0</v>
      </c>
    </row>
    <row r="68" spans="1:17" x14ac:dyDescent="0.25">
      <c r="A68" s="4" t="s">
        <v>130</v>
      </c>
      <c r="B68" s="4" t="s">
        <v>131</v>
      </c>
      <c r="C68" s="3">
        <v>877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290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7">
        <f t="shared" ref="O68:O112" si="2">+C68+F68+I68+L68</f>
        <v>1167</v>
      </c>
      <c r="P68">
        <v>1167</v>
      </c>
      <c r="Q68" s="7">
        <f t="shared" si="1"/>
        <v>0</v>
      </c>
    </row>
    <row r="69" spans="1:17" x14ac:dyDescent="0.25">
      <c r="A69" s="4" t="s">
        <v>132</v>
      </c>
      <c r="B69" s="4" t="s">
        <v>133</v>
      </c>
      <c r="C69" s="3">
        <v>610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226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7">
        <f t="shared" si="2"/>
        <v>836</v>
      </c>
      <c r="P69">
        <v>836</v>
      </c>
      <c r="Q69" s="7">
        <f t="shared" ref="Q69:Q112" si="3">+P69-O69</f>
        <v>0</v>
      </c>
    </row>
    <row r="70" spans="1:17" x14ac:dyDescent="0.25">
      <c r="A70" s="4" t="s">
        <v>134</v>
      </c>
      <c r="B70" s="4" t="s">
        <v>135</v>
      </c>
      <c r="C70" s="3">
        <v>334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562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7">
        <f t="shared" si="2"/>
        <v>896</v>
      </c>
      <c r="P70">
        <v>896</v>
      </c>
      <c r="Q70" s="7">
        <f t="shared" si="3"/>
        <v>0</v>
      </c>
    </row>
    <row r="71" spans="1:17" x14ac:dyDescent="0.25">
      <c r="A71" s="4" t="s">
        <v>136</v>
      </c>
      <c r="B71" s="4" t="s">
        <v>137</v>
      </c>
      <c r="C71" s="3">
        <v>961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328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7">
        <f t="shared" si="2"/>
        <v>1289</v>
      </c>
      <c r="P71">
        <v>1289</v>
      </c>
      <c r="Q71" s="7">
        <f t="shared" si="3"/>
        <v>0</v>
      </c>
    </row>
    <row r="72" spans="1:17" x14ac:dyDescent="0.25">
      <c r="A72" s="4" t="s">
        <v>138</v>
      </c>
      <c r="B72" s="4" t="s">
        <v>139</v>
      </c>
      <c r="C72" s="3">
        <v>573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202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7">
        <f t="shared" si="2"/>
        <v>775</v>
      </c>
      <c r="P72">
        <v>775</v>
      </c>
      <c r="Q72" s="7">
        <f t="shared" si="3"/>
        <v>0</v>
      </c>
    </row>
    <row r="73" spans="1:17" x14ac:dyDescent="0.25">
      <c r="A73" s="4" t="s">
        <v>140</v>
      </c>
      <c r="B73" s="4" t="s">
        <v>141</v>
      </c>
      <c r="C73" s="3">
        <v>77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7">
        <f t="shared" si="2"/>
        <v>77</v>
      </c>
      <c r="P73">
        <v>77</v>
      </c>
      <c r="Q73" s="7">
        <f t="shared" si="3"/>
        <v>0</v>
      </c>
    </row>
    <row r="74" spans="1:17" x14ac:dyDescent="0.25">
      <c r="A74" s="4" t="s">
        <v>142</v>
      </c>
      <c r="B74" s="4" t="s">
        <v>143</v>
      </c>
      <c r="C74" s="3">
        <v>821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226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7">
        <f t="shared" si="2"/>
        <v>1047</v>
      </c>
      <c r="P74">
        <v>1047</v>
      </c>
      <c r="Q74" s="7">
        <f t="shared" si="3"/>
        <v>0</v>
      </c>
    </row>
    <row r="75" spans="1:17" x14ac:dyDescent="0.25">
      <c r="A75" s="4" t="s">
        <v>144</v>
      </c>
      <c r="B75" s="4" t="s">
        <v>145</v>
      </c>
      <c r="C75" s="3">
        <v>207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115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7">
        <f t="shared" si="2"/>
        <v>322</v>
      </c>
      <c r="P75">
        <v>322</v>
      </c>
      <c r="Q75" s="7">
        <f t="shared" si="3"/>
        <v>0</v>
      </c>
    </row>
    <row r="76" spans="1:17" x14ac:dyDescent="0.25">
      <c r="A76" s="4" t="s">
        <v>146</v>
      </c>
      <c r="B76" s="4" t="s">
        <v>147</v>
      </c>
      <c r="C76" s="3">
        <v>1516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644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7">
        <f t="shared" si="2"/>
        <v>2160</v>
      </c>
      <c r="P76">
        <v>2160</v>
      </c>
      <c r="Q76" s="7">
        <f t="shared" si="3"/>
        <v>0</v>
      </c>
    </row>
    <row r="77" spans="1:17" x14ac:dyDescent="0.25">
      <c r="A77" s="4" t="s">
        <v>148</v>
      </c>
      <c r="B77" s="4" t="s">
        <v>149</v>
      </c>
      <c r="C77" s="3">
        <v>705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310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7">
        <f t="shared" si="2"/>
        <v>1015</v>
      </c>
      <c r="P77">
        <v>1015</v>
      </c>
      <c r="Q77" s="7">
        <f t="shared" si="3"/>
        <v>0</v>
      </c>
    </row>
    <row r="78" spans="1:17" x14ac:dyDescent="0.25">
      <c r="A78" s="4" t="s">
        <v>150</v>
      </c>
      <c r="B78" s="4" t="s">
        <v>151</v>
      </c>
      <c r="C78" s="3">
        <v>422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7">
        <f t="shared" si="2"/>
        <v>422</v>
      </c>
      <c r="P78">
        <v>422</v>
      </c>
      <c r="Q78" s="7">
        <f t="shared" si="3"/>
        <v>0</v>
      </c>
    </row>
    <row r="79" spans="1:17" x14ac:dyDescent="0.25">
      <c r="A79" s="4" t="s">
        <v>152</v>
      </c>
      <c r="B79" s="4" t="s">
        <v>153</v>
      </c>
      <c r="C79" s="3">
        <v>134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64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7">
        <f t="shared" si="2"/>
        <v>198</v>
      </c>
      <c r="P79">
        <v>198</v>
      </c>
      <c r="Q79" s="7">
        <f t="shared" si="3"/>
        <v>0</v>
      </c>
    </row>
    <row r="80" spans="1:17" x14ac:dyDescent="0.25">
      <c r="A80" s="4" t="s">
        <v>154</v>
      </c>
      <c r="B80" s="4" t="s">
        <v>155</v>
      </c>
      <c r="C80" s="3">
        <v>357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7">
        <f t="shared" si="2"/>
        <v>357</v>
      </c>
      <c r="P80">
        <v>357</v>
      </c>
      <c r="Q80" s="7">
        <f t="shared" si="3"/>
        <v>0</v>
      </c>
    </row>
    <row r="81" spans="1:17" x14ac:dyDescent="0.25">
      <c r="A81" s="4" t="s">
        <v>156</v>
      </c>
      <c r="B81" s="4" t="s">
        <v>157</v>
      </c>
      <c r="C81" s="3">
        <v>472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59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7">
        <f t="shared" si="2"/>
        <v>531</v>
      </c>
      <c r="P81">
        <v>531</v>
      </c>
      <c r="Q81" s="7">
        <f t="shared" si="3"/>
        <v>0</v>
      </c>
    </row>
    <row r="82" spans="1:17" x14ac:dyDescent="0.25">
      <c r="A82" s="4" t="s">
        <v>158</v>
      </c>
      <c r="B82" s="4" t="s">
        <v>159</v>
      </c>
      <c r="C82" s="3">
        <v>255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7">
        <f t="shared" si="2"/>
        <v>255</v>
      </c>
      <c r="P82">
        <v>255</v>
      </c>
      <c r="Q82" s="7">
        <f t="shared" si="3"/>
        <v>0</v>
      </c>
    </row>
    <row r="83" spans="1:17" x14ac:dyDescent="0.25">
      <c r="A83" s="4" t="s">
        <v>160</v>
      </c>
      <c r="B83" s="4" t="s">
        <v>161</v>
      </c>
      <c r="C83" s="3">
        <v>353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16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7">
        <f t="shared" si="2"/>
        <v>369</v>
      </c>
      <c r="P83">
        <v>369</v>
      </c>
      <c r="Q83" s="7">
        <f t="shared" si="3"/>
        <v>0</v>
      </c>
    </row>
    <row r="84" spans="1:17" x14ac:dyDescent="0.25">
      <c r="A84" s="4" t="s">
        <v>162</v>
      </c>
      <c r="B84" s="4" t="s">
        <v>163</v>
      </c>
      <c r="C84" s="3">
        <v>162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7">
        <f t="shared" si="2"/>
        <v>162</v>
      </c>
      <c r="P84">
        <v>162</v>
      </c>
      <c r="Q84" s="7">
        <f t="shared" si="3"/>
        <v>0</v>
      </c>
    </row>
    <row r="85" spans="1:17" x14ac:dyDescent="0.25">
      <c r="A85" s="4" t="s">
        <v>164</v>
      </c>
      <c r="B85" s="4" t="s">
        <v>165</v>
      </c>
      <c r="C85" s="3">
        <v>479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38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7">
        <f t="shared" si="2"/>
        <v>517</v>
      </c>
      <c r="P85">
        <v>517</v>
      </c>
      <c r="Q85" s="7">
        <f t="shared" si="3"/>
        <v>0</v>
      </c>
    </row>
    <row r="86" spans="1:17" x14ac:dyDescent="0.25">
      <c r="A86" s="4" t="s">
        <v>166</v>
      </c>
      <c r="B86" s="4" t="s">
        <v>167</v>
      </c>
      <c r="C86" s="3">
        <v>175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7">
        <f t="shared" si="2"/>
        <v>175</v>
      </c>
      <c r="P86">
        <v>175</v>
      </c>
      <c r="Q86" s="7">
        <f t="shared" si="3"/>
        <v>0</v>
      </c>
    </row>
    <row r="87" spans="1:17" x14ac:dyDescent="0.25">
      <c r="A87" s="4" t="s">
        <v>168</v>
      </c>
      <c r="B87" s="4" t="s">
        <v>169</v>
      </c>
      <c r="C87" s="3">
        <v>293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121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7">
        <f t="shared" si="2"/>
        <v>414</v>
      </c>
      <c r="P87">
        <v>414</v>
      </c>
      <c r="Q87" s="7">
        <f t="shared" si="3"/>
        <v>0</v>
      </c>
    </row>
    <row r="88" spans="1:17" x14ac:dyDescent="0.25">
      <c r="A88" s="4" t="s">
        <v>170</v>
      </c>
      <c r="B88" s="4" t="s">
        <v>171</v>
      </c>
      <c r="C88" s="3">
        <v>474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85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7">
        <f t="shared" si="2"/>
        <v>559</v>
      </c>
      <c r="P88">
        <v>559</v>
      </c>
      <c r="Q88" s="7">
        <f t="shared" si="3"/>
        <v>0</v>
      </c>
    </row>
    <row r="89" spans="1:17" x14ac:dyDescent="0.25">
      <c r="A89" s="4" t="s">
        <v>172</v>
      </c>
      <c r="B89" s="4" t="s">
        <v>173</v>
      </c>
      <c r="C89" s="3">
        <v>99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7">
        <f t="shared" si="2"/>
        <v>99</v>
      </c>
      <c r="P89">
        <v>99</v>
      </c>
      <c r="Q89" s="7">
        <f t="shared" si="3"/>
        <v>0</v>
      </c>
    </row>
    <row r="90" spans="1:17" x14ac:dyDescent="0.25">
      <c r="A90" s="4" t="s">
        <v>174</v>
      </c>
      <c r="B90" s="4" t="s">
        <v>175</v>
      </c>
      <c r="C90" s="3">
        <v>492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7">
        <f t="shared" si="2"/>
        <v>492</v>
      </c>
      <c r="P90">
        <v>492</v>
      </c>
      <c r="Q90" s="7">
        <f t="shared" si="3"/>
        <v>0</v>
      </c>
    </row>
    <row r="91" spans="1:17" x14ac:dyDescent="0.25">
      <c r="A91" s="4" t="s">
        <v>176</v>
      </c>
      <c r="B91" s="4" t="s">
        <v>177</v>
      </c>
      <c r="C91" s="3">
        <v>298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7">
        <f t="shared" si="2"/>
        <v>298</v>
      </c>
      <c r="P91">
        <v>298</v>
      </c>
      <c r="Q91" s="7">
        <f t="shared" si="3"/>
        <v>0</v>
      </c>
    </row>
    <row r="92" spans="1:17" x14ac:dyDescent="0.25">
      <c r="A92" s="4" t="s">
        <v>178</v>
      </c>
      <c r="B92" s="4" t="s">
        <v>179</v>
      </c>
      <c r="C92" s="3">
        <v>366</v>
      </c>
      <c r="D92" s="3">
        <v>0</v>
      </c>
      <c r="E92" s="3">
        <v>0</v>
      </c>
      <c r="F92" s="3">
        <v>76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7">
        <f t="shared" si="2"/>
        <v>442</v>
      </c>
      <c r="P92">
        <v>442</v>
      </c>
      <c r="Q92" s="7">
        <f t="shared" si="3"/>
        <v>0</v>
      </c>
    </row>
    <row r="93" spans="1:17" x14ac:dyDescent="0.25">
      <c r="A93" s="4" t="s">
        <v>180</v>
      </c>
      <c r="B93" s="4" t="s">
        <v>181</v>
      </c>
      <c r="C93" s="3">
        <v>205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31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7">
        <f t="shared" si="2"/>
        <v>236</v>
      </c>
      <c r="P93">
        <v>236</v>
      </c>
      <c r="Q93" s="7">
        <f t="shared" si="3"/>
        <v>0</v>
      </c>
    </row>
    <row r="94" spans="1:17" x14ac:dyDescent="0.25">
      <c r="A94" s="4" t="s">
        <v>182</v>
      </c>
      <c r="B94" s="4" t="s">
        <v>183</v>
      </c>
      <c r="C94" s="3">
        <v>432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7">
        <f t="shared" si="2"/>
        <v>432</v>
      </c>
      <c r="P94">
        <v>432</v>
      </c>
      <c r="Q94" s="7">
        <f t="shared" si="3"/>
        <v>0</v>
      </c>
    </row>
    <row r="95" spans="1:17" x14ac:dyDescent="0.25">
      <c r="A95" s="4" t="s">
        <v>184</v>
      </c>
      <c r="B95" s="4" t="s">
        <v>185</v>
      </c>
      <c r="C95" s="3">
        <v>190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7">
        <f t="shared" si="2"/>
        <v>190</v>
      </c>
      <c r="P95">
        <v>190</v>
      </c>
      <c r="Q95" s="7">
        <f t="shared" si="3"/>
        <v>0</v>
      </c>
    </row>
    <row r="96" spans="1:17" x14ac:dyDescent="0.25">
      <c r="A96" s="4" t="s">
        <v>186</v>
      </c>
      <c r="B96" s="4" t="s">
        <v>187</v>
      </c>
      <c r="C96" s="3">
        <v>546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7">
        <f t="shared" si="2"/>
        <v>546</v>
      </c>
      <c r="P96">
        <v>546</v>
      </c>
      <c r="Q96" s="7">
        <f t="shared" si="3"/>
        <v>0</v>
      </c>
    </row>
    <row r="97" spans="1:17" x14ac:dyDescent="0.25">
      <c r="A97" s="4" t="s">
        <v>188</v>
      </c>
      <c r="B97" s="4" t="s">
        <v>189</v>
      </c>
      <c r="C97" s="3">
        <v>542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7">
        <f t="shared" si="2"/>
        <v>542</v>
      </c>
      <c r="P97">
        <v>542</v>
      </c>
      <c r="Q97" s="7">
        <f t="shared" si="3"/>
        <v>0</v>
      </c>
    </row>
    <row r="98" spans="1:17" x14ac:dyDescent="0.25">
      <c r="A98" s="4" t="s">
        <v>190</v>
      </c>
      <c r="B98" s="4" t="s">
        <v>191</v>
      </c>
      <c r="C98" s="3">
        <v>501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7">
        <f t="shared" si="2"/>
        <v>501</v>
      </c>
      <c r="P98">
        <v>501</v>
      </c>
      <c r="Q98" s="7">
        <f t="shared" si="3"/>
        <v>0</v>
      </c>
    </row>
    <row r="99" spans="1:17" x14ac:dyDescent="0.25">
      <c r="A99" s="4" t="s">
        <v>192</v>
      </c>
      <c r="B99" s="4" t="s">
        <v>193</v>
      </c>
      <c r="C99" s="3">
        <v>403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7">
        <f t="shared" si="2"/>
        <v>403</v>
      </c>
      <c r="P99">
        <v>403</v>
      </c>
      <c r="Q99" s="7">
        <f t="shared" si="3"/>
        <v>0</v>
      </c>
    </row>
    <row r="100" spans="1:17" x14ac:dyDescent="0.25">
      <c r="A100" s="4" t="s">
        <v>194</v>
      </c>
      <c r="B100" s="4" t="s">
        <v>195</v>
      </c>
      <c r="C100" s="3">
        <v>184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7">
        <f t="shared" si="2"/>
        <v>184</v>
      </c>
      <c r="P100">
        <v>184</v>
      </c>
      <c r="Q100" s="7">
        <f t="shared" si="3"/>
        <v>0</v>
      </c>
    </row>
    <row r="101" spans="1:17" x14ac:dyDescent="0.25">
      <c r="A101" s="4" t="s">
        <v>196</v>
      </c>
      <c r="B101" s="4" t="s">
        <v>197</v>
      </c>
      <c r="C101" s="3">
        <v>451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7">
        <f t="shared" si="2"/>
        <v>451</v>
      </c>
      <c r="P101">
        <v>451</v>
      </c>
      <c r="Q101" s="7">
        <f t="shared" si="3"/>
        <v>0</v>
      </c>
    </row>
    <row r="102" spans="1:17" x14ac:dyDescent="0.25">
      <c r="A102" s="4" t="s">
        <v>198</v>
      </c>
      <c r="B102" s="4" t="s">
        <v>199</v>
      </c>
      <c r="C102" s="3">
        <v>120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7">
        <f t="shared" si="2"/>
        <v>120</v>
      </c>
      <c r="P102">
        <v>120</v>
      </c>
      <c r="Q102" s="7">
        <f t="shared" si="3"/>
        <v>0</v>
      </c>
    </row>
    <row r="103" spans="1:17" x14ac:dyDescent="0.25">
      <c r="A103" s="4" t="s">
        <v>200</v>
      </c>
      <c r="B103" s="4" t="s">
        <v>201</v>
      </c>
      <c r="C103" s="3">
        <v>377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7">
        <f t="shared" si="2"/>
        <v>377</v>
      </c>
      <c r="P103">
        <v>377</v>
      </c>
      <c r="Q103" s="7">
        <f t="shared" si="3"/>
        <v>0</v>
      </c>
    </row>
    <row r="104" spans="1:17" x14ac:dyDescent="0.25">
      <c r="A104" s="4" t="s">
        <v>202</v>
      </c>
      <c r="B104" s="4" t="s">
        <v>203</v>
      </c>
      <c r="C104" s="3">
        <v>269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7">
        <f t="shared" si="2"/>
        <v>269</v>
      </c>
      <c r="P104">
        <v>269</v>
      </c>
      <c r="Q104" s="7">
        <f t="shared" si="3"/>
        <v>0</v>
      </c>
    </row>
    <row r="105" spans="1:17" x14ac:dyDescent="0.25">
      <c r="A105" s="4" t="s">
        <v>204</v>
      </c>
      <c r="B105" s="4" t="s">
        <v>205</v>
      </c>
      <c r="C105" s="3">
        <v>269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7">
        <f t="shared" si="2"/>
        <v>269</v>
      </c>
      <c r="P105">
        <v>269</v>
      </c>
      <c r="Q105" s="7">
        <f t="shared" si="3"/>
        <v>0</v>
      </c>
    </row>
    <row r="106" spans="1:17" x14ac:dyDescent="0.25">
      <c r="A106" s="4" t="s">
        <v>206</v>
      </c>
      <c r="B106" s="4" t="s">
        <v>207</v>
      </c>
      <c r="C106" s="3">
        <v>314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7">
        <f t="shared" si="2"/>
        <v>314</v>
      </c>
      <c r="P106">
        <v>314</v>
      </c>
      <c r="Q106" s="7">
        <f t="shared" si="3"/>
        <v>0</v>
      </c>
    </row>
    <row r="107" spans="1:17" x14ac:dyDescent="0.25">
      <c r="A107" s="4" t="s">
        <v>208</v>
      </c>
      <c r="B107" s="4" t="s">
        <v>209</v>
      </c>
      <c r="C107" s="3">
        <v>472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7">
        <f t="shared" si="2"/>
        <v>472</v>
      </c>
      <c r="P107">
        <v>472</v>
      </c>
      <c r="Q107" s="7">
        <f t="shared" si="3"/>
        <v>0</v>
      </c>
    </row>
    <row r="108" spans="1:17" x14ac:dyDescent="0.25">
      <c r="A108" s="4" t="s">
        <v>210</v>
      </c>
      <c r="B108" s="4" t="s">
        <v>211</v>
      </c>
      <c r="C108" s="3">
        <v>245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7">
        <f t="shared" si="2"/>
        <v>245</v>
      </c>
      <c r="P108">
        <v>245</v>
      </c>
      <c r="Q108" s="7">
        <f t="shared" si="3"/>
        <v>0</v>
      </c>
    </row>
    <row r="109" spans="1:17" x14ac:dyDescent="0.25">
      <c r="A109" s="4" t="s">
        <v>212</v>
      </c>
      <c r="B109" s="4" t="s">
        <v>213</v>
      </c>
      <c r="C109" s="3">
        <v>129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7">
        <f t="shared" si="2"/>
        <v>129</v>
      </c>
      <c r="P109">
        <v>129</v>
      </c>
      <c r="Q109" s="7">
        <f t="shared" si="3"/>
        <v>0</v>
      </c>
    </row>
    <row r="110" spans="1:17" x14ac:dyDescent="0.25">
      <c r="A110" s="4" t="s">
        <v>214</v>
      </c>
      <c r="B110" s="4" t="s">
        <v>215</v>
      </c>
      <c r="C110" s="3">
        <v>80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7">
        <f t="shared" si="2"/>
        <v>80</v>
      </c>
      <c r="P110">
        <v>80</v>
      </c>
      <c r="Q110" s="7">
        <f t="shared" si="3"/>
        <v>0</v>
      </c>
    </row>
    <row r="111" spans="1:17" x14ac:dyDescent="0.25">
      <c r="A111" s="4" t="s">
        <v>216</v>
      </c>
      <c r="B111" s="4" t="s">
        <v>217</v>
      </c>
      <c r="C111" s="3">
        <v>80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7">
        <f t="shared" si="2"/>
        <v>80</v>
      </c>
      <c r="P111">
        <v>80</v>
      </c>
      <c r="Q111" s="7">
        <f t="shared" si="3"/>
        <v>0</v>
      </c>
    </row>
    <row r="112" spans="1:17" x14ac:dyDescent="0.25">
      <c r="A112" s="4" t="s">
        <v>218</v>
      </c>
      <c r="B112" s="4" t="s">
        <v>219</v>
      </c>
      <c r="C112" s="3">
        <v>52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7">
        <f t="shared" si="2"/>
        <v>52</v>
      </c>
      <c r="P112">
        <v>52</v>
      </c>
      <c r="Q112" s="7">
        <f t="shared" si="3"/>
        <v>0</v>
      </c>
    </row>
    <row r="113" spans="1:17" x14ac:dyDescent="0.25">
      <c r="A113" s="14"/>
      <c r="B113" s="67" t="s">
        <v>473</v>
      </c>
      <c r="C113" s="25">
        <f>SUM(C4:C112)</f>
        <v>137709</v>
      </c>
      <c r="D113" s="25">
        <f t="shared" ref="D113:N113" si="4">SUM(D4:D112)</f>
        <v>0</v>
      </c>
      <c r="E113" s="25">
        <f t="shared" si="4"/>
        <v>0</v>
      </c>
      <c r="F113" s="25">
        <f t="shared" si="4"/>
        <v>379</v>
      </c>
      <c r="G113" s="25">
        <f t="shared" si="4"/>
        <v>0</v>
      </c>
      <c r="H113" s="25">
        <f t="shared" si="4"/>
        <v>0</v>
      </c>
      <c r="I113" s="25">
        <f t="shared" si="4"/>
        <v>52100</v>
      </c>
      <c r="J113" s="25">
        <f t="shared" si="4"/>
        <v>0</v>
      </c>
      <c r="K113" s="25">
        <f t="shared" si="4"/>
        <v>0</v>
      </c>
      <c r="L113" s="68">
        <f t="shared" si="4"/>
        <v>0</v>
      </c>
      <c r="M113" s="68">
        <f t="shared" si="4"/>
        <v>0</v>
      </c>
      <c r="N113" s="68">
        <f t="shared" si="4"/>
        <v>0</v>
      </c>
      <c r="O113" s="7">
        <f>+C113+F113+I113+L113</f>
        <v>190188</v>
      </c>
      <c r="P113">
        <f>SUM(P4:P112)</f>
        <v>190188</v>
      </c>
      <c r="Q113">
        <f>SUM(Q4:Q112)</f>
        <v>0</v>
      </c>
    </row>
  </sheetData>
  <mergeCells count="6">
    <mergeCell ref="L2:N2"/>
    <mergeCell ref="A2:A3"/>
    <mergeCell ref="B2:B3"/>
    <mergeCell ref="C2:E2"/>
    <mergeCell ref="F2:H2"/>
    <mergeCell ref="I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"/>
  <sheetViews>
    <sheetView view="pageBreakPreview" zoomScaleNormal="100" zoomScaleSheetLayoutView="100" workbookViewId="0"/>
  </sheetViews>
  <sheetFormatPr baseColWidth="10" defaultColWidth="9.140625" defaultRowHeight="15" x14ac:dyDescent="0.25"/>
  <cols>
    <col min="2" max="2" width="68.42578125" customWidth="1"/>
    <col min="3" max="3" width="14.140625" customWidth="1"/>
    <col min="4" max="4" width="12.7109375" customWidth="1"/>
    <col min="5" max="5" width="14" customWidth="1"/>
    <col min="6" max="6" width="12.5703125" customWidth="1"/>
    <col min="7" max="7" width="12.28515625" customWidth="1"/>
  </cols>
  <sheetData>
    <row r="1" spans="1:7" ht="18.75" x14ac:dyDescent="0.3">
      <c r="A1" s="268" t="s">
        <v>857</v>
      </c>
    </row>
    <row r="2" spans="1:7" ht="15.75" thickBot="1" x14ac:dyDescent="0.3"/>
    <row r="3" spans="1:7" ht="30" customHeight="1" thickTop="1" thickBot="1" x14ac:dyDescent="0.3">
      <c r="A3" s="318" t="s">
        <v>0</v>
      </c>
      <c r="B3" s="318" t="s">
        <v>1</v>
      </c>
      <c r="C3" s="328" t="s">
        <v>400</v>
      </c>
      <c r="D3" s="328"/>
      <c r="E3" s="328"/>
      <c r="F3" s="328"/>
      <c r="G3" s="328"/>
    </row>
    <row r="4" spans="1:7" ht="39.950000000000003" customHeight="1" thickTop="1" thickBot="1" x14ac:dyDescent="0.3">
      <c r="A4" s="318" t="s">
        <v>0</v>
      </c>
      <c r="B4" s="318" t="s">
        <v>1</v>
      </c>
      <c r="C4" s="26" t="s">
        <v>396</v>
      </c>
      <c r="D4" s="26" t="s">
        <v>397</v>
      </c>
      <c r="E4" s="26" t="s">
        <v>398</v>
      </c>
      <c r="F4" s="26" t="s">
        <v>399</v>
      </c>
      <c r="G4" s="26" t="s">
        <v>473</v>
      </c>
    </row>
    <row r="5" spans="1:7" ht="15.75" thickTop="1" x14ac:dyDescent="0.25">
      <c r="A5" s="4" t="s">
        <v>2</v>
      </c>
      <c r="B5" s="4" t="s">
        <v>3</v>
      </c>
      <c r="C5" s="61">
        <v>2289</v>
      </c>
      <c r="D5" s="61">
        <v>34</v>
      </c>
      <c r="E5" s="61">
        <v>957</v>
      </c>
      <c r="F5" s="61">
        <v>0</v>
      </c>
      <c r="G5" s="62">
        <f>SUM(C5:F5)</f>
        <v>3280</v>
      </c>
    </row>
    <row r="6" spans="1:7" x14ac:dyDescent="0.25">
      <c r="A6" s="4" t="s">
        <v>4</v>
      </c>
      <c r="B6" s="4" t="s">
        <v>5</v>
      </c>
      <c r="C6" s="3">
        <v>4091</v>
      </c>
      <c r="D6" s="3">
        <v>0</v>
      </c>
      <c r="E6" s="3">
        <v>1116</v>
      </c>
      <c r="F6" s="3">
        <v>0</v>
      </c>
      <c r="G6" s="25">
        <f t="shared" ref="G6:G69" si="0">SUM(C6:F6)</f>
        <v>5207</v>
      </c>
    </row>
    <row r="7" spans="1:7" x14ac:dyDescent="0.25">
      <c r="A7" s="4" t="s">
        <v>6</v>
      </c>
      <c r="B7" s="4" t="s">
        <v>7</v>
      </c>
      <c r="C7" s="3">
        <v>2603</v>
      </c>
      <c r="D7" s="3">
        <v>0</v>
      </c>
      <c r="E7" s="3">
        <v>1269</v>
      </c>
      <c r="F7" s="3">
        <v>0</v>
      </c>
      <c r="G7" s="25">
        <f t="shared" si="0"/>
        <v>3872</v>
      </c>
    </row>
    <row r="8" spans="1:7" x14ac:dyDescent="0.25">
      <c r="A8" s="4" t="s">
        <v>8</v>
      </c>
      <c r="B8" s="4" t="s">
        <v>9</v>
      </c>
      <c r="C8" s="3">
        <v>3831</v>
      </c>
      <c r="D8" s="3">
        <v>0</v>
      </c>
      <c r="E8" s="3">
        <v>1673</v>
      </c>
      <c r="F8" s="3">
        <v>0</v>
      </c>
      <c r="G8" s="25">
        <f t="shared" si="0"/>
        <v>5504</v>
      </c>
    </row>
    <row r="9" spans="1:7" x14ac:dyDescent="0.25">
      <c r="A9" s="4" t="s">
        <v>10</v>
      </c>
      <c r="B9" s="4" t="s">
        <v>11</v>
      </c>
      <c r="C9" s="3">
        <v>1710</v>
      </c>
      <c r="D9" s="3">
        <v>0</v>
      </c>
      <c r="E9" s="3">
        <v>854</v>
      </c>
      <c r="F9" s="3">
        <v>0</v>
      </c>
      <c r="G9" s="25">
        <f t="shared" si="0"/>
        <v>2564</v>
      </c>
    </row>
    <row r="10" spans="1:7" x14ac:dyDescent="0.25">
      <c r="A10" s="4" t="s">
        <v>12</v>
      </c>
      <c r="B10" s="4" t="s">
        <v>13</v>
      </c>
      <c r="C10" s="3">
        <v>4270</v>
      </c>
      <c r="D10" s="3">
        <v>0</v>
      </c>
      <c r="E10" s="3">
        <v>1594</v>
      </c>
      <c r="F10" s="3">
        <v>0</v>
      </c>
      <c r="G10" s="25">
        <f t="shared" si="0"/>
        <v>5864</v>
      </c>
    </row>
    <row r="11" spans="1:7" x14ac:dyDescent="0.25">
      <c r="A11" s="4" t="s">
        <v>14</v>
      </c>
      <c r="B11" s="4" t="s">
        <v>15</v>
      </c>
      <c r="C11" s="3">
        <v>3596</v>
      </c>
      <c r="D11" s="3">
        <v>22</v>
      </c>
      <c r="E11" s="3">
        <v>1599</v>
      </c>
      <c r="F11" s="3">
        <v>0</v>
      </c>
      <c r="G11" s="25">
        <f t="shared" si="0"/>
        <v>5217</v>
      </c>
    </row>
    <row r="12" spans="1:7" x14ac:dyDescent="0.25">
      <c r="A12" s="4" t="s">
        <v>16</v>
      </c>
      <c r="B12" s="4" t="s">
        <v>17</v>
      </c>
      <c r="C12" s="3">
        <v>1991</v>
      </c>
      <c r="D12" s="3">
        <v>0</v>
      </c>
      <c r="E12" s="3">
        <v>663</v>
      </c>
      <c r="F12" s="3">
        <v>0</v>
      </c>
      <c r="G12" s="25">
        <f t="shared" si="0"/>
        <v>2654</v>
      </c>
    </row>
    <row r="13" spans="1:7" x14ac:dyDescent="0.25">
      <c r="A13" s="4" t="s">
        <v>18</v>
      </c>
      <c r="B13" s="4" t="s">
        <v>19</v>
      </c>
      <c r="C13" s="3">
        <v>4520</v>
      </c>
      <c r="D13" s="3">
        <v>0</v>
      </c>
      <c r="E13" s="3">
        <v>1823</v>
      </c>
      <c r="F13" s="3">
        <v>0</v>
      </c>
      <c r="G13" s="25">
        <f t="shared" si="0"/>
        <v>6343</v>
      </c>
    </row>
    <row r="14" spans="1:7" x14ac:dyDescent="0.25">
      <c r="A14" s="4" t="s">
        <v>20</v>
      </c>
      <c r="B14" s="4" t="s">
        <v>21</v>
      </c>
      <c r="C14" s="3">
        <v>858</v>
      </c>
      <c r="D14" s="3">
        <v>0</v>
      </c>
      <c r="E14" s="3">
        <v>374</v>
      </c>
      <c r="F14" s="3">
        <v>0</v>
      </c>
      <c r="G14" s="25">
        <f t="shared" si="0"/>
        <v>1232</v>
      </c>
    </row>
    <row r="15" spans="1:7" x14ac:dyDescent="0.25">
      <c r="A15" s="4" t="s">
        <v>22</v>
      </c>
      <c r="B15" s="4" t="s">
        <v>23</v>
      </c>
      <c r="C15" s="3">
        <v>1715</v>
      </c>
      <c r="D15" s="3">
        <v>0</v>
      </c>
      <c r="E15" s="3">
        <v>803</v>
      </c>
      <c r="F15" s="3">
        <v>0</v>
      </c>
      <c r="G15" s="25">
        <f t="shared" si="0"/>
        <v>2518</v>
      </c>
    </row>
    <row r="16" spans="1:7" x14ac:dyDescent="0.25">
      <c r="A16" s="4" t="s">
        <v>24</v>
      </c>
      <c r="B16" s="4" t="s">
        <v>25</v>
      </c>
      <c r="C16" s="3">
        <v>2181</v>
      </c>
      <c r="D16" s="3">
        <v>0</v>
      </c>
      <c r="E16" s="3">
        <v>874</v>
      </c>
      <c r="F16" s="3">
        <v>0</v>
      </c>
      <c r="G16" s="25">
        <f t="shared" si="0"/>
        <v>3055</v>
      </c>
    </row>
    <row r="17" spans="1:7" x14ac:dyDescent="0.25">
      <c r="A17" s="4" t="s">
        <v>26</v>
      </c>
      <c r="B17" s="4" t="s">
        <v>27</v>
      </c>
      <c r="C17" s="3">
        <v>4529</v>
      </c>
      <c r="D17" s="3">
        <v>0</v>
      </c>
      <c r="E17" s="3">
        <v>1599</v>
      </c>
      <c r="F17" s="3">
        <v>0</v>
      </c>
      <c r="G17" s="25">
        <f t="shared" si="0"/>
        <v>6128</v>
      </c>
    </row>
    <row r="18" spans="1:7" x14ac:dyDescent="0.25">
      <c r="A18" s="4" t="s">
        <v>28</v>
      </c>
      <c r="B18" s="4" t="s">
        <v>29</v>
      </c>
      <c r="C18" s="3">
        <v>1577</v>
      </c>
      <c r="D18" s="3">
        <v>29</v>
      </c>
      <c r="E18" s="3">
        <v>748</v>
      </c>
      <c r="F18" s="3">
        <v>0</v>
      </c>
      <c r="G18" s="25">
        <f t="shared" si="0"/>
        <v>2354</v>
      </c>
    </row>
    <row r="19" spans="1:7" x14ac:dyDescent="0.25">
      <c r="A19" s="4" t="s">
        <v>30</v>
      </c>
      <c r="B19" s="4" t="s">
        <v>31</v>
      </c>
      <c r="C19" s="3">
        <v>1284</v>
      </c>
      <c r="D19" s="3">
        <v>0</v>
      </c>
      <c r="E19" s="3">
        <v>675</v>
      </c>
      <c r="F19" s="3">
        <v>0</v>
      </c>
      <c r="G19" s="25">
        <f t="shared" si="0"/>
        <v>1959</v>
      </c>
    </row>
    <row r="20" spans="1:7" x14ac:dyDescent="0.25">
      <c r="A20" s="4" t="s">
        <v>32</v>
      </c>
      <c r="B20" s="4" t="s">
        <v>33</v>
      </c>
      <c r="C20" s="3">
        <v>1560</v>
      </c>
      <c r="D20" s="3">
        <v>25</v>
      </c>
      <c r="E20" s="3">
        <v>845</v>
      </c>
      <c r="F20" s="3">
        <v>0</v>
      </c>
      <c r="G20" s="25">
        <f t="shared" si="0"/>
        <v>2430</v>
      </c>
    </row>
    <row r="21" spans="1:7" x14ac:dyDescent="0.25">
      <c r="A21" s="4" t="s">
        <v>34</v>
      </c>
      <c r="B21" s="4" t="s">
        <v>35</v>
      </c>
      <c r="C21" s="3">
        <v>1142</v>
      </c>
      <c r="D21" s="3">
        <v>0</v>
      </c>
      <c r="E21" s="3">
        <v>761</v>
      </c>
      <c r="F21" s="3">
        <v>0</v>
      </c>
      <c r="G21" s="25">
        <f t="shared" si="0"/>
        <v>1903</v>
      </c>
    </row>
    <row r="22" spans="1:7" x14ac:dyDescent="0.25">
      <c r="A22" s="4" t="s">
        <v>36</v>
      </c>
      <c r="B22" s="4" t="s">
        <v>37</v>
      </c>
      <c r="C22" s="3">
        <v>1756</v>
      </c>
      <c r="D22" s="3">
        <v>16</v>
      </c>
      <c r="E22" s="3">
        <v>962</v>
      </c>
      <c r="F22" s="3">
        <v>0</v>
      </c>
      <c r="G22" s="25">
        <f t="shared" si="0"/>
        <v>2734</v>
      </c>
    </row>
    <row r="23" spans="1:7" x14ac:dyDescent="0.25">
      <c r="A23" s="4" t="s">
        <v>38</v>
      </c>
      <c r="B23" s="4" t="s">
        <v>39</v>
      </c>
      <c r="C23" s="3">
        <v>1726</v>
      </c>
      <c r="D23" s="3">
        <v>0</v>
      </c>
      <c r="E23" s="3">
        <v>680</v>
      </c>
      <c r="F23" s="3">
        <v>0</v>
      </c>
      <c r="G23" s="25">
        <f t="shared" si="0"/>
        <v>2406</v>
      </c>
    </row>
    <row r="24" spans="1:7" x14ac:dyDescent="0.25">
      <c r="A24" s="4" t="s">
        <v>40</v>
      </c>
      <c r="B24" s="4" t="s">
        <v>41</v>
      </c>
      <c r="C24" s="3">
        <v>1108</v>
      </c>
      <c r="D24" s="3">
        <v>0</v>
      </c>
      <c r="E24" s="3">
        <v>609</v>
      </c>
      <c r="F24" s="3">
        <v>0</v>
      </c>
      <c r="G24" s="25">
        <f t="shared" si="0"/>
        <v>1717</v>
      </c>
    </row>
    <row r="25" spans="1:7" x14ac:dyDescent="0.25">
      <c r="A25" s="4" t="s">
        <v>42</v>
      </c>
      <c r="B25" s="4" t="s">
        <v>43</v>
      </c>
      <c r="C25" s="3">
        <v>1555</v>
      </c>
      <c r="D25" s="3">
        <v>0</v>
      </c>
      <c r="E25" s="3">
        <v>494</v>
      </c>
      <c r="F25" s="3">
        <v>0</v>
      </c>
      <c r="G25" s="25">
        <f t="shared" si="0"/>
        <v>2049</v>
      </c>
    </row>
    <row r="26" spans="1:7" x14ac:dyDescent="0.25">
      <c r="A26" s="4" t="s">
        <v>44</v>
      </c>
      <c r="B26" s="4" t="s">
        <v>45</v>
      </c>
      <c r="C26" s="3">
        <v>1667</v>
      </c>
      <c r="D26" s="3">
        <v>66</v>
      </c>
      <c r="E26" s="3">
        <v>1077</v>
      </c>
      <c r="F26" s="3">
        <v>0</v>
      </c>
      <c r="G26" s="25">
        <f t="shared" si="0"/>
        <v>2810</v>
      </c>
    </row>
    <row r="27" spans="1:7" x14ac:dyDescent="0.25">
      <c r="A27" s="4" t="s">
        <v>46</v>
      </c>
      <c r="B27" s="4" t="s">
        <v>47</v>
      </c>
      <c r="C27" s="3">
        <v>883</v>
      </c>
      <c r="D27" s="3">
        <v>0</v>
      </c>
      <c r="E27" s="3">
        <v>601</v>
      </c>
      <c r="F27" s="3">
        <v>0</v>
      </c>
      <c r="G27" s="25">
        <f t="shared" si="0"/>
        <v>1484</v>
      </c>
    </row>
    <row r="28" spans="1:7" x14ac:dyDescent="0.25">
      <c r="A28" s="4" t="s">
        <v>48</v>
      </c>
      <c r="B28" s="4" t="s">
        <v>49</v>
      </c>
      <c r="C28" s="3">
        <v>701</v>
      </c>
      <c r="D28" s="3">
        <v>0</v>
      </c>
      <c r="E28" s="3">
        <v>317</v>
      </c>
      <c r="F28" s="3">
        <v>0</v>
      </c>
      <c r="G28" s="25">
        <f t="shared" si="0"/>
        <v>1018</v>
      </c>
    </row>
    <row r="29" spans="1:7" x14ac:dyDescent="0.25">
      <c r="A29" s="4" t="s">
        <v>50</v>
      </c>
      <c r="B29" s="4" t="s">
        <v>51</v>
      </c>
      <c r="C29" s="3">
        <v>1342</v>
      </c>
      <c r="D29" s="3">
        <v>0</v>
      </c>
      <c r="E29" s="3">
        <v>607</v>
      </c>
      <c r="F29" s="3">
        <v>0</v>
      </c>
      <c r="G29" s="25">
        <f t="shared" si="0"/>
        <v>1949</v>
      </c>
    </row>
    <row r="30" spans="1:7" x14ac:dyDescent="0.25">
      <c r="A30" s="4" t="s">
        <v>52</v>
      </c>
      <c r="B30" s="4" t="s">
        <v>53</v>
      </c>
      <c r="C30" s="3">
        <v>1346</v>
      </c>
      <c r="D30" s="3">
        <v>0</v>
      </c>
      <c r="E30" s="3">
        <v>453</v>
      </c>
      <c r="F30" s="3">
        <v>0</v>
      </c>
      <c r="G30" s="25">
        <f t="shared" si="0"/>
        <v>1799</v>
      </c>
    </row>
    <row r="31" spans="1:7" x14ac:dyDescent="0.25">
      <c r="A31" s="4" t="s">
        <v>54</v>
      </c>
      <c r="B31" s="4" t="s">
        <v>55</v>
      </c>
      <c r="C31" s="3">
        <v>2719</v>
      </c>
      <c r="D31" s="3">
        <v>0</v>
      </c>
      <c r="E31" s="3">
        <v>1122</v>
      </c>
      <c r="F31" s="3">
        <v>0</v>
      </c>
      <c r="G31" s="25">
        <f t="shared" si="0"/>
        <v>3841</v>
      </c>
    </row>
    <row r="32" spans="1:7" x14ac:dyDescent="0.25">
      <c r="A32" s="4" t="s">
        <v>56</v>
      </c>
      <c r="B32" s="4" t="s">
        <v>57</v>
      </c>
      <c r="C32" s="3">
        <v>1744</v>
      </c>
      <c r="D32" s="3">
        <v>0</v>
      </c>
      <c r="E32" s="3">
        <v>976</v>
      </c>
      <c r="F32" s="3">
        <v>0</v>
      </c>
      <c r="G32" s="25">
        <f t="shared" si="0"/>
        <v>2720</v>
      </c>
    </row>
    <row r="33" spans="1:7" x14ac:dyDescent="0.25">
      <c r="A33" s="4" t="s">
        <v>58</v>
      </c>
      <c r="B33" s="4" t="s">
        <v>59</v>
      </c>
      <c r="C33" s="3">
        <v>2116</v>
      </c>
      <c r="D33" s="3">
        <v>0</v>
      </c>
      <c r="E33" s="3">
        <v>1011</v>
      </c>
      <c r="F33" s="3">
        <v>0</v>
      </c>
      <c r="G33" s="25">
        <f t="shared" si="0"/>
        <v>3127</v>
      </c>
    </row>
    <row r="34" spans="1:7" x14ac:dyDescent="0.25">
      <c r="A34" s="4" t="s">
        <v>60</v>
      </c>
      <c r="B34" s="4" t="s">
        <v>61</v>
      </c>
      <c r="C34" s="3">
        <v>948</v>
      </c>
      <c r="D34" s="3">
        <v>0</v>
      </c>
      <c r="E34" s="3">
        <v>485</v>
      </c>
      <c r="F34" s="3">
        <v>0</v>
      </c>
      <c r="G34" s="25">
        <f t="shared" si="0"/>
        <v>1433</v>
      </c>
    </row>
    <row r="35" spans="1:7" x14ac:dyDescent="0.25">
      <c r="A35" s="4" t="s">
        <v>62</v>
      </c>
      <c r="B35" s="4" t="s">
        <v>63</v>
      </c>
      <c r="C35" s="3">
        <v>958</v>
      </c>
      <c r="D35" s="3">
        <v>0</v>
      </c>
      <c r="E35" s="3">
        <v>424</v>
      </c>
      <c r="F35" s="3">
        <v>0</v>
      </c>
      <c r="G35" s="25">
        <f t="shared" si="0"/>
        <v>1382</v>
      </c>
    </row>
    <row r="36" spans="1:7" x14ac:dyDescent="0.25">
      <c r="A36" s="4" t="s">
        <v>64</v>
      </c>
      <c r="B36" s="4" t="s">
        <v>65</v>
      </c>
      <c r="C36" s="3">
        <v>1670</v>
      </c>
      <c r="D36" s="3">
        <v>0</v>
      </c>
      <c r="E36" s="3">
        <v>886</v>
      </c>
      <c r="F36" s="3">
        <v>0</v>
      </c>
      <c r="G36" s="25">
        <f t="shared" si="0"/>
        <v>2556</v>
      </c>
    </row>
    <row r="37" spans="1:7" x14ac:dyDescent="0.25">
      <c r="A37" s="4" t="s">
        <v>66</v>
      </c>
      <c r="B37" s="4" t="s">
        <v>67</v>
      </c>
      <c r="C37" s="3">
        <v>1815</v>
      </c>
      <c r="D37" s="3">
        <v>0</v>
      </c>
      <c r="E37" s="3">
        <v>669</v>
      </c>
      <c r="F37" s="3">
        <v>0</v>
      </c>
      <c r="G37" s="25">
        <f t="shared" si="0"/>
        <v>2484</v>
      </c>
    </row>
    <row r="38" spans="1:7" x14ac:dyDescent="0.25">
      <c r="A38" s="4" t="s">
        <v>68</v>
      </c>
      <c r="B38" s="4" t="s">
        <v>69</v>
      </c>
      <c r="C38" s="3">
        <v>950</v>
      </c>
      <c r="D38" s="3">
        <v>0</v>
      </c>
      <c r="E38" s="3">
        <v>518</v>
      </c>
      <c r="F38" s="3">
        <v>0</v>
      </c>
      <c r="G38" s="25">
        <f t="shared" si="0"/>
        <v>1468</v>
      </c>
    </row>
    <row r="39" spans="1:7" x14ac:dyDescent="0.25">
      <c r="A39" s="4" t="s">
        <v>70</v>
      </c>
      <c r="B39" s="4" t="s">
        <v>71</v>
      </c>
      <c r="C39" s="3">
        <v>3027</v>
      </c>
      <c r="D39" s="3">
        <v>0</v>
      </c>
      <c r="E39" s="3">
        <v>1001</v>
      </c>
      <c r="F39" s="3">
        <v>0</v>
      </c>
      <c r="G39" s="25">
        <f t="shared" si="0"/>
        <v>4028</v>
      </c>
    </row>
    <row r="40" spans="1:7" x14ac:dyDescent="0.25">
      <c r="A40" s="4" t="s">
        <v>72</v>
      </c>
      <c r="B40" s="4" t="s">
        <v>73</v>
      </c>
      <c r="C40" s="3">
        <v>2519</v>
      </c>
      <c r="D40" s="3">
        <v>0</v>
      </c>
      <c r="E40" s="3">
        <v>973</v>
      </c>
      <c r="F40" s="3">
        <v>0</v>
      </c>
      <c r="G40" s="25">
        <f t="shared" si="0"/>
        <v>3492</v>
      </c>
    </row>
    <row r="41" spans="1:7" x14ac:dyDescent="0.25">
      <c r="A41" s="4" t="s">
        <v>74</v>
      </c>
      <c r="B41" s="4" t="s">
        <v>75</v>
      </c>
      <c r="C41" s="3">
        <v>5452</v>
      </c>
      <c r="D41" s="3">
        <v>0</v>
      </c>
      <c r="E41" s="3">
        <v>1898</v>
      </c>
      <c r="F41" s="3">
        <v>0</v>
      </c>
      <c r="G41" s="25">
        <f t="shared" si="0"/>
        <v>7350</v>
      </c>
    </row>
    <row r="42" spans="1:7" x14ac:dyDescent="0.25">
      <c r="A42" s="4" t="s">
        <v>76</v>
      </c>
      <c r="B42" s="4" t="s">
        <v>77</v>
      </c>
      <c r="C42" s="3">
        <v>1880</v>
      </c>
      <c r="D42" s="3">
        <v>0</v>
      </c>
      <c r="E42" s="3">
        <v>1062</v>
      </c>
      <c r="F42" s="3">
        <v>0</v>
      </c>
      <c r="G42" s="25">
        <f t="shared" si="0"/>
        <v>2942</v>
      </c>
    </row>
    <row r="43" spans="1:7" x14ac:dyDescent="0.25">
      <c r="A43" s="4" t="s">
        <v>78</v>
      </c>
      <c r="B43" s="4" t="s">
        <v>79</v>
      </c>
      <c r="C43" s="3">
        <v>3479</v>
      </c>
      <c r="D43" s="3">
        <v>6</v>
      </c>
      <c r="E43" s="3">
        <v>969</v>
      </c>
      <c r="F43" s="3">
        <v>0</v>
      </c>
      <c r="G43" s="25">
        <f t="shared" si="0"/>
        <v>4454</v>
      </c>
    </row>
    <row r="44" spans="1:7" x14ac:dyDescent="0.25">
      <c r="A44" s="4" t="s">
        <v>80</v>
      </c>
      <c r="B44" s="4" t="s">
        <v>81</v>
      </c>
      <c r="C44" s="3">
        <v>2318</v>
      </c>
      <c r="D44" s="3">
        <v>9</v>
      </c>
      <c r="E44" s="3">
        <v>756</v>
      </c>
      <c r="F44" s="3">
        <v>0</v>
      </c>
      <c r="G44" s="25">
        <f t="shared" si="0"/>
        <v>3083</v>
      </c>
    </row>
    <row r="45" spans="1:7" x14ac:dyDescent="0.25">
      <c r="A45" s="4" t="s">
        <v>82</v>
      </c>
      <c r="B45" s="4" t="s">
        <v>83</v>
      </c>
      <c r="C45" s="3">
        <v>1482</v>
      </c>
      <c r="D45" s="3">
        <v>0</v>
      </c>
      <c r="E45" s="3">
        <v>630</v>
      </c>
      <c r="F45" s="3">
        <v>0</v>
      </c>
      <c r="G45" s="25">
        <f t="shared" si="0"/>
        <v>2112</v>
      </c>
    </row>
    <row r="46" spans="1:7" x14ac:dyDescent="0.25">
      <c r="A46" s="4" t="s">
        <v>84</v>
      </c>
      <c r="B46" s="4" t="s">
        <v>85</v>
      </c>
      <c r="C46" s="3">
        <v>1382</v>
      </c>
      <c r="D46" s="3">
        <v>0</v>
      </c>
      <c r="E46" s="3">
        <v>470</v>
      </c>
      <c r="F46" s="3">
        <v>0</v>
      </c>
      <c r="G46" s="25">
        <f t="shared" si="0"/>
        <v>1852</v>
      </c>
    </row>
    <row r="47" spans="1:7" x14ac:dyDescent="0.25">
      <c r="A47" s="4" t="s">
        <v>86</v>
      </c>
      <c r="B47" s="4" t="s">
        <v>87</v>
      </c>
      <c r="C47" s="3">
        <v>683</v>
      </c>
      <c r="D47" s="3">
        <v>84</v>
      </c>
      <c r="E47" s="3">
        <v>0</v>
      </c>
      <c r="F47" s="3">
        <v>0</v>
      </c>
      <c r="G47" s="25">
        <f t="shared" si="0"/>
        <v>767</v>
      </c>
    </row>
    <row r="48" spans="1:7" x14ac:dyDescent="0.25">
      <c r="A48" s="4" t="s">
        <v>88</v>
      </c>
      <c r="B48" s="4" t="s">
        <v>89</v>
      </c>
      <c r="C48" s="3">
        <v>1893</v>
      </c>
      <c r="D48" s="3">
        <v>0</v>
      </c>
      <c r="E48" s="3">
        <v>593</v>
      </c>
      <c r="F48" s="3">
        <v>0</v>
      </c>
      <c r="G48" s="25">
        <f t="shared" si="0"/>
        <v>2486</v>
      </c>
    </row>
    <row r="49" spans="1:7" x14ac:dyDescent="0.25">
      <c r="A49" s="4" t="s">
        <v>90</v>
      </c>
      <c r="B49" s="4" t="s">
        <v>91</v>
      </c>
      <c r="C49" s="3">
        <v>1971</v>
      </c>
      <c r="D49" s="3">
        <v>0</v>
      </c>
      <c r="E49" s="3">
        <v>730</v>
      </c>
      <c r="F49" s="3">
        <v>0</v>
      </c>
      <c r="G49" s="25">
        <f t="shared" si="0"/>
        <v>2701</v>
      </c>
    </row>
    <row r="50" spans="1:7" x14ac:dyDescent="0.25">
      <c r="A50" s="4" t="s">
        <v>92</v>
      </c>
      <c r="B50" s="4" t="s">
        <v>93</v>
      </c>
      <c r="C50" s="3">
        <v>2447</v>
      </c>
      <c r="D50" s="3">
        <v>0</v>
      </c>
      <c r="E50" s="3">
        <v>1381</v>
      </c>
      <c r="F50" s="3">
        <v>0</v>
      </c>
      <c r="G50" s="25">
        <f t="shared" si="0"/>
        <v>3828</v>
      </c>
    </row>
    <row r="51" spans="1:7" x14ac:dyDescent="0.25">
      <c r="A51" s="4" t="s">
        <v>94</v>
      </c>
      <c r="B51" s="4" t="s">
        <v>95</v>
      </c>
      <c r="C51" s="3">
        <v>1985</v>
      </c>
      <c r="D51" s="3">
        <v>0</v>
      </c>
      <c r="E51" s="3">
        <v>619</v>
      </c>
      <c r="F51" s="3">
        <v>0</v>
      </c>
      <c r="G51" s="25">
        <f t="shared" si="0"/>
        <v>2604</v>
      </c>
    </row>
    <row r="52" spans="1:7" x14ac:dyDescent="0.25">
      <c r="A52" s="4" t="s">
        <v>96</v>
      </c>
      <c r="B52" s="4" t="s">
        <v>97</v>
      </c>
      <c r="C52" s="3">
        <v>2678</v>
      </c>
      <c r="D52" s="3">
        <v>0</v>
      </c>
      <c r="E52" s="3">
        <v>1126</v>
      </c>
      <c r="F52" s="3">
        <v>0</v>
      </c>
      <c r="G52" s="25">
        <f t="shared" si="0"/>
        <v>3804</v>
      </c>
    </row>
    <row r="53" spans="1:7" x14ac:dyDescent="0.25">
      <c r="A53" s="4" t="s">
        <v>98</v>
      </c>
      <c r="B53" s="4" t="s">
        <v>99</v>
      </c>
      <c r="C53" s="3">
        <v>1438</v>
      </c>
      <c r="D53" s="3">
        <v>0</v>
      </c>
      <c r="E53" s="3">
        <v>664</v>
      </c>
      <c r="F53" s="3">
        <v>0</v>
      </c>
      <c r="G53" s="25">
        <f t="shared" si="0"/>
        <v>2102</v>
      </c>
    </row>
    <row r="54" spans="1:7" x14ac:dyDescent="0.25">
      <c r="A54" s="4" t="s">
        <v>100</v>
      </c>
      <c r="B54" s="4" t="s">
        <v>101</v>
      </c>
      <c r="C54" s="3">
        <v>833</v>
      </c>
      <c r="D54" s="3">
        <v>0</v>
      </c>
      <c r="E54" s="3">
        <v>325</v>
      </c>
      <c r="F54" s="3">
        <v>0</v>
      </c>
      <c r="G54" s="25">
        <f t="shared" si="0"/>
        <v>1158</v>
      </c>
    </row>
    <row r="55" spans="1:7" x14ac:dyDescent="0.25">
      <c r="A55" s="4" t="s">
        <v>102</v>
      </c>
      <c r="B55" s="4" t="s">
        <v>103</v>
      </c>
      <c r="C55" s="3">
        <v>1342</v>
      </c>
      <c r="D55" s="3">
        <v>0</v>
      </c>
      <c r="E55" s="3">
        <v>748</v>
      </c>
      <c r="F55" s="3">
        <v>0</v>
      </c>
      <c r="G55" s="25">
        <f t="shared" si="0"/>
        <v>2090</v>
      </c>
    </row>
    <row r="56" spans="1:7" x14ac:dyDescent="0.25">
      <c r="A56" s="4" t="s">
        <v>104</v>
      </c>
      <c r="B56" s="4" t="s">
        <v>105</v>
      </c>
      <c r="C56" s="3">
        <v>1014</v>
      </c>
      <c r="D56" s="3">
        <v>9</v>
      </c>
      <c r="E56" s="3">
        <v>265</v>
      </c>
      <c r="F56" s="3">
        <v>0</v>
      </c>
      <c r="G56" s="25">
        <f t="shared" si="0"/>
        <v>1288</v>
      </c>
    </row>
    <row r="57" spans="1:7" x14ac:dyDescent="0.25">
      <c r="A57" s="4" t="s">
        <v>106</v>
      </c>
      <c r="B57" s="4" t="s">
        <v>107</v>
      </c>
      <c r="C57" s="3">
        <v>1851</v>
      </c>
      <c r="D57" s="3">
        <v>3</v>
      </c>
      <c r="E57" s="3">
        <v>619</v>
      </c>
      <c r="F57" s="3">
        <v>0</v>
      </c>
      <c r="G57" s="25">
        <f t="shared" si="0"/>
        <v>2473</v>
      </c>
    </row>
    <row r="58" spans="1:7" x14ac:dyDescent="0.25">
      <c r="A58" s="4" t="s">
        <v>108</v>
      </c>
      <c r="B58" s="4" t="s">
        <v>109</v>
      </c>
      <c r="C58" s="3">
        <v>710</v>
      </c>
      <c r="D58" s="3">
        <v>0</v>
      </c>
      <c r="E58" s="3">
        <v>364</v>
      </c>
      <c r="F58" s="3">
        <v>0</v>
      </c>
      <c r="G58" s="25">
        <f t="shared" si="0"/>
        <v>1074</v>
      </c>
    </row>
    <row r="59" spans="1:7" x14ac:dyDescent="0.25">
      <c r="A59" s="4" t="s">
        <v>110</v>
      </c>
      <c r="B59" s="4" t="s">
        <v>111</v>
      </c>
      <c r="C59" s="3">
        <v>1484</v>
      </c>
      <c r="D59" s="3">
        <v>0</v>
      </c>
      <c r="E59" s="3">
        <v>328</v>
      </c>
      <c r="F59" s="3">
        <v>0</v>
      </c>
      <c r="G59" s="25">
        <f t="shared" si="0"/>
        <v>1812</v>
      </c>
    </row>
    <row r="60" spans="1:7" x14ac:dyDescent="0.25">
      <c r="A60" s="4" t="s">
        <v>112</v>
      </c>
      <c r="B60" s="4" t="s">
        <v>113</v>
      </c>
      <c r="C60" s="3">
        <v>1381</v>
      </c>
      <c r="D60" s="3">
        <v>0</v>
      </c>
      <c r="E60" s="3">
        <v>630</v>
      </c>
      <c r="F60" s="3">
        <v>0</v>
      </c>
      <c r="G60" s="25">
        <f t="shared" si="0"/>
        <v>2011</v>
      </c>
    </row>
    <row r="61" spans="1:7" x14ac:dyDescent="0.25">
      <c r="A61" s="4" t="s">
        <v>114</v>
      </c>
      <c r="B61" s="4" t="s">
        <v>115</v>
      </c>
      <c r="C61" s="3">
        <v>369</v>
      </c>
      <c r="D61" s="3">
        <v>0</v>
      </c>
      <c r="E61" s="3">
        <v>208</v>
      </c>
      <c r="F61" s="3">
        <v>0</v>
      </c>
      <c r="G61" s="25">
        <f t="shared" si="0"/>
        <v>577</v>
      </c>
    </row>
    <row r="62" spans="1:7" x14ac:dyDescent="0.25">
      <c r="A62" s="4" t="s">
        <v>116</v>
      </c>
      <c r="B62" s="4" t="s">
        <v>117</v>
      </c>
      <c r="C62" s="3">
        <v>954</v>
      </c>
      <c r="D62" s="3">
        <v>0</v>
      </c>
      <c r="E62" s="3">
        <v>608</v>
      </c>
      <c r="F62" s="3">
        <v>0</v>
      </c>
      <c r="G62" s="25">
        <f t="shared" si="0"/>
        <v>1562</v>
      </c>
    </row>
    <row r="63" spans="1:7" x14ac:dyDescent="0.25">
      <c r="A63" s="4" t="s">
        <v>118</v>
      </c>
      <c r="B63" s="4" t="s">
        <v>119</v>
      </c>
      <c r="C63" s="3">
        <v>2652</v>
      </c>
      <c r="D63" s="3">
        <v>0</v>
      </c>
      <c r="E63" s="3">
        <v>804</v>
      </c>
      <c r="F63" s="3">
        <v>0</v>
      </c>
      <c r="G63" s="25">
        <f t="shared" si="0"/>
        <v>3456</v>
      </c>
    </row>
    <row r="64" spans="1:7" x14ac:dyDescent="0.25">
      <c r="A64" s="4" t="s">
        <v>120</v>
      </c>
      <c r="B64" s="4" t="s">
        <v>121</v>
      </c>
      <c r="C64" s="3">
        <v>649</v>
      </c>
      <c r="D64" s="3">
        <v>0</v>
      </c>
      <c r="E64" s="3">
        <v>279</v>
      </c>
      <c r="F64" s="3">
        <v>0</v>
      </c>
      <c r="G64" s="25">
        <f t="shared" si="0"/>
        <v>928</v>
      </c>
    </row>
    <row r="65" spans="1:7" x14ac:dyDescent="0.25">
      <c r="A65" s="4" t="s">
        <v>122</v>
      </c>
      <c r="B65" s="4" t="s">
        <v>123</v>
      </c>
      <c r="C65" s="3">
        <v>1876</v>
      </c>
      <c r="D65" s="3">
        <v>0</v>
      </c>
      <c r="E65" s="3">
        <v>130</v>
      </c>
      <c r="F65" s="3">
        <v>0</v>
      </c>
      <c r="G65" s="25">
        <f t="shared" si="0"/>
        <v>2006</v>
      </c>
    </row>
    <row r="66" spans="1:7" x14ac:dyDescent="0.25">
      <c r="A66" s="4" t="s">
        <v>124</v>
      </c>
      <c r="B66" s="4" t="s">
        <v>125</v>
      </c>
      <c r="C66" s="3">
        <v>327</v>
      </c>
      <c r="D66" s="3">
        <v>0</v>
      </c>
      <c r="E66" s="3">
        <v>106</v>
      </c>
      <c r="F66" s="3">
        <v>0</v>
      </c>
      <c r="G66" s="25">
        <f t="shared" si="0"/>
        <v>433</v>
      </c>
    </row>
    <row r="67" spans="1:7" x14ac:dyDescent="0.25">
      <c r="A67" s="4" t="s">
        <v>126</v>
      </c>
      <c r="B67" s="4" t="s">
        <v>127</v>
      </c>
      <c r="C67" s="3">
        <v>875</v>
      </c>
      <c r="D67" s="3">
        <v>0</v>
      </c>
      <c r="E67" s="3">
        <v>249</v>
      </c>
      <c r="F67" s="3">
        <v>0</v>
      </c>
      <c r="G67" s="25">
        <f t="shared" si="0"/>
        <v>1124</v>
      </c>
    </row>
    <row r="68" spans="1:7" x14ac:dyDescent="0.25">
      <c r="A68" s="4" t="s">
        <v>128</v>
      </c>
      <c r="B68" s="4" t="s">
        <v>129</v>
      </c>
      <c r="C68" s="3">
        <v>634</v>
      </c>
      <c r="D68" s="3">
        <v>0</v>
      </c>
      <c r="E68" s="3">
        <v>130</v>
      </c>
      <c r="F68" s="3">
        <v>0</v>
      </c>
      <c r="G68" s="25">
        <f t="shared" si="0"/>
        <v>764</v>
      </c>
    </row>
    <row r="69" spans="1:7" x14ac:dyDescent="0.25">
      <c r="A69" s="4" t="s">
        <v>130</v>
      </c>
      <c r="B69" s="4" t="s">
        <v>131</v>
      </c>
      <c r="C69" s="3">
        <v>877</v>
      </c>
      <c r="D69" s="3">
        <v>0</v>
      </c>
      <c r="E69" s="3">
        <v>290</v>
      </c>
      <c r="F69" s="3">
        <v>0</v>
      </c>
      <c r="G69" s="25">
        <f t="shared" si="0"/>
        <v>1167</v>
      </c>
    </row>
    <row r="70" spans="1:7" x14ac:dyDescent="0.25">
      <c r="A70" s="4" t="s">
        <v>132</v>
      </c>
      <c r="B70" s="4" t="s">
        <v>133</v>
      </c>
      <c r="C70" s="3">
        <v>610</v>
      </c>
      <c r="D70" s="3">
        <v>0</v>
      </c>
      <c r="E70" s="3">
        <v>226</v>
      </c>
      <c r="F70" s="3">
        <v>0</v>
      </c>
      <c r="G70" s="25">
        <f t="shared" ref="G70:G113" si="1">SUM(C70:F70)</f>
        <v>836</v>
      </c>
    </row>
    <row r="71" spans="1:7" x14ac:dyDescent="0.25">
      <c r="A71" s="4" t="s">
        <v>134</v>
      </c>
      <c r="B71" s="4" t="s">
        <v>135</v>
      </c>
      <c r="C71" s="3">
        <v>334</v>
      </c>
      <c r="D71" s="3">
        <v>0</v>
      </c>
      <c r="E71" s="3">
        <v>562</v>
      </c>
      <c r="F71" s="3">
        <v>0</v>
      </c>
      <c r="G71" s="25">
        <f t="shared" si="1"/>
        <v>896</v>
      </c>
    </row>
    <row r="72" spans="1:7" x14ac:dyDescent="0.25">
      <c r="A72" s="4" t="s">
        <v>136</v>
      </c>
      <c r="B72" s="4" t="s">
        <v>137</v>
      </c>
      <c r="C72" s="3">
        <v>961</v>
      </c>
      <c r="D72" s="3">
        <v>0</v>
      </c>
      <c r="E72" s="3">
        <v>328</v>
      </c>
      <c r="F72" s="3">
        <v>0</v>
      </c>
      <c r="G72" s="25">
        <f t="shared" si="1"/>
        <v>1289</v>
      </c>
    </row>
    <row r="73" spans="1:7" x14ac:dyDescent="0.25">
      <c r="A73" s="4" t="s">
        <v>138</v>
      </c>
      <c r="B73" s="4" t="s">
        <v>139</v>
      </c>
      <c r="C73" s="3">
        <v>573</v>
      </c>
      <c r="D73" s="3">
        <v>0</v>
      </c>
      <c r="E73" s="3">
        <v>202</v>
      </c>
      <c r="F73" s="3">
        <v>0</v>
      </c>
      <c r="G73" s="25">
        <f t="shared" si="1"/>
        <v>775</v>
      </c>
    </row>
    <row r="74" spans="1:7" x14ac:dyDescent="0.25">
      <c r="A74" s="4" t="s">
        <v>140</v>
      </c>
      <c r="B74" s="4" t="s">
        <v>141</v>
      </c>
      <c r="C74" s="3">
        <v>77</v>
      </c>
      <c r="D74" s="3">
        <v>0</v>
      </c>
      <c r="E74" s="3">
        <v>0</v>
      </c>
      <c r="F74" s="3">
        <v>0</v>
      </c>
      <c r="G74" s="25">
        <f t="shared" si="1"/>
        <v>77</v>
      </c>
    </row>
    <row r="75" spans="1:7" x14ac:dyDescent="0.25">
      <c r="A75" s="4" t="s">
        <v>142</v>
      </c>
      <c r="B75" s="4" t="s">
        <v>143</v>
      </c>
      <c r="C75" s="3">
        <v>821</v>
      </c>
      <c r="D75" s="3">
        <v>0</v>
      </c>
      <c r="E75" s="3">
        <v>226</v>
      </c>
      <c r="F75" s="3">
        <v>0</v>
      </c>
      <c r="G75" s="25">
        <f t="shared" si="1"/>
        <v>1047</v>
      </c>
    </row>
    <row r="76" spans="1:7" x14ac:dyDescent="0.25">
      <c r="A76" s="4" t="s">
        <v>144</v>
      </c>
      <c r="B76" s="4" t="s">
        <v>145</v>
      </c>
      <c r="C76" s="3">
        <v>207</v>
      </c>
      <c r="D76" s="3">
        <v>0</v>
      </c>
      <c r="E76" s="3">
        <v>115</v>
      </c>
      <c r="F76" s="3">
        <v>0</v>
      </c>
      <c r="G76" s="25">
        <f t="shared" si="1"/>
        <v>322</v>
      </c>
    </row>
    <row r="77" spans="1:7" x14ac:dyDescent="0.25">
      <c r="A77" s="4" t="s">
        <v>146</v>
      </c>
      <c r="B77" s="4" t="s">
        <v>147</v>
      </c>
      <c r="C77" s="3">
        <v>1516</v>
      </c>
      <c r="D77" s="3">
        <v>0</v>
      </c>
      <c r="E77" s="3">
        <v>644</v>
      </c>
      <c r="F77" s="3">
        <v>0</v>
      </c>
      <c r="G77" s="25">
        <f t="shared" si="1"/>
        <v>2160</v>
      </c>
    </row>
    <row r="78" spans="1:7" x14ac:dyDescent="0.25">
      <c r="A78" s="4" t="s">
        <v>148</v>
      </c>
      <c r="B78" s="4" t="s">
        <v>149</v>
      </c>
      <c r="C78" s="3">
        <v>705</v>
      </c>
      <c r="D78" s="3">
        <v>0</v>
      </c>
      <c r="E78" s="3">
        <v>310</v>
      </c>
      <c r="F78" s="3">
        <v>0</v>
      </c>
      <c r="G78" s="25">
        <f t="shared" si="1"/>
        <v>1015</v>
      </c>
    </row>
    <row r="79" spans="1:7" x14ac:dyDescent="0.25">
      <c r="A79" s="4" t="s">
        <v>150</v>
      </c>
      <c r="B79" s="4" t="s">
        <v>151</v>
      </c>
      <c r="C79" s="3">
        <v>422</v>
      </c>
      <c r="D79" s="3">
        <v>0</v>
      </c>
      <c r="E79" s="3">
        <v>0</v>
      </c>
      <c r="F79" s="3">
        <v>0</v>
      </c>
      <c r="G79" s="25">
        <f t="shared" si="1"/>
        <v>422</v>
      </c>
    </row>
    <row r="80" spans="1:7" x14ac:dyDescent="0.25">
      <c r="A80" s="4" t="s">
        <v>152</v>
      </c>
      <c r="B80" s="4" t="s">
        <v>153</v>
      </c>
      <c r="C80" s="3">
        <v>134</v>
      </c>
      <c r="D80" s="3">
        <v>0</v>
      </c>
      <c r="E80" s="3">
        <v>64</v>
      </c>
      <c r="F80" s="3">
        <v>0</v>
      </c>
      <c r="G80" s="25">
        <f t="shared" si="1"/>
        <v>198</v>
      </c>
    </row>
    <row r="81" spans="1:7" x14ac:dyDescent="0.25">
      <c r="A81" s="4" t="s">
        <v>154</v>
      </c>
      <c r="B81" s="4" t="s">
        <v>155</v>
      </c>
      <c r="C81" s="3">
        <v>357</v>
      </c>
      <c r="D81" s="3">
        <v>0</v>
      </c>
      <c r="E81" s="3">
        <v>0</v>
      </c>
      <c r="F81" s="3">
        <v>0</v>
      </c>
      <c r="G81" s="25">
        <f t="shared" si="1"/>
        <v>357</v>
      </c>
    </row>
    <row r="82" spans="1:7" x14ac:dyDescent="0.25">
      <c r="A82" s="4" t="s">
        <v>156</v>
      </c>
      <c r="B82" s="4" t="s">
        <v>157</v>
      </c>
      <c r="C82" s="3">
        <v>472</v>
      </c>
      <c r="D82" s="3">
        <v>0</v>
      </c>
      <c r="E82" s="3">
        <v>59</v>
      </c>
      <c r="F82" s="3">
        <v>0</v>
      </c>
      <c r="G82" s="25">
        <f t="shared" si="1"/>
        <v>531</v>
      </c>
    </row>
    <row r="83" spans="1:7" x14ac:dyDescent="0.25">
      <c r="A83" s="4" t="s">
        <v>158</v>
      </c>
      <c r="B83" s="4" t="s">
        <v>159</v>
      </c>
      <c r="C83" s="3">
        <v>255</v>
      </c>
      <c r="D83" s="3">
        <v>0</v>
      </c>
      <c r="E83" s="3">
        <v>0</v>
      </c>
      <c r="F83" s="3">
        <v>0</v>
      </c>
      <c r="G83" s="25">
        <f t="shared" si="1"/>
        <v>255</v>
      </c>
    </row>
    <row r="84" spans="1:7" x14ac:dyDescent="0.25">
      <c r="A84" s="4" t="s">
        <v>160</v>
      </c>
      <c r="B84" s="4" t="s">
        <v>161</v>
      </c>
      <c r="C84" s="3">
        <v>353</v>
      </c>
      <c r="D84" s="3">
        <v>0</v>
      </c>
      <c r="E84" s="3">
        <v>16</v>
      </c>
      <c r="F84" s="3">
        <v>0</v>
      </c>
      <c r="G84" s="25">
        <f t="shared" si="1"/>
        <v>369</v>
      </c>
    </row>
    <row r="85" spans="1:7" x14ac:dyDescent="0.25">
      <c r="A85" s="4" t="s">
        <v>162</v>
      </c>
      <c r="B85" s="4" t="s">
        <v>163</v>
      </c>
      <c r="C85" s="3">
        <v>162</v>
      </c>
      <c r="D85" s="3">
        <v>0</v>
      </c>
      <c r="E85" s="3">
        <v>0</v>
      </c>
      <c r="F85" s="3">
        <v>0</v>
      </c>
      <c r="G85" s="25">
        <f t="shared" si="1"/>
        <v>162</v>
      </c>
    </row>
    <row r="86" spans="1:7" x14ac:dyDescent="0.25">
      <c r="A86" s="4" t="s">
        <v>164</v>
      </c>
      <c r="B86" s="4" t="s">
        <v>165</v>
      </c>
      <c r="C86" s="3">
        <v>479</v>
      </c>
      <c r="D86" s="3">
        <v>0</v>
      </c>
      <c r="E86" s="3">
        <v>38</v>
      </c>
      <c r="F86" s="3">
        <v>0</v>
      </c>
      <c r="G86" s="25">
        <f t="shared" si="1"/>
        <v>517</v>
      </c>
    </row>
    <row r="87" spans="1:7" x14ac:dyDescent="0.25">
      <c r="A87" s="4" t="s">
        <v>166</v>
      </c>
      <c r="B87" s="4" t="s">
        <v>167</v>
      </c>
      <c r="C87" s="3">
        <v>175</v>
      </c>
      <c r="D87" s="3">
        <v>0</v>
      </c>
      <c r="E87" s="3">
        <v>0</v>
      </c>
      <c r="F87" s="3">
        <v>0</v>
      </c>
      <c r="G87" s="25">
        <f t="shared" si="1"/>
        <v>175</v>
      </c>
    </row>
    <row r="88" spans="1:7" x14ac:dyDescent="0.25">
      <c r="A88" s="4" t="s">
        <v>168</v>
      </c>
      <c r="B88" s="4" t="s">
        <v>169</v>
      </c>
      <c r="C88" s="3">
        <v>293</v>
      </c>
      <c r="D88" s="3">
        <v>0</v>
      </c>
      <c r="E88" s="3">
        <v>121</v>
      </c>
      <c r="F88" s="3">
        <v>0</v>
      </c>
      <c r="G88" s="25">
        <f t="shared" si="1"/>
        <v>414</v>
      </c>
    </row>
    <row r="89" spans="1:7" x14ac:dyDescent="0.25">
      <c r="A89" s="4" t="s">
        <v>170</v>
      </c>
      <c r="B89" s="4" t="s">
        <v>171</v>
      </c>
      <c r="C89" s="3">
        <v>474</v>
      </c>
      <c r="D89" s="3">
        <v>0</v>
      </c>
      <c r="E89" s="3">
        <v>85</v>
      </c>
      <c r="F89" s="3">
        <v>0</v>
      </c>
      <c r="G89" s="25">
        <f t="shared" si="1"/>
        <v>559</v>
      </c>
    </row>
    <row r="90" spans="1:7" x14ac:dyDescent="0.25">
      <c r="A90" s="4" t="s">
        <v>172</v>
      </c>
      <c r="B90" s="4" t="s">
        <v>173</v>
      </c>
      <c r="C90" s="3">
        <v>99</v>
      </c>
      <c r="D90" s="3">
        <v>0</v>
      </c>
      <c r="E90" s="3">
        <v>0</v>
      </c>
      <c r="F90" s="3">
        <v>0</v>
      </c>
      <c r="G90" s="25">
        <f t="shared" si="1"/>
        <v>99</v>
      </c>
    </row>
    <row r="91" spans="1:7" x14ac:dyDescent="0.25">
      <c r="A91" s="4" t="s">
        <v>174</v>
      </c>
      <c r="B91" s="4" t="s">
        <v>175</v>
      </c>
      <c r="C91" s="3">
        <v>492</v>
      </c>
      <c r="D91" s="3">
        <v>0</v>
      </c>
      <c r="E91" s="3">
        <v>0</v>
      </c>
      <c r="F91" s="3">
        <v>0</v>
      </c>
      <c r="G91" s="25">
        <f t="shared" si="1"/>
        <v>492</v>
      </c>
    </row>
    <row r="92" spans="1:7" x14ac:dyDescent="0.25">
      <c r="A92" s="4" t="s">
        <v>176</v>
      </c>
      <c r="B92" s="4" t="s">
        <v>177</v>
      </c>
      <c r="C92" s="3">
        <v>298</v>
      </c>
      <c r="D92" s="3">
        <v>0</v>
      </c>
      <c r="E92" s="3">
        <v>0</v>
      </c>
      <c r="F92" s="3">
        <v>0</v>
      </c>
      <c r="G92" s="25">
        <f t="shared" si="1"/>
        <v>298</v>
      </c>
    </row>
    <row r="93" spans="1:7" x14ac:dyDescent="0.25">
      <c r="A93" s="4" t="s">
        <v>178</v>
      </c>
      <c r="B93" s="4" t="s">
        <v>179</v>
      </c>
      <c r="C93" s="3">
        <v>366</v>
      </c>
      <c r="D93" s="3">
        <v>76</v>
      </c>
      <c r="E93" s="3"/>
      <c r="F93" s="3">
        <v>0</v>
      </c>
      <c r="G93" s="25">
        <f t="shared" si="1"/>
        <v>442</v>
      </c>
    </row>
    <row r="94" spans="1:7" x14ac:dyDescent="0.25">
      <c r="A94" s="4" t="s">
        <v>180</v>
      </c>
      <c r="B94" s="4" t="s">
        <v>181</v>
      </c>
      <c r="C94" s="3">
        <v>205</v>
      </c>
      <c r="D94" s="3">
        <v>0</v>
      </c>
      <c r="E94" s="3">
        <v>31</v>
      </c>
      <c r="F94" s="3">
        <v>0</v>
      </c>
      <c r="G94" s="25">
        <f t="shared" si="1"/>
        <v>236</v>
      </c>
    </row>
    <row r="95" spans="1:7" x14ac:dyDescent="0.25">
      <c r="A95" s="4" t="s">
        <v>182</v>
      </c>
      <c r="B95" s="4" t="s">
        <v>183</v>
      </c>
      <c r="C95" s="3">
        <v>432</v>
      </c>
      <c r="D95" s="3">
        <v>0</v>
      </c>
      <c r="E95" s="3">
        <v>0</v>
      </c>
      <c r="F95" s="3">
        <v>0</v>
      </c>
      <c r="G95" s="25">
        <f t="shared" si="1"/>
        <v>432</v>
      </c>
    </row>
    <row r="96" spans="1:7" x14ac:dyDescent="0.25">
      <c r="A96" s="4" t="s">
        <v>184</v>
      </c>
      <c r="B96" s="4" t="s">
        <v>185</v>
      </c>
      <c r="C96" s="3">
        <v>190</v>
      </c>
      <c r="D96" s="3">
        <v>0</v>
      </c>
      <c r="E96" s="3">
        <v>0</v>
      </c>
      <c r="F96" s="3">
        <v>0</v>
      </c>
      <c r="G96" s="25">
        <f t="shared" si="1"/>
        <v>190</v>
      </c>
    </row>
    <row r="97" spans="1:7" x14ac:dyDescent="0.25">
      <c r="A97" s="4" t="s">
        <v>186</v>
      </c>
      <c r="B97" s="4" t="s">
        <v>187</v>
      </c>
      <c r="C97" s="3">
        <v>546</v>
      </c>
      <c r="D97" s="3">
        <v>0</v>
      </c>
      <c r="E97" s="3">
        <v>0</v>
      </c>
      <c r="F97" s="3">
        <v>0</v>
      </c>
      <c r="G97" s="25">
        <f t="shared" si="1"/>
        <v>546</v>
      </c>
    </row>
    <row r="98" spans="1:7" x14ac:dyDescent="0.25">
      <c r="A98" s="4" t="s">
        <v>188</v>
      </c>
      <c r="B98" s="4" t="s">
        <v>189</v>
      </c>
      <c r="C98" s="3">
        <v>542</v>
      </c>
      <c r="D98" s="3">
        <v>0</v>
      </c>
      <c r="E98" s="3">
        <v>0</v>
      </c>
      <c r="F98" s="3">
        <v>0</v>
      </c>
      <c r="G98" s="25">
        <f t="shared" si="1"/>
        <v>542</v>
      </c>
    </row>
    <row r="99" spans="1:7" x14ac:dyDescent="0.25">
      <c r="A99" s="4" t="s">
        <v>190</v>
      </c>
      <c r="B99" s="4" t="s">
        <v>191</v>
      </c>
      <c r="C99" s="3">
        <v>501</v>
      </c>
      <c r="D99" s="3">
        <v>0</v>
      </c>
      <c r="E99" s="3">
        <v>0</v>
      </c>
      <c r="F99" s="3">
        <v>0</v>
      </c>
      <c r="G99" s="25">
        <f t="shared" si="1"/>
        <v>501</v>
      </c>
    </row>
    <row r="100" spans="1:7" x14ac:dyDescent="0.25">
      <c r="A100" s="4" t="s">
        <v>192</v>
      </c>
      <c r="B100" s="4" t="s">
        <v>193</v>
      </c>
      <c r="C100" s="3">
        <v>403</v>
      </c>
      <c r="D100" s="3">
        <v>0</v>
      </c>
      <c r="E100" s="3">
        <v>0</v>
      </c>
      <c r="F100" s="3">
        <v>0</v>
      </c>
      <c r="G100" s="25">
        <f t="shared" si="1"/>
        <v>403</v>
      </c>
    </row>
    <row r="101" spans="1:7" x14ac:dyDescent="0.25">
      <c r="A101" s="4" t="s">
        <v>194</v>
      </c>
      <c r="B101" s="4" t="s">
        <v>195</v>
      </c>
      <c r="C101" s="3">
        <v>184</v>
      </c>
      <c r="D101" s="3">
        <v>0</v>
      </c>
      <c r="E101" s="3">
        <v>0</v>
      </c>
      <c r="F101" s="3">
        <v>0</v>
      </c>
      <c r="G101" s="25">
        <f t="shared" si="1"/>
        <v>184</v>
      </c>
    </row>
    <row r="102" spans="1:7" x14ac:dyDescent="0.25">
      <c r="A102" s="4" t="s">
        <v>196</v>
      </c>
      <c r="B102" s="4" t="s">
        <v>197</v>
      </c>
      <c r="C102" s="3">
        <v>451</v>
      </c>
      <c r="D102" s="3">
        <v>0</v>
      </c>
      <c r="E102" s="3">
        <v>0</v>
      </c>
      <c r="F102" s="3">
        <v>0</v>
      </c>
      <c r="G102" s="25">
        <f t="shared" si="1"/>
        <v>451</v>
      </c>
    </row>
    <row r="103" spans="1:7" x14ac:dyDescent="0.25">
      <c r="A103" s="4" t="s">
        <v>198</v>
      </c>
      <c r="B103" s="4" t="s">
        <v>199</v>
      </c>
      <c r="C103" s="3">
        <v>120</v>
      </c>
      <c r="D103" s="3">
        <v>0</v>
      </c>
      <c r="E103" s="3">
        <v>0</v>
      </c>
      <c r="F103" s="3">
        <v>0</v>
      </c>
      <c r="G103" s="25">
        <f t="shared" si="1"/>
        <v>120</v>
      </c>
    </row>
    <row r="104" spans="1:7" x14ac:dyDescent="0.25">
      <c r="A104" s="4" t="s">
        <v>200</v>
      </c>
      <c r="B104" s="4" t="s">
        <v>201</v>
      </c>
      <c r="C104" s="3">
        <v>377</v>
      </c>
      <c r="D104" s="3">
        <v>0</v>
      </c>
      <c r="E104" s="3">
        <v>0</v>
      </c>
      <c r="F104" s="3">
        <v>0</v>
      </c>
      <c r="G104" s="25">
        <f t="shared" si="1"/>
        <v>377</v>
      </c>
    </row>
    <row r="105" spans="1:7" x14ac:dyDescent="0.25">
      <c r="A105" s="4" t="s">
        <v>202</v>
      </c>
      <c r="B105" s="4" t="s">
        <v>203</v>
      </c>
      <c r="C105" s="3">
        <v>269</v>
      </c>
      <c r="D105" s="3">
        <v>0</v>
      </c>
      <c r="E105" s="3">
        <v>0</v>
      </c>
      <c r="F105" s="3">
        <v>0</v>
      </c>
      <c r="G105" s="25">
        <f t="shared" si="1"/>
        <v>269</v>
      </c>
    </row>
    <row r="106" spans="1:7" x14ac:dyDescent="0.25">
      <c r="A106" s="4" t="s">
        <v>204</v>
      </c>
      <c r="B106" s="4" t="s">
        <v>205</v>
      </c>
      <c r="C106" s="3">
        <v>269</v>
      </c>
      <c r="D106" s="3">
        <v>0</v>
      </c>
      <c r="E106" s="3">
        <v>0</v>
      </c>
      <c r="F106" s="3">
        <v>0</v>
      </c>
      <c r="G106" s="25">
        <f t="shared" si="1"/>
        <v>269</v>
      </c>
    </row>
    <row r="107" spans="1:7" x14ac:dyDescent="0.25">
      <c r="A107" s="4" t="s">
        <v>206</v>
      </c>
      <c r="B107" s="4" t="s">
        <v>207</v>
      </c>
      <c r="C107" s="3">
        <v>314</v>
      </c>
      <c r="D107" s="3">
        <v>0</v>
      </c>
      <c r="E107" s="3">
        <v>0</v>
      </c>
      <c r="F107" s="3">
        <v>0</v>
      </c>
      <c r="G107" s="25">
        <f t="shared" si="1"/>
        <v>314</v>
      </c>
    </row>
    <row r="108" spans="1:7" x14ac:dyDescent="0.25">
      <c r="A108" s="4" t="s">
        <v>208</v>
      </c>
      <c r="B108" s="4" t="s">
        <v>209</v>
      </c>
      <c r="C108" s="3">
        <v>472</v>
      </c>
      <c r="D108" s="3">
        <v>0</v>
      </c>
      <c r="E108" s="3">
        <v>0</v>
      </c>
      <c r="F108" s="3">
        <v>0</v>
      </c>
      <c r="G108" s="25">
        <f t="shared" si="1"/>
        <v>472</v>
      </c>
    </row>
    <row r="109" spans="1:7" x14ac:dyDescent="0.25">
      <c r="A109" s="4" t="s">
        <v>210</v>
      </c>
      <c r="B109" s="4" t="s">
        <v>211</v>
      </c>
      <c r="C109" s="3">
        <v>245</v>
      </c>
      <c r="D109" s="3">
        <v>0</v>
      </c>
      <c r="E109" s="3">
        <v>0</v>
      </c>
      <c r="F109" s="3">
        <v>0</v>
      </c>
      <c r="G109" s="25">
        <f t="shared" si="1"/>
        <v>245</v>
      </c>
    </row>
    <row r="110" spans="1:7" x14ac:dyDescent="0.25">
      <c r="A110" s="4" t="s">
        <v>212</v>
      </c>
      <c r="B110" s="4" t="s">
        <v>213</v>
      </c>
      <c r="C110" s="3">
        <v>129</v>
      </c>
      <c r="D110" s="3">
        <v>0</v>
      </c>
      <c r="E110" s="3">
        <v>0</v>
      </c>
      <c r="F110" s="3">
        <v>0</v>
      </c>
      <c r="G110" s="25">
        <f t="shared" si="1"/>
        <v>129</v>
      </c>
    </row>
    <row r="111" spans="1:7" x14ac:dyDescent="0.25">
      <c r="A111" s="4" t="s">
        <v>214</v>
      </c>
      <c r="B111" s="4" t="s">
        <v>215</v>
      </c>
      <c r="C111" s="3">
        <v>80</v>
      </c>
      <c r="D111" s="3">
        <v>0</v>
      </c>
      <c r="E111" s="3">
        <v>0</v>
      </c>
      <c r="F111" s="3">
        <v>0</v>
      </c>
      <c r="G111" s="25">
        <f t="shared" si="1"/>
        <v>80</v>
      </c>
    </row>
    <row r="112" spans="1:7" x14ac:dyDescent="0.25">
      <c r="A112" s="4" t="s">
        <v>216</v>
      </c>
      <c r="B112" s="4" t="s">
        <v>217</v>
      </c>
      <c r="C112" s="3">
        <v>80</v>
      </c>
      <c r="D112" s="3">
        <v>0</v>
      </c>
      <c r="E112" s="3">
        <v>0</v>
      </c>
      <c r="F112" s="3">
        <v>0</v>
      </c>
      <c r="G112" s="25">
        <f t="shared" si="1"/>
        <v>80</v>
      </c>
    </row>
    <row r="113" spans="1:7" x14ac:dyDescent="0.25">
      <c r="A113" s="4" t="s">
        <v>218</v>
      </c>
      <c r="B113" s="4" t="s">
        <v>219</v>
      </c>
      <c r="C113" s="3">
        <v>52</v>
      </c>
      <c r="D113" s="3">
        <v>0</v>
      </c>
      <c r="E113" s="3">
        <v>0</v>
      </c>
      <c r="F113" s="3">
        <v>0</v>
      </c>
      <c r="G113" s="25">
        <f t="shared" si="1"/>
        <v>52</v>
      </c>
    </row>
    <row r="114" spans="1:7" x14ac:dyDescent="0.25">
      <c r="B114" s="9" t="s">
        <v>473</v>
      </c>
      <c r="C114" s="25">
        <f>SUM(C5:C113)</f>
        <v>137709</v>
      </c>
      <c r="D114" s="25">
        <f>SUM(D5:D113)</f>
        <v>379</v>
      </c>
      <c r="E114" s="25">
        <f>SUM(E5:E113)</f>
        <v>52100</v>
      </c>
      <c r="F114" s="25">
        <f>SUM(F5:F113)</f>
        <v>0</v>
      </c>
      <c r="G114" s="24">
        <f>SUM(C114:F114)</f>
        <v>190188</v>
      </c>
    </row>
  </sheetData>
  <mergeCells count="3">
    <mergeCell ref="A3:A4"/>
    <mergeCell ref="B3:B4"/>
    <mergeCell ref="C3:G3"/>
  </mergeCells>
  <pageMargins left="0.7" right="0.7" top="0.75" bottom="0.75" header="0.3" footer="0.3"/>
  <pageSetup paperSize="9" scale="56" orientation="portrait" r:id="rId1"/>
  <rowBreaks count="1" manualBreakCount="1">
    <brk id="48" max="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W11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baseColWidth="10" defaultColWidth="9.140625" defaultRowHeight="15" x14ac:dyDescent="0.25"/>
  <cols>
    <col min="2" max="2" width="68.42578125" customWidth="1"/>
    <col min="3" max="32" width="16.5703125" customWidth="1"/>
    <col min="33" max="33" width="9.140625" customWidth="1"/>
    <col min="34" max="34" width="5.85546875" customWidth="1"/>
    <col min="35" max="64" width="16.5703125" customWidth="1"/>
  </cols>
  <sheetData>
    <row r="2" spans="1:49" ht="30" customHeight="1" thickTop="1" thickBot="1" x14ac:dyDescent="0.3">
      <c r="A2" s="318" t="s">
        <v>0</v>
      </c>
      <c r="B2" s="318" t="s">
        <v>1</v>
      </c>
      <c r="C2" s="318" t="s">
        <v>632</v>
      </c>
      <c r="D2" s="318" t="s">
        <v>632</v>
      </c>
      <c r="E2" s="318" t="s">
        <v>632</v>
      </c>
      <c r="F2" s="318" t="s">
        <v>632</v>
      </c>
      <c r="G2" s="318" t="s">
        <v>632</v>
      </c>
      <c r="H2" s="318" t="s">
        <v>632</v>
      </c>
      <c r="I2" s="318" t="s">
        <v>632</v>
      </c>
      <c r="J2" s="318" t="s">
        <v>632</v>
      </c>
      <c r="K2" s="318" t="s">
        <v>632</v>
      </c>
      <c r="L2" s="318" t="s">
        <v>632</v>
      </c>
      <c r="M2" s="318" t="s">
        <v>632</v>
      </c>
      <c r="N2" s="318" t="s">
        <v>632</v>
      </c>
      <c r="O2" s="318" t="s">
        <v>632</v>
      </c>
      <c r="P2" s="318" t="s">
        <v>632</v>
      </c>
      <c r="Q2" s="318" t="s">
        <v>632</v>
      </c>
      <c r="R2" s="318" t="s">
        <v>632</v>
      </c>
      <c r="S2" s="318" t="s">
        <v>632</v>
      </c>
      <c r="T2" s="318" t="s">
        <v>632</v>
      </c>
      <c r="U2" s="318" t="s">
        <v>632</v>
      </c>
      <c r="V2" s="318" t="s">
        <v>632</v>
      </c>
      <c r="W2" s="318" t="s">
        <v>632</v>
      </c>
      <c r="X2" s="318" t="s">
        <v>632</v>
      </c>
      <c r="Y2" s="318" t="s">
        <v>632</v>
      </c>
      <c r="Z2" s="318" t="s">
        <v>632</v>
      </c>
      <c r="AA2" s="318" t="s">
        <v>632</v>
      </c>
      <c r="AB2" s="318" t="s">
        <v>632</v>
      </c>
      <c r="AC2" s="318" t="s">
        <v>632</v>
      </c>
      <c r="AD2" s="318" t="s">
        <v>632</v>
      </c>
      <c r="AE2" s="150"/>
      <c r="AF2" s="150"/>
      <c r="AJ2" s="318" t="s">
        <v>649</v>
      </c>
      <c r="AK2" s="318" t="s">
        <v>649</v>
      </c>
      <c r="AL2" s="318" t="s">
        <v>649</v>
      </c>
      <c r="AM2" s="318" t="s">
        <v>649</v>
      </c>
      <c r="AN2" s="318" t="s">
        <v>649</v>
      </c>
      <c r="AO2" s="318" t="s">
        <v>649</v>
      </c>
      <c r="AP2" s="318" t="s">
        <v>649</v>
      </c>
      <c r="AQ2" s="318" t="s">
        <v>649</v>
      </c>
      <c r="AR2" s="318" t="s">
        <v>649</v>
      </c>
      <c r="AS2" s="318" t="s">
        <v>649</v>
      </c>
      <c r="AT2" s="318" t="s">
        <v>649</v>
      </c>
      <c r="AU2" s="318" t="s">
        <v>649</v>
      </c>
      <c r="AV2" s="318" t="s">
        <v>649</v>
      </c>
      <c r="AW2" s="318" t="s">
        <v>649</v>
      </c>
    </row>
    <row r="3" spans="1:49" ht="39.950000000000003" customHeight="1" thickTop="1" thickBot="1" x14ac:dyDescent="0.3">
      <c r="A3" s="318" t="s">
        <v>0</v>
      </c>
      <c r="B3" s="318" t="s">
        <v>1</v>
      </c>
      <c r="C3" s="318" t="s">
        <v>633</v>
      </c>
      <c r="D3" s="318" t="s">
        <v>633</v>
      </c>
      <c r="E3" s="318" t="s">
        <v>636</v>
      </c>
      <c r="F3" s="318" t="s">
        <v>636</v>
      </c>
      <c r="G3" s="318" t="s">
        <v>637</v>
      </c>
      <c r="H3" s="318" t="s">
        <v>637</v>
      </c>
      <c r="I3" s="318" t="s">
        <v>638</v>
      </c>
      <c r="J3" s="318" t="s">
        <v>638</v>
      </c>
      <c r="K3" s="318" t="s">
        <v>639</v>
      </c>
      <c r="L3" s="318" t="s">
        <v>639</v>
      </c>
      <c r="M3" s="318" t="s">
        <v>640</v>
      </c>
      <c r="N3" s="318" t="s">
        <v>640</v>
      </c>
      <c r="O3" s="318" t="s">
        <v>641</v>
      </c>
      <c r="P3" s="318" t="s">
        <v>641</v>
      </c>
      <c r="Q3" s="318" t="s">
        <v>642</v>
      </c>
      <c r="R3" s="318" t="s">
        <v>642</v>
      </c>
      <c r="S3" s="318" t="s">
        <v>643</v>
      </c>
      <c r="T3" s="318" t="s">
        <v>643</v>
      </c>
      <c r="U3" s="318" t="s">
        <v>644</v>
      </c>
      <c r="V3" s="318" t="s">
        <v>644</v>
      </c>
      <c r="W3" s="318" t="s">
        <v>645</v>
      </c>
      <c r="X3" s="318" t="s">
        <v>645</v>
      </c>
      <c r="Y3" s="318" t="s">
        <v>646</v>
      </c>
      <c r="Z3" s="318" t="s">
        <v>646</v>
      </c>
      <c r="AA3" s="318" t="s">
        <v>647</v>
      </c>
      <c r="AB3" s="318" t="s">
        <v>647</v>
      </c>
      <c r="AC3" s="318" t="s">
        <v>648</v>
      </c>
      <c r="AD3" s="318" t="s">
        <v>648</v>
      </c>
      <c r="AE3" s="318" t="s">
        <v>473</v>
      </c>
      <c r="AF3" s="318" t="s">
        <v>648</v>
      </c>
      <c r="AJ3" s="318" t="s">
        <v>650</v>
      </c>
      <c r="AK3" s="318" t="s">
        <v>650</v>
      </c>
      <c r="AL3" s="318" t="s">
        <v>651</v>
      </c>
      <c r="AM3" s="318" t="s">
        <v>651</v>
      </c>
      <c r="AN3" s="318" t="s">
        <v>652</v>
      </c>
      <c r="AO3" s="318" t="s">
        <v>652</v>
      </c>
      <c r="AP3" s="318" t="s">
        <v>653</v>
      </c>
      <c r="AQ3" s="318" t="s">
        <v>653</v>
      </c>
      <c r="AR3" s="318" t="s">
        <v>654</v>
      </c>
      <c r="AS3" s="318" t="s">
        <v>654</v>
      </c>
      <c r="AT3" s="318" t="s">
        <v>655</v>
      </c>
      <c r="AU3" s="318" t="s">
        <v>655</v>
      </c>
      <c r="AV3" s="318" t="s">
        <v>656</v>
      </c>
      <c r="AW3" s="318" t="s">
        <v>656</v>
      </c>
    </row>
    <row r="4" spans="1:49" ht="16.5" thickTop="1" thickBot="1" x14ac:dyDescent="0.3">
      <c r="A4" s="318" t="s">
        <v>0</v>
      </c>
      <c r="B4" s="318" t="s">
        <v>1</v>
      </c>
      <c r="C4" s="2" t="s">
        <v>634</v>
      </c>
      <c r="D4" s="2" t="s">
        <v>635</v>
      </c>
      <c r="E4" s="2" t="s">
        <v>634</v>
      </c>
      <c r="F4" s="2" t="s">
        <v>635</v>
      </c>
      <c r="G4" s="2" t="s">
        <v>634</v>
      </c>
      <c r="H4" s="2" t="s">
        <v>635</v>
      </c>
      <c r="I4" s="2" t="s">
        <v>634</v>
      </c>
      <c r="J4" s="2" t="s">
        <v>635</v>
      </c>
      <c r="K4" s="2" t="s">
        <v>634</v>
      </c>
      <c r="L4" s="2" t="s">
        <v>635</v>
      </c>
      <c r="M4" s="2" t="s">
        <v>634</v>
      </c>
      <c r="N4" s="2" t="s">
        <v>635</v>
      </c>
      <c r="O4" s="2" t="s">
        <v>634</v>
      </c>
      <c r="P4" s="2" t="s">
        <v>635</v>
      </c>
      <c r="Q4" s="2" t="s">
        <v>634</v>
      </c>
      <c r="R4" s="2" t="s">
        <v>635</v>
      </c>
      <c r="S4" s="2" t="s">
        <v>634</v>
      </c>
      <c r="T4" s="2" t="s">
        <v>635</v>
      </c>
      <c r="U4" s="2" t="s">
        <v>634</v>
      </c>
      <c r="V4" s="2" t="s">
        <v>635</v>
      </c>
      <c r="W4" s="2" t="s">
        <v>634</v>
      </c>
      <c r="X4" s="2" t="s">
        <v>635</v>
      </c>
      <c r="Y4" s="2" t="s">
        <v>634</v>
      </c>
      <c r="Z4" s="2" t="s">
        <v>635</v>
      </c>
      <c r="AA4" s="2" t="s">
        <v>634</v>
      </c>
      <c r="AB4" s="2" t="s">
        <v>635</v>
      </c>
      <c r="AC4" s="2" t="s">
        <v>634</v>
      </c>
      <c r="AD4" s="2" t="s">
        <v>635</v>
      </c>
      <c r="AE4" s="148" t="s">
        <v>634</v>
      </c>
      <c r="AF4" s="148" t="s">
        <v>635</v>
      </c>
      <c r="AJ4" s="2" t="s">
        <v>634</v>
      </c>
      <c r="AK4" s="2" t="s">
        <v>635</v>
      </c>
      <c r="AL4" s="2" t="s">
        <v>634</v>
      </c>
      <c r="AM4" s="2" t="s">
        <v>635</v>
      </c>
      <c r="AN4" s="2" t="s">
        <v>634</v>
      </c>
      <c r="AO4" s="2" t="s">
        <v>635</v>
      </c>
      <c r="AP4" s="2" t="s">
        <v>634</v>
      </c>
      <c r="AQ4" s="2" t="s">
        <v>635</v>
      </c>
      <c r="AR4" s="2" t="s">
        <v>634</v>
      </c>
      <c r="AS4" s="2" t="s">
        <v>635</v>
      </c>
      <c r="AT4" s="2" t="s">
        <v>634</v>
      </c>
      <c r="AU4" s="2" t="s">
        <v>635</v>
      </c>
      <c r="AV4" s="2" t="s">
        <v>634</v>
      </c>
      <c r="AW4" s="2" t="s">
        <v>635</v>
      </c>
    </row>
    <row r="5" spans="1:49" ht="15.75" thickTop="1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12">
        <v>0</v>
      </c>
      <c r="AE5" s="151">
        <f>+C5+E5+G5+I5+K5+M5+O5+Q5+S5+U5+W5+Y5+AA5+AC5</f>
        <v>0</v>
      </c>
      <c r="AF5" s="152">
        <f>+D5+F5+H5+J5+L5+N5+P5+R5+T5+V5+X5+Z5+AB5+AD5</f>
        <v>0</v>
      </c>
      <c r="AG5" s="7"/>
      <c r="AH5" s="7"/>
      <c r="AI5" s="7"/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</row>
    <row r="6" spans="1:49" x14ac:dyDescent="0.25">
      <c r="A6" s="4" t="s">
        <v>4</v>
      </c>
      <c r="B6" s="4" t="s">
        <v>5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12">
        <v>0</v>
      </c>
      <c r="AE6" s="153">
        <f t="shared" ref="AE6:AE69" si="0">+C6+E6+G6+I6+K6+M6+O6+Q6+S6+U6+W6+Y6+AA6+AC6</f>
        <v>0</v>
      </c>
      <c r="AF6" s="154">
        <f t="shared" ref="AF6:AF69" si="1">+D6+F6+H6+J6+L6+N6+P6+R6+T6+V6+X6+Z6+AB6+AD6</f>
        <v>0</v>
      </c>
      <c r="AG6" s="7"/>
      <c r="AH6" s="7"/>
      <c r="AI6" s="7"/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</row>
    <row r="7" spans="1:49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3">
        <v>0</v>
      </c>
      <c r="G7" s="3">
        <v>5</v>
      </c>
      <c r="H7" s="3">
        <f>547+201+260+367+178</f>
        <v>1553</v>
      </c>
      <c r="I7" s="3">
        <v>4</v>
      </c>
      <c r="J7" s="3">
        <v>1061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12">
        <v>0</v>
      </c>
      <c r="AE7" s="153">
        <f t="shared" si="0"/>
        <v>9</v>
      </c>
      <c r="AF7" s="154">
        <f t="shared" si="1"/>
        <v>2614</v>
      </c>
      <c r="AG7" s="7"/>
      <c r="AH7" s="7"/>
      <c r="AI7" s="7"/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</row>
    <row r="8" spans="1:49" x14ac:dyDescent="0.25">
      <c r="A8" s="4" t="s">
        <v>8</v>
      </c>
      <c r="B8" s="4" t="s">
        <v>9</v>
      </c>
      <c r="C8" s="3">
        <v>0</v>
      </c>
      <c r="D8" s="3">
        <v>0</v>
      </c>
      <c r="E8" s="3">
        <v>0</v>
      </c>
      <c r="F8" s="3">
        <v>0</v>
      </c>
      <c r="G8" s="3">
        <v>4</v>
      </c>
      <c r="H8" s="3">
        <v>1495</v>
      </c>
      <c r="I8" s="3">
        <v>4</v>
      </c>
      <c r="J8" s="3">
        <v>1416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2</v>
      </c>
      <c r="X8" s="3">
        <v>320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12">
        <v>0</v>
      </c>
      <c r="AE8" s="153">
        <f t="shared" si="0"/>
        <v>10</v>
      </c>
      <c r="AF8" s="154">
        <f t="shared" si="1"/>
        <v>3231</v>
      </c>
      <c r="AG8" s="7"/>
      <c r="AH8" s="7"/>
      <c r="AI8" s="7"/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</row>
    <row r="9" spans="1:49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3">
        <v>0</v>
      </c>
      <c r="G9" s="3">
        <v>3</v>
      </c>
      <c r="H9" s="3">
        <v>727</v>
      </c>
      <c r="I9" s="3">
        <v>2</v>
      </c>
      <c r="J9" s="3">
        <v>558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3</v>
      </c>
      <c r="X9" s="3">
        <v>407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12">
        <v>0</v>
      </c>
      <c r="AE9" s="153">
        <f t="shared" si="0"/>
        <v>8</v>
      </c>
      <c r="AF9" s="154">
        <f t="shared" si="1"/>
        <v>1692</v>
      </c>
      <c r="AG9" s="7"/>
      <c r="AH9" s="7"/>
      <c r="AI9" s="7"/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</row>
    <row r="10" spans="1:49" x14ac:dyDescent="0.25">
      <c r="A10" s="4" t="s">
        <v>12</v>
      </c>
      <c r="B10" s="4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1</v>
      </c>
      <c r="H10" s="3">
        <v>388</v>
      </c>
      <c r="I10" s="3">
        <v>9</v>
      </c>
      <c r="J10" s="3">
        <v>2626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12">
        <v>0</v>
      </c>
      <c r="AE10" s="153">
        <f t="shared" si="0"/>
        <v>10</v>
      </c>
      <c r="AF10" s="154">
        <f t="shared" si="1"/>
        <v>3014</v>
      </c>
      <c r="AG10" s="7"/>
      <c r="AH10" s="7"/>
      <c r="AI10" s="7"/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</row>
    <row r="11" spans="1:49" x14ac:dyDescent="0.25">
      <c r="A11" s="4" t="s">
        <v>14</v>
      </c>
      <c r="B11" s="4" t="s">
        <v>15</v>
      </c>
      <c r="C11" s="3">
        <v>0</v>
      </c>
      <c r="D11" s="3">
        <v>0</v>
      </c>
      <c r="E11" s="3">
        <v>0</v>
      </c>
      <c r="F11" s="3">
        <v>0</v>
      </c>
      <c r="G11" s="3">
        <v>2</v>
      </c>
      <c r="H11" s="3">
        <v>955</v>
      </c>
      <c r="I11" s="3">
        <v>5</v>
      </c>
      <c r="J11" s="3">
        <v>1569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2</v>
      </c>
      <c r="X11" s="3">
        <v>397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12">
        <v>0</v>
      </c>
      <c r="AE11" s="153">
        <f t="shared" si="0"/>
        <v>9</v>
      </c>
      <c r="AF11" s="154">
        <f t="shared" si="1"/>
        <v>2921</v>
      </c>
      <c r="AG11" s="7"/>
      <c r="AH11" s="7"/>
      <c r="AI11" s="7"/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</row>
    <row r="12" spans="1:49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1</v>
      </c>
      <c r="H12" s="3">
        <v>336</v>
      </c>
      <c r="I12" s="3">
        <v>4</v>
      </c>
      <c r="J12" s="3">
        <v>994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3</v>
      </c>
      <c r="X12" s="3">
        <v>362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12">
        <v>0</v>
      </c>
      <c r="AE12" s="153">
        <f t="shared" si="0"/>
        <v>8</v>
      </c>
      <c r="AF12" s="154">
        <f t="shared" si="1"/>
        <v>1692</v>
      </c>
      <c r="AG12" s="7"/>
      <c r="AH12" s="7"/>
      <c r="AI12" s="7"/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</row>
    <row r="13" spans="1:49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2</v>
      </c>
      <c r="H13" s="3">
        <v>1114</v>
      </c>
      <c r="I13" s="3">
        <v>4</v>
      </c>
      <c r="J13" s="3">
        <v>1531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3</v>
      </c>
      <c r="X13" s="3">
        <v>780</v>
      </c>
      <c r="Y13" s="3">
        <v>0</v>
      </c>
      <c r="Z13" s="3">
        <v>0</v>
      </c>
      <c r="AA13" s="3">
        <v>1</v>
      </c>
      <c r="AB13" s="3">
        <v>498</v>
      </c>
      <c r="AC13" s="3">
        <v>0</v>
      </c>
      <c r="AD13" s="12">
        <v>0</v>
      </c>
      <c r="AE13" s="153">
        <f t="shared" si="0"/>
        <v>10</v>
      </c>
      <c r="AF13" s="154">
        <f t="shared" si="1"/>
        <v>3923</v>
      </c>
      <c r="AG13" s="7"/>
      <c r="AH13" s="7"/>
      <c r="AI13" s="7"/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</row>
    <row r="14" spans="1:49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0</v>
      </c>
      <c r="F14" s="3">
        <v>0</v>
      </c>
      <c r="G14" s="3">
        <v>3</v>
      </c>
      <c r="H14" s="3">
        <v>344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1</v>
      </c>
      <c r="X14" s="3">
        <v>132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12">
        <v>0</v>
      </c>
      <c r="AE14" s="153">
        <f t="shared" si="0"/>
        <v>4</v>
      </c>
      <c r="AF14" s="154">
        <f t="shared" si="1"/>
        <v>476</v>
      </c>
      <c r="AG14" s="7"/>
      <c r="AH14" s="7"/>
      <c r="AI14" s="7"/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</row>
    <row r="15" spans="1:49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4</v>
      </c>
      <c r="H15" s="3">
        <v>744</v>
      </c>
      <c r="I15" s="3">
        <v>6</v>
      </c>
      <c r="J15" s="3">
        <v>723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12">
        <v>0</v>
      </c>
      <c r="AE15" s="153">
        <f t="shared" si="0"/>
        <v>10</v>
      </c>
      <c r="AF15" s="154">
        <f t="shared" si="1"/>
        <v>1467</v>
      </c>
      <c r="AG15" s="7"/>
      <c r="AH15" s="7"/>
      <c r="AI15" s="7"/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</row>
    <row r="16" spans="1:49" x14ac:dyDescent="0.25">
      <c r="A16" s="4" t="s">
        <v>24</v>
      </c>
      <c r="B16" s="4" t="s">
        <v>25</v>
      </c>
      <c r="C16" s="3">
        <v>0</v>
      </c>
      <c r="D16" s="3">
        <v>0</v>
      </c>
      <c r="E16" s="3">
        <v>0</v>
      </c>
      <c r="F16" s="3">
        <v>0</v>
      </c>
      <c r="G16" s="3">
        <v>1</v>
      </c>
      <c r="H16" s="3">
        <v>174</v>
      </c>
      <c r="I16" s="3">
        <v>3</v>
      </c>
      <c r="J16" s="3">
        <v>449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2</v>
      </c>
      <c r="X16" s="3">
        <v>183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12">
        <v>0</v>
      </c>
      <c r="AE16" s="153">
        <f t="shared" si="0"/>
        <v>6</v>
      </c>
      <c r="AF16" s="154">
        <f t="shared" si="1"/>
        <v>806</v>
      </c>
      <c r="AG16" s="7"/>
      <c r="AH16" s="7"/>
      <c r="AI16" s="7"/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</row>
    <row r="17" spans="1:49" x14ac:dyDescent="0.25">
      <c r="A17" s="4" t="s">
        <v>26</v>
      </c>
      <c r="B17" s="4" t="s">
        <v>27</v>
      </c>
      <c r="C17" s="3">
        <v>0</v>
      </c>
      <c r="D17" s="3">
        <v>0</v>
      </c>
      <c r="E17" s="3">
        <v>0</v>
      </c>
      <c r="F17" s="3">
        <v>0</v>
      </c>
      <c r="G17" s="3">
        <v>2</v>
      </c>
      <c r="H17" s="3">
        <v>1607</v>
      </c>
      <c r="I17" s="3">
        <v>1</v>
      </c>
      <c r="J17" s="3">
        <v>713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12">
        <v>0</v>
      </c>
      <c r="AE17" s="153">
        <f t="shared" si="0"/>
        <v>3</v>
      </c>
      <c r="AF17" s="154">
        <f t="shared" si="1"/>
        <v>2320</v>
      </c>
      <c r="AG17" s="7"/>
      <c r="AH17" s="7"/>
      <c r="AI17" s="7"/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</row>
    <row r="18" spans="1:49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3">
        <v>0</v>
      </c>
      <c r="G18" s="3">
        <v>2</v>
      </c>
      <c r="H18" s="3">
        <v>310</v>
      </c>
      <c r="I18" s="3">
        <v>6</v>
      </c>
      <c r="J18" s="3">
        <v>817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12">
        <v>0</v>
      </c>
      <c r="AE18" s="153">
        <f t="shared" si="0"/>
        <v>8</v>
      </c>
      <c r="AF18" s="154">
        <f t="shared" si="1"/>
        <v>1127</v>
      </c>
      <c r="AG18" s="7"/>
      <c r="AH18" s="7"/>
      <c r="AI18" s="7"/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</row>
    <row r="19" spans="1:49" x14ac:dyDescent="0.25">
      <c r="A19" s="4" t="s">
        <v>30</v>
      </c>
      <c r="B19" s="4" t="s">
        <v>31</v>
      </c>
      <c r="C19" s="3">
        <v>0</v>
      </c>
      <c r="D19" s="3">
        <v>0</v>
      </c>
      <c r="E19" s="3">
        <v>0</v>
      </c>
      <c r="F19" s="3">
        <v>0</v>
      </c>
      <c r="G19" s="3">
        <v>1</v>
      </c>
      <c r="H19" s="3">
        <v>476</v>
      </c>
      <c r="I19" s="3">
        <v>5</v>
      </c>
      <c r="J19" s="3">
        <v>647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12">
        <v>0</v>
      </c>
      <c r="AE19" s="153">
        <f t="shared" si="0"/>
        <v>6</v>
      </c>
      <c r="AF19" s="154">
        <f t="shared" si="1"/>
        <v>1123</v>
      </c>
      <c r="AG19" s="7"/>
      <c r="AH19" s="7"/>
      <c r="AI19" s="7"/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</row>
    <row r="20" spans="1:49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3">
        <v>0</v>
      </c>
      <c r="G20" s="3">
        <v>1</v>
      </c>
      <c r="H20" s="3">
        <v>281</v>
      </c>
      <c r="I20" s="3">
        <v>2</v>
      </c>
      <c r="J20" s="3">
        <v>355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1</v>
      </c>
      <c r="T20" s="3">
        <v>142</v>
      </c>
      <c r="U20" s="3">
        <v>0</v>
      </c>
      <c r="V20" s="3">
        <v>0</v>
      </c>
      <c r="W20" s="3">
        <v>1</v>
      </c>
      <c r="X20" s="3">
        <v>263</v>
      </c>
      <c r="Y20" s="3">
        <v>0</v>
      </c>
      <c r="Z20" s="3">
        <v>0</v>
      </c>
      <c r="AA20" s="3">
        <v>1</v>
      </c>
      <c r="AB20" s="3">
        <v>225</v>
      </c>
      <c r="AC20" s="3">
        <v>0</v>
      </c>
      <c r="AD20" s="12">
        <v>0</v>
      </c>
      <c r="AE20" s="153">
        <f t="shared" si="0"/>
        <v>6</v>
      </c>
      <c r="AF20" s="154">
        <f t="shared" si="1"/>
        <v>1266</v>
      </c>
      <c r="AG20" s="7"/>
      <c r="AH20" s="7"/>
      <c r="AI20" s="7"/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</row>
    <row r="21" spans="1:49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1</v>
      </c>
      <c r="H21" s="3">
        <v>130</v>
      </c>
      <c r="I21" s="3">
        <v>3</v>
      </c>
      <c r="J21" s="3">
        <v>631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X21" s="3">
        <v>151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12">
        <v>0</v>
      </c>
      <c r="AE21" s="153">
        <f t="shared" si="0"/>
        <v>5</v>
      </c>
      <c r="AF21" s="154">
        <f t="shared" si="1"/>
        <v>912</v>
      </c>
      <c r="AG21" s="7"/>
      <c r="AH21" s="7"/>
      <c r="AI21" s="7"/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</row>
    <row r="22" spans="1:49" x14ac:dyDescent="0.25">
      <c r="A22" s="4" t="s">
        <v>36</v>
      </c>
      <c r="B22" s="4" t="s">
        <v>37</v>
      </c>
      <c r="C22" s="3">
        <v>0</v>
      </c>
      <c r="D22" s="3">
        <v>0</v>
      </c>
      <c r="E22" s="3">
        <v>0</v>
      </c>
      <c r="F22" s="3">
        <v>0</v>
      </c>
      <c r="G22" s="3">
        <v>2</v>
      </c>
      <c r="H22" s="3">
        <v>403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1</v>
      </c>
      <c r="AB22" s="3">
        <v>397</v>
      </c>
      <c r="AC22" s="3">
        <v>0</v>
      </c>
      <c r="AD22" s="12">
        <v>0</v>
      </c>
      <c r="AE22" s="153">
        <f t="shared" si="0"/>
        <v>3</v>
      </c>
      <c r="AF22" s="154">
        <f t="shared" si="1"/>
        <v>800</v>
      </c>
      <c r="AG22" s="7"/>
      <c r="AH22" s="7"/>
      <c r="AI22" s="7"/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</row>
    <row r="23" spans="1:49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12">
        <v>0</v>
      </c>
      <c r="AE23" s="153">
        <f t="shared" si="0"/>
        <v>0</v>
      </c>
      <c r="AF23" s="154">
        <f t="shared" si="1"/>
        <v>0</v>
      </c>
      <c r="AG23" s="7"/>
      <c r="AH23" s="7"/>
      <c r="AI23" s="7"/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</row>
    <row r="24" spans="1:49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">
        <v>0</v>
      </c>
      <c r="G24" s="3">
        <v>2</v>
      </c>
      <c r="H24" s="3">
        <v>606</v>
      </c>
      <c r="I24" s="3">
        <v>3</v>
      </c>
      <c r="J24" s="3">
        <v>414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12">
        <v>0</v>
      </c>
      <c r="AE24" s="153">
        <f t="shared" si="0"/>
        <v>5</v>
      </c>
      <c r="AF24" s="154">
        <f t="shared" si="1"/>
        <v>1020</v>
      </c>
      <c r="AG24" s="7"/>
      <c r="AH24" s="7"/>
      <c r="AI24" s="7"/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</row>
    <row r="25" spans="1:49" x14ac:dyDescent="0.25">
      <c r="A25" s="4" t="s">
        <v>42</v>
      </c>
      <c r="B25" s="4" t="s">
        <v>43</v>
      </c>
      <c r="C25" s="3">
        <v>0</v>
      </c>
      <c r="D25" s="3">
        <v>0</v>
      </c>
      <c r="E25" s="3">
        <v>0</v>
      </c>
      <c r="F25" s="3">
        <v>0</v>
      </c>
      <c r="G25" s="3">
        <v>2</v>
      </c>
      <c r="H25" s="3">
        <v>511</v>
      </c>
      <c r="I25" s="3">
        <v>7</v>
      </c>
      <c r="J25" s="3">
        <v>981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12">
        <v>0</v>
      </c>
      <c r="AE25" s="153">
        <f t="shared" si="0"/>
        <v>9</v>
      </c>
      <c r="AF25" s="154">
        <f t="shared" si="1"/>
        <v>1492</v>
      </c>
      <c r="AG25" s="7"/>
      <c r="AH25" s="7"/>
      <c r="AI25" s="7"/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</row>
    <row r="26" spans="1:49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0</v>
      </c>
      <c r="F26" s="3">
        <v>0</v>
      </c>
      <c r="G26" s="3">
        <v>2</v>
      </c>
      <c r="H26" s="3">
        <v>470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1</v>
      </c>
      <c r="T26" s="3">
        <v>96</v>
      </c>
      <c r="U26" s="3">
        <v>0</v>
      </c>
      <c r="V26" s="3">
        <v>0</v>
      </c>
      <c r="W26" s="3">
        <v>1</v>
      </c>
      <c r="X26" s="3">
        <v>63</v>
      </c>
      <c r="Y26" s="3">
        <v>0</v>
      </c>
      <c r="Z26" s="3">
        <v>0</v>
      </c>
      <c r="AA26" s="3">
        <v>2</v>
      </c>
      <c r="AB26" s="3">
        <v>341</v>
      </c>
      <c r="AC26" s="3">
        <v>0</v>
      </c>
      <c r="AD26" s="12">
        <v>0</v>
      </c>
      <c r="AE26" s="153">
        <f t="shared" si="0"/>
        <v>6</v>
      </c>
      <c r="AF26" s="154">
        <f t="shared" si="1"/>
        <v>970</v>
      </c>
      <c r="AG26" s="7"/>
      <c r="AH26" s="7"/>
      <c r="AI26" s="7"/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</row>
    <row r="27" spans="1:49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2</v>
      </c>
      <c r="H27" s="3">
        <v>219</v>
      </c>
      <c r="I27" s="3">
        <v>4</v>
      </c>
      <c r="J27" s="3">
        <v>341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12">
        <v>0</v>
      </c>
      <c r="AE27" s="153">
        <f t="shared" si="0"/>
        <v>6</v>
      </c>
      <c r="AF27" s="154">
        <f t="shared" si="1"/>
        <v>560</v>
      </c>
      <c r="AG27" s="7"/>
      <c r="AH27" s="7"/>
      <c r="AI27" s="7"/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</row>
    <row r="28" spans="1:49" x14ac:dyDescent="0.25">
      <c r="A28" s="4" t="s">
        <v>48</v>
      </c>
      <c r="B28" s="4" t="s">
        <v>49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3</v>
      </c>
      <c r="J28" s="3">
        <v>320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12">
        <v>0</v>
      </c>
      <c r="AE28" s="153">
        <f t="shared" si="0"/>
        <v>3</v>
      </c>
      <c r="AF28" s="154">
        <f t="shared" si="1"/>
        <v>320</v>
      </c>
      <c r="AG28" s="7"/>
      <c r="AH28" s="7"/>
      <c r="AI28" s="7"/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</row>
    <row r="29" spans="1:49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12">
        <v>0</v>
      </c>
      <c r="AE29" s="153">
        <f t="shared" si="0"/>
        <v>0</v>
      </c>
      <c r="AF29" s="154">
        <f t="shared" si="1"/>
        <v>0</v>
      </c>
      <c r="AG29" s="7"/>
      <c r="AH29" s="7"/>
      <c r="AI29" s="7"/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</row>
    <row r="30" spans="1:49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12">
        <v>0</v>
      </c>
      <c r="AE30" s="153">
        <f t="shared" si="0"/>
        <v>0</v>
      </c>
      <c r="AF30" s="154">
        <f t="shared" si="1"/>
        <v>0</v>
      </c>
      <c r="AG30" s="7"/>
      <c r="AH30" s="7"/>
      <c r="AI30" s="7"/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</row>
    <row r="31" spans="1:49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3</v>
      </c>
      <c r="H31" s="3">
        <v>732</v>
      </c>
      <c r="I31" s="3">
        <v>3</v>
      </c>
      <c r="J31" s="3">
        <v>784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1</v>
      </c>
      <c r="AB31" s="3">
        <v>335</v>
      </c>
      <c r="AC31" s="3">
        <v>0</v>
      </c>
      <c r="AD31" s="12">
        <v>0</v>
      </c>
      <c r="AE31" s="153">
        <f t="shared" si="0"/>
        <v>7</v>
      </c>
      <c r="AF31" s="154">
        <f t="shared" si="1"/>
        <v>1851</v>
      </c>
      <c r="AG31" s="7"/>
      <c r="AH31" s="7"/>
      <c r="AI31" s="7"/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</row>
    <row r="32" spans="1:49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3">
        <v>0</v>
      </c>
      <c r="G32" s="3">
        <v>2</v>
      </c>
      <c r="H32" s="3">
        <v>421</v>
      </c>
      <c r="I32" s="3">
        <v>6</v>
      </c>
      <c r="J32" s="3">
        <v>1323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12">
        <v>0</v>
      </c>
      <c r="AE32" s="153">
        <f t="shared" si="0"/>
        <v>8</v>
      </c>
      <c r="AF32" s="154">
        <f t="shared" si="1"/>
        <v>1744</v>
      </c>
      <c r="AG32" s="7"/>
      <c r="AH32" s="7"/>
      <c r="AI32" s="7"/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</row>
    <row r="33" spans="1:49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12">
        <v>0</v>
      </c>
      <c r="AE33" s="153">
        <f t="shared" si="0"/>
        <v>0</v>
      </c>
      <c r="AF33" s="154">
        <f t="shared" si="1"/>
        <v>0</v>
      </c>
      <c r="AG33" s="7"/>
      <c r="AH33" s="7"/>
      <c r="AI33" s="7"/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</row>
    <row r="34" spans="1:49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12">
        <v>0</v>
      </c>
      <c r="AE34" s="153">
        <f t="shared" si="0"/>
        <v>0</v>
      </c>
      <c r="AF34" s="154">
        <f t="shared" si="1"/>
        <v>0</v>
      </c>
      <c r="AG34" s="7"/>
      <c r="AH34" s="7"/>
      <c r="AI34" s="7"/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</row>
    <row r="35" spans="1:49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12">
        <v>0</v>
      </c>
      <c r="AE35" s="153">
        <f t="shared" si="0"/>
        <v>0</v>
      </c>
      <c r="AF35" s="154">
        <f t="shared" si="1"/>
        <v>0</v>
      </c>
      <c r="AG35" s="7"/>
      <c r="AH35" s="7"/>
      <c r="AI35" s="7"/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</row>
    <row r="36" spans="1:49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12">
        <v>0</v>
      </c>
      <c r="AE36" s="153">
        <f t="shared" si="0"/>
        <v>0</v>
      </c>
      <c r="AF36" s="154">
        <f t="shared" si="1"/>
        <v>0</v>
      </c>
      <c r="AG36" s="7"/>
      <c r="AH36" s="7"/>
      <c r="AI36" s="7"/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</row>
    <row r="37" spans="1:49" x14ac:dyDescent="0.25">
      <c r="A37" s="4" t="s">
        <v>66</v>
      </c>
      <c r="B37" s="4" t="s">
        <v>67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12">
        <v>0</v>
      </c>
      <c r="AE37" s="153">
        <f t="shared" si="0"/>
        <v>0</v>
      </c>
      <c r="AF37" s="154">
        <f t="shared" si="1"/>
        <v>0</v>
      </c>
      <c r="AG37" s="7"/>
      <c r="AH37" s="7"/>
      <c r="AI37" s="7"/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</row>
    <row r="38" spans="1:49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">
        <v>0</v>
      </c>
      <c r="G38" s="3">
        <v>1</v>
      </c>
      <c r="H38" s="3">
        <v>219</v>
      </c>
      <c r="I38" s="3">
        <v>2</v>
      </c>
      <c r="J38" s="3">
        <v>307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1</v>
      </c>
      <c r="T38" s="3">
        <v>105</v>
      </c>
      <c r="U38" s="3">
        <v>0</v>
      </c>
      <c r="V38" s="3">
        <v>0</v>
      </c>
      <c r="W38" s="3">
        <v>1</v>
      </c>
      <c r="X38" s="3">
        <v>156</v>
      </c>
      <c r="Y38" s="3">
        <v>0</v>
      </c>
      <c r="Z38" s="3">
        <v>0</v>
      </c>
      <c r="AA38" s="3">
        <v>0</v>
      </c>
      <c r="AB38" s="3">
        <v>0</v>
      </c>
      <c r="AC38" s="3">
        <v>1</v>
      </c>
      <c r="AD38" s="12">
        <v>60</v>
      </c>
      <c r="AE38" s="153">
        <f t="shared" si="0"/>
        <v>6</v>
      </c>
      <c r="AF38" s="154">
        <f t="shared" si="1"/>
        <v>847</v>
      </c>
      <c r="AG38" s="7"/>
      <c r="AH38" s="7"/>
      <c r="AI38" s="7"/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1</v>
      </c>
      <c r="AW38" s="3">
        <v>0</v>
      </c>
    </row>
    <row r="39" spans="1:49" x14ac:dyDescent="0.25">
      <c r="A39" s="4" t="s">
        <v>70</v>
      </c>
      <c r="B39" s="4" t="s">
        <v>71</v>
      </c>
      <c r="C39" s="3">
        <v>0</v>
      </c>
      <c r="D39" s="3">
        <v>0</v>
      </c>
      <c r="E39" s="3">
        <v>0</v>
      </c>
      <c r="F39" s="3">
        <v>0</v>
      </c>
      <c r="G39" s="3">
        <v>3</v>
      </c>
      <c r="H39" s="3">
        <v>1210</v>
      </c>
      <c r="I39" s="3">
        <v>5</v>
      </c>
      <c r="J39" s="3">
        <v>1314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3</v>
      </c>
      <c r="X39" s="3">
        <v>329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12">
        <v>0</v>
      </c>
      <c r="AE39" s="153">
        <f t="shared" si="0"/>
        <v>11</v>
      </c>
      <c r="AF39" s="154">
        <f t="shared" si="1"/>
        <v>2853</v>
      </c>
      <c r="AG39" s="7"/>
      <c r="AH39" s="7"/>
      <c r="AI39" s="7"/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</row>
    <row r="40" spans="1:49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3">
        <v>0</v>
      </c>
      <c r="G40" s="3">
        <v>1</v>
      </c>
      <c r="H40" s="3">
        <v>326</v>
      </c>
      <c r="I40" s="3">
        <v>1</v>
      </c>
      <c r="J40" s="3">
        <v>310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12">
        <v>0</v>
      </c>
      <c r="AE40" s="153">
        <f t="shared" si="0"/>
        <v>2</v>
      </c>
      <c r="AF40" s="154">
        <f t="shared" si="1"/>
        <v>636</v>
      </c>
      <c r="AG40" s="7"/>
      <c r="AH40" s="7"/>
      <c r="AI40" s="7"/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1</v>
      </c>
      <c r="AU40" s="3">
        <v>326</v>
      </c>
      <c r="AV40" s="3">
        <v>0</v>
      </c>
      <c r="AW40" s="3">
        <v>0</v>
      </c>
    </row>
    <row r="41" spans="1:49" x14ac:dyDescent="0.25">
      <c r="A41" s="4" t="s">
        <v>74</v>
      </c>
      <c r="B41" s="4" t="s">
        <v>75</v>
      </c>
      <c r="C41" s="3">
        <v>0</v>
      </c>
      <c r="D41" s="3">
        <v>0</v>
      </c>
      <c r="E41" s="3">
        <v>0</v>
      </c>
      <c r="F41" s="3">
        <v>0</v>
      </c>
      <c r="G41" s="3">
        <v>6</v>
      </c>
      <c r="H41" s="3">
        <v>2462</v>
      </c>
      <c r="I41" s="3">
        <v>3</v>
      </c>
      <c r="J41" s="3">
        <v>2271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12">
        <v>0</v>
      </c>
      <c r="AE41" s="153">
        <f t="shared" si="0"/>
        <v>9</v>
      </c>
      <c r="AF41" s="154">
        <f t="shared" si="1"/>
        <v>4733</v>
      </c>
      <c r="AG41" s="7"/>
      <c r="AH41" s="7"/>
      <c r="AI41" s="7"/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</row>
    <row r="42" spans="1:49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">
        <v>0</v>
      </c>
      <c r="G42" s="3">
        <v>3</v>
      </c>
      <c r="H42" s="3">
        <v>410</v>
      </c>
      <c r="I42" s="3">
        <v>3</v>
      </c>
      <c r="J42" s="3">
        <v>318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3</v>
      </c>
      <c r="AB42" s="3">
        <v>543</v>
      </c>
      <c r="AC42" s="3">
        <v>0</v>
      </c>
      <c r="AD42" s="12">
        <v>0</v>
      </c>
      <c r="AE42" s="153">
        <f t="shared" si="0"/>
        <v>9</v>
      </c>
      <c r="AF42" s="154">
        <f t="shared" si="1"/>
        <v>1271</v>
      </c>
      <c r="AG42" s="7"/>
      <c r="AH42" s="7"/>
      <c r="AI42" s="7"/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</row>
    <row r="43" spans="1:49" x14ac:dyDescent="0.25">
      <c r="A43" s="4" t="s">
        <v>78</v>
      </c>
      <c r="B43" s="4" t="s">
        <v>79</v>
      </c>
      <c r="C43" s="3">
        <v>0</v>
      </c>
      <c r="D43" s="3">
        <v>0</v>
      </c>
      <c r="E43" s="3">
        <v>0</v>
      </c>
      <c r="F43" s="3">
        <v>0</v>
      </c>
      <c r="G43" s="3">
        <v>1</v>
      </c>
      <c r="H43" s="3">
        <v>628</v>
      </c>
      <c r="I43" s="3">
        <v>3</v>
      </c>
      <c r="J43" s="3">
        <v>1909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2</v>
      </c>
      <c r="X43" s="3">
        <v>361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12">
        <v>0</v>
      </c>
      <c r="AE43" s="153">
        <f t="shared" si="0"/>
        <v>6</v>
      </c>
      <c r="AF43" s="154">
        <f t="shared" si="1"/>
        <v>2898</v>
      </c>
      <c r="AG43" s="7"/>
      <c r="AH43" s="7"/>
      <c r="AI43" s="7"/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</row>
    <row r="44" spans="1:49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2</v>
      </c>
      <c r="J44" s="3">
        <v>185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12">
        <v>0</v>
      </c>
      <c r="AE44" s="153">
        <f t="shared" si="0"/>
        <v>2</v>
      </c>
      <c r="AF44" s="154">
        <f t="shared" si="1"/>
        <v>185</v>
      </c>
      <c r="AG44" s="7"/>
      <c r="AH44" s="7"/>
      <c r="AI44" s="7"/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</row>
    <row r="45" spans="1:49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12">
        <v>0</v>
      </c>
      <c r="AE45" s="153">
        <f t="shared" si="0"/>
        <v>0</v>
      </c>
      <c r="AF45" s="154">
        <f t="shared" si="1"/>
        <v>0</v>
      </c>
      <c r="AG45" s="7"/>
      <c r="AH45" s="7"/>
      <c r="AI45" s="7"/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</row>
    <row r="46" spans="1:49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3</v>
      </c>
      <c r="H46" s="3">
        <v>438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12">
        <v>0</v>
      </c>
      <c r="AE46" s="153">
        <f t="shared" si="0"/>
        <v>3</v>
      </c>
      <c r="AF46" s="154">
        <f t="shared" si="1"/>
        <v>438</v>
      </c>
      <c r="AG46" s="7"/>
      <c r="AH46" s="7"/>
      <c r="AI46" s="7"/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</row>
    <row r="47" spans="1:49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3">
        <v>0</v>
      </c>
      <c r="G47" s="3">
        <v>2</v>
      </c>
      <c r="H47" s="3">
        <v>193</v>
      </c>
      <c r="I47" s="3">
        <v>1</v>
      </c>
      <c r="J47" s="3">
        <v>37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1</v>
      </c>
      <c r="X47" s="3">
        <v>108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12">
        <v>0</v>
      </c>
      <c r="AE47" s="153">
        <f t="shared" si="0"/>
        <v>4</v>
      </c>
      <c r="AF47" s="154">
        <f t="shared" si="1"/>
        <v>338</v>
      </c>
      <c r="AG47" s="7"/>
      <c r="AH47" s="7"/>
      <c r="AI47" s="7"/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</row>
    <row r="48" spans="1:49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12">
        <v>0</v>
      </c>
      <c r="AE48" s="153">
        <f t="shared" si="0"/>
        <v>0</v>
      </c>
      <c r="AF48" s="154">
        <f t="shared" si="1"/>
        <v>0</v>
      </c>
      <c r="AG48" s="7"/>
      <c r="AH48" s="7"/>
      <c r="AI48" s="7"/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</row>
    <row r="49" spans="1:49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">
        <v>0</v>
      </c>
      <c r="G49" s="3">
        <v>1</v>
      </c>
      <c r="H49" s="3">
        <v>550</v>
      </c>
      <c r="I49" s="3">
        <v>4</v>
      </c>
      <c r="J49" s="3">
        <v>1231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1</v>
      </c>
      <c r="X49" s="3">
        <v>85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12">
        <v>0</v>
      </c>
      <c r="AE49" s="153">
        <f t="shared" si="0"/>
        <v>6</v>
      </c>
      <c r="AF49" s="154">
        <f t="shared" si="1"/>
        <v>1866</v>
      </c>
      <c r="AG49" s="7"/>
      <c r="AH49" s="7"/>
      <c r="AI49" s="7"/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</row>
    <row r="50" spans="1:49" x14ac:dyDescent="0.25">
      <c r="A50" s="4" t="s">
        <v>92</v>
      </c>
      <c r="B50" s="4" t="s">
        <v>93</v>
      </c>
      <c r="C50" s="3">
        <v>0</v>
      </c>
      <c r="D50" s="3">
        <v>0</v>
      </c>
      <c r="E50" s="3">
        <v>0</v>
      </c>
      <c r="F50" s="3">
        <v>0</v>
      </c>
      <c r="G50" s="3">
        <v>2</v>
      </c>
      <c r="H50" s="3">
        <v>379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12">
        <v>0</v>
      </c>
      <c r="AE50" s="153">
        <f t="shared" si="0"/>
        <v>2</v>
      </c>
      <c r="AF50" s="154">
        <f t="shared" si="1"/>
        <v>379</v>
      </c>
      <c r="AG50" s="7"/>
      <c r="AH50" s="7"/>
      <c r="AI50" s="7"/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</row>
    <row r="51" spans="1:49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12">
        <v>0</v>
      </c>
      <c r="AE51" s="153">
        <f t="shared" si="0"/>
        <v>0</v>
      </c>
      <c r="AF51" s="154">
        <f t="shared" si="1"/>
        <v>0</v>
      </c>
      <c r="AG51" s="7"/>
      <c r="AH51" s="7"/>
      <c r="AI51" s="7"/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</row>
    <row r="52" spans="1:49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3">
        <v>0</v>
      </c>
      <c r="G52" s="3">
        <v>1</v>
      </c>
      <c r="H52" s="3">
        <v>428</v>
      </c>
      <c r="I52" s="3">
        <v>4</v>
      </c>
      <c r="J52" s="3">
        <v>1518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12">
        <v>0</v>
      </c>
      <c r="AE52" s="153">
        <f t="shared" si="0"/>
        <v>5</v>
      </c>
      <c r="AF52" s="154">
        <f t="shared" si="1"/>
        <v>1946</v>
      </c>
      <c r="AG52" s="7"/>
      <c r="AH52" s="7"/>
      <c r="AI52" s="7"/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</row>
    <row r="53" spans="1:49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12">
        <v>0</v>
      </c>
      <c r="AE53" s="153">
        <f t="shared" si="0"/>
        <v>0</v>
      </c>
      <c r="AF53" s="154">
        <f t="shared" si="1"/>
        <v>0</v>
      </c>
      <c r="AG53" s="7"/>
      <c r="AH53" s="7"/>
      <c r="AI53" s="7"/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</row>
    <row r="54" spans="1:49" x14ac:dyDescent="0.25">
      <c r="A54" s="4" t="s">
        <v>100</v>
      </c>
      <c r="B54" s="4" t="s">
        <v>101</v>
      </c>
      <c r="C54" s="3">
        <v>0</v>
      </c>
      <c r="D54" s="3">
        <v>0</v>
      </c>
      <c r="E54" s="3">
        <v>0</v>
      </c>
      <c r="F54" s="3">
        <v>0</v>
      </c>
      <c r="G54" s="3">
        <v>2</v>
      </c>
      <c r="H54" s="3">
        <v>417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1</v>
      </c>
      <c r="X54" s="3">
        <v>155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12">
        <v>0</v>
      </c>
      <c r="AE54" s="153">
        <f t="shared" si="0"/>
        <v>3</v>
      </c>
      <c r="AF54" s="154">
        <f t="shared" si="1"/>
        <v>572</v>
      </c>
      <c r="AG54" s="7"/>
      <c r="AH54" s="7"/>
      <c r="AI54" s="7"/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</row>
    <row r="55" spans="1:49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12">
        <v>0</v>
      </c>
      <c r="AE55" s="153">
        <f t="shared" si="0"/>
        <v>0</v>
      </c>
      <c r="AF55" s="154">
        <f t="shared" si="1"/>
        <v>0</v>
      </c>
      <c r="AG55" s="7"/>
      <c r="AH55" s="7"/>
      <c r="AI55" s="7"/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</row>
    <row r="56" spans="1:49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12">
        <v>0</v>
      </c>
      <c r="AE56" s="153">
        <f t="shared" si="0"/>
        <v>0</v>
      </c>
      <c r="AF56" s="154">
        <f t="shared" si="1"/>
        <v>0</v>
      </c>
      <c r="AG56" s="7"/>
      <c r="AH56" s="7"/>
      <c r="AI56" s="7"/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</row>
    <row r="57" spans="1:49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3">
        <v>0</v>
      </c>
      <c r="G57" s="3">
        <v>1</v>
      </c>
      <c r="H57" s="3">
        <v>262</v>
      </c>
      <c r="I57" s="3">
        <v>3</v>
      </c>
      <c r="J57" s="3">
        <v>251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12">
        <v>0</v>
      </c>
      <c r="AE57" s="153">
        <f t="shared" si="0"/>
        <v>4</v>
      </c>
      <c r="AF57" s="154">
        <f t="shared" si="1"/>
        <v>513</v>
      </c>
      <c r="AG57" s="7"/>
      <c r="AH57" s="7"/>
      <c r="AI57" s="7"/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</row>
    <row r="58" spans="1:49" x14ac:dyDescent="0.25">
      <c r="A58" s="4" t="s">
        <v>108</v>
      </c>
      <c r="B58" s="4" t="s">
        <v>109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12">
        <v>0</v>
      </c>
      <c r="AE58" s="153">
        <f t="shared" si="0"/>
        <v>0</v>
      </c>
      <c r="AF58" s="154">
        <f t="shared" si="1"/>
        <v>0</v>
      </c>
      <c r="AG58" s="7"/>
      <c r="AH58" s="7"/>
      <c r="AI58" s="7"/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</row>
    <row r="59" spans="1:49" x14ac:dyDescent="0.25">
      <c r="A59" s="4" t="s">
        <v>110</v>
      </c>
      <c r="B59" s="4" t="s">
        <v>111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12">
        <v>0</v>
      </c>
      <c r="AE59" s="153">
        <f t="shared" si="0"/>
        <v>0</v>
      </c>
      <c r="AF59" s="154">
        <f t="shared" si="1"/>
        <v>0</v>
      </c>
      <c r="AG59" s="7"/>
      <c r="AH59" s="7"/>
      <c r="AI59" s="7"/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</row>
    <row r="60" spans="1:49" x14ac:dyDescent="0.25">
      <c r="A60" s="4" t="s">
        <v>112</v>
      </c>
      <c r="B60" s="4" t="s">
        <v>113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12">
        <v>0</v>
      </c>
      <c r="AE60" s="153">
        <f t="shared" si="0"/>
        <v>0</v>
      </c>
      <c r="AF60" s="154">
        <f t="shared" si="1"/>
        <v>0</v>
      </c>
      <c r="AG60" s="7"/>
      <c r="AH60" s="7"/>
      <c r="AI60" s="7"/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</row>
    <row r="61" spans="1:49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12">
        <v>0</v>
      </c>
      <c r="AE61" s="153">
        <f t="shared" si="0"/>
        <v>0</v>
      </c>
      <c r="AF61" s="154">
        <f t="shared" si="1"/>
        <v>0</v>
      </c>
      <c r="AG61" s="7"/>
      <c r="AH61" s="7"/>
      <c r="AI61" s="7"/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</row>
    <row r="62" spans="1:49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12">
        <v>0</v>
      </c>
      <c r="AE62" s="153">
        <f t="shared" si="0"/>
        <v>0</v>
      </c>
      <c r="AF62" s="154">
        <f t="shared" si="1"/>
        <v>0</v>
      </c>
      <c r="AG62" s="7"/>
      <c r="AH62" s="7"/>
      <c r="AI62" s="7"/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</row>
    <row r="63" spans="1:49" x14ac:dyDescent="0.25">
      <c r="A63" s="4" t="s">
        <v>118</v>
      </c>
      <c r="B63" s="4" t="s">
        <v>119</v>
      </c>
      <c r="C63" s="3">
        <v>0</v>
      </c>
      <c r="D63" s="3">
        <v>0</v>
      </c>
      <c r="E63" s="3">
        <v>0</v>
      </c>
      <c r="F63" s="3">
        <v>0</v>
      </c>
      <c r="G63" s="3">
        <v>2</v>
      </c>
      <c r="H63" s="3">
        <v>680</v>
      </c>
      <c r="I63" s="3">
        <v>4</v>
      </c>
      <c r="J63" s="3">
        <v>1157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3</v>
      </c>
      <c r="X63" s="3">
        <v>458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12">
        <v>0</v>
      </c>
      <c r="AE63" s="153">
        <f t="shared" si="0"/>
        <v>9</v>
      </c>
      <c r="AF63" s="154">
        <f t="shared" si="1"/>
        <v>2295</v>
      </c>
      <c r="AG63" s="7"/>
      <c r="AH63" s="7"/>
      <c r="AI63" s="7"/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</row>
    <row r="64" spans="1:49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2</v>
      </c>
      <c r="AB64" s="3">
        <v>301</v>
      </c>
      <c r="AC64" s="3">
        <v>0</v>
      </c>
      <c r="AD64" s="12">
        <v>0</v>
      </c>
      <c r="AE64" s="153">
        <f t="shared" si="0"/>
        <v>2</v>
      </c>
      <c r="AF64" s="154">
        <f t="shared" si="1"/>
        <v>301</v>
      </c>
      <c r="AG64" s="7"/>
      <c r="AH64" s="7"/>
      <c r="AI64" s="7"/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</row>
    <row r="65" spans="1:49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12">
        <v>0</v>
      </c>
      <c r="AE65" s="153">
        <f t="shared" si="0"/>
        <v>0</v>
      </c>
      <c r="AF65" s="154">
        <f t="shared" si="1"/>
        <v>0</v>
      </c>
      <c r="AG65" s="7"/>
      <c r="AH65" s="7"/>
      <c r="AI65" s="7"/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</row>
    <row r="66" spans="1:49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12">
        <v>0</v>
      </c>
      <c r="AE66" s="153">
        <f t="shared" si="0"/>
        <v>0</v>
      </c>
      <c r="AF66" s="154">
        <f t="shared" si="1"/>
        <v>0</v>
      </c>
      <c r="AG66" s="7"/>
      <c r="AH66" s="7"/>
      <c r="AI66" s="7"/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</row>
    <row r="67" spans="1:49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12">
        <v>0</v>
      </c>
      <c r="AE67" s="153">
        <f t="shared" si="0"/>
        <v>0</v>
      </c>
      <c r="AF67" s="154">
        <f t="shared" si="1"/>
        <v>0</v>
      </c>
      <c r="AG67" s="7"/>
      <c r="AH67" s="7"/>
      <c r="AI67" s="7"/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</row>
    <row r="68" spans="1:49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12">
        <v>0</v>
      </c>
      <c r="AE68" s="153">
        <f t="shared" si="0"/>
        <v>0</v>
      </c>
      <c r="AF68" s="154">
        <f t="shared" si="1"/>
        <v>0</v>
      </c>
      <c r="AG68" s="7"/>
      <c r="AH68" s="7"/>
      <c r="AI68" s="7"/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</row>
    <row r="69" spans="1:49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12">
        <v>0</v>
      </c>
      <c r="AE69" s="153">
        <f t="shared" si="0"/>
        <v>0</v>
      </c>
      <c r="AF69" s="154">
        <f t="shared" si="1"/>
        <v>0</v>
      </c>
      <c r="AG69" s="7"/>
      <c r="AH69" s="7"/>
      <c r="AI69" s="7"/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</row>
    <row r="70" spans="1:49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12">
        <v>0</v>
      </c>
      <c r="AE70" s="153">
        <f t="shared" ref="AE70:AE113" si="2">+C70+E70+G70+I70+K70+M70+O70+Q70+S70+U70+W70+Y70+AA70+AC70</f>
        <v>0</v>
      </c>
      <c r="AF70" s="154">
        <f t="shared" ref="AF70:AF113" si="3">+D70+F70+H70+J70+L70+N70+P70+R70+T70+V70+X70+Z70+AB70+AD70</f>
        <v>0</v>
      </c>
      <c r="AG70" s="7"/>
      <c r="AH70" s="7"/>
      <c r="AI70" s="7"/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</row>
    <row r="71" spans="1:49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12">
        <v>0</v>
      </c>
      <c r="AE71" s="153">
        <f t="shared" si="2"/>
        <v>0</v>
      </c>
      <c r="AF71" s="154">
        <f t="shared" si="3"/>
        <v>0</v>
      </c>
      <c r="AG71" s="7"/>
      <c r="AH71" s="7"/>
      <c r="AI71" s="7"/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</row>
    <row r="72" spans="1:49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12">
        <v>0</v>
      </c>
      <c r="AE72" s="153">
        <f t="shared" si="2"/>
        <v>0</v>
      </c>
      <c r="AF72" s="154">
        <f t="shared" si="3"/>
        <v>0</v>
      </c>
      <c r="AG72" s="7"/>
      <c r="AH72" s="7"/>
      <c r="AI72" s="7"/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</row>
    <row r="73" spans="1:49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12">
        <v>0</v>
      </c>
      <c r="AE73" s="153">
        <f t="shared" si="2"/>
        <v>0</v>
      </c>
      <c r="AF73" s="154">
        <f t="shared" si="3"/>
        <v>0</v>
      </c>
      <c r="AG73" s="7"/>
      <c r="AH73" s="7"/>
      <c r="AI73" s="7"/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</row>
    <row r="74" spans="1:49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12">
        <v>0</v>
      </c>
      <c r="AE74" s="153">
        <f t="shared" si="2"/>
        <v>0</v>
      </c>
      <c r="AF74" s="154">
        <f t="shared" si="3"/>
        <v>0</v>
      </c>
      <c r="AG74" s="7"/>
      <c r="AH74" s="7"/>
      <c r="AI74" s="7"/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</row>
    <row r="75" spans="1:49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12">
        <v>0</v>
      </c>
      <c r="AE75" s="153">
        <f t="shared" si="2"/>
        <v>0</v>
      </c>
      <c r="AF75" s="154">
        <f t="shared" si="3"/>
        <v>0</v>
      </c>
      <c r="AG75" s="7"/>
      <c r="AH75" s="7"/>
      <c r="AI75" s="7"/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</row>
    <row r="76" spans="1:49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12">
        <v>0</v>
      </c>
      <c r="AE76" s="153">
        <f t="shared" si="2"/>
        <v>0</v>
      </c>
      <c r="AF76" s="154">
        <f t="shared" si="3"/>
        <v>0</v>
      </c>
      <c r="AG76" s="7"/>
      <c r="AH76" s="7"/>
      <c r="AI76" s="7"/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</row>
    <row r="77" spans="1:49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12">
        <v>0</v>
      </c>
      <c r="AE77" s="153">
        <f t="shared" si="2"/>
        <v>0</v>
      </c>
      <c r="AF77" s="154">
        <f t="shared" si="3"/>
        <v>0</v>
      </c>
      <c r="AG77" s="7"/>
      <c r="AH77" s="7"/>
      <c r="AI77" s="7"/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</row>
    <row r="78" spans="1:49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12">
        <v>0</v>
      </c>
      <c r="AE78" s="153">
        <f t="shared" si="2"/>
        <v>0</v>
      </c>
      <c r="AF78" s="154">
        <f t="shared" si="3"/>
        <v>0</v>
      </c>
      <c r="AG78" s="7"/>
      <c r="AH78" s="7"/>
      <c r="AI78" s="7"/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</row>
    <row r="79" spans="1:49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12">
        <v>0</v>
      </c>
      <c r="AE79" s="153">
        <f t="shared" si="2"/>
        <v>0</v>
      </c>
      <c r="AF79" s="154">
        <f t="shared" si="3"/>
        <v>0</v>
      </c>
      <c r="AG79" s="7"/>
      <c r="AH79" s="7"/>
      <c r="AI79" s="7"/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</row>
    <row r="80" spans="1:49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12">
        <v>0</v>
      </c>
      <c r="AE80" s="153">
        <f t="shared" si="2"/>
        <v>0</v>
      </c>
      <c r="AF80" s="154">
        <f t="shared" si="3"/>
        <v>0</v>
      </c>
      <c r="AG80" s="7"/>
      <c r="AH80" s="7"/>
      <c r="AI80" s="7"/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</row>
    <row r="81" spans="1:49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12">
        <v>0</v>
      </c>
      <c r="AE81" s="153">
        <f t="shared" si="2"/>
        <v>0</v>
      </c>
      <c r="AF81" s="154">
        <f t="shared" si="3"/>
        <v>0</v>
      </c>
      <c r="AG81" s="7"/>
      <c r="AH81" s="7"/>
      <c r="AI81" s="7"/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</row>
    <row r="82" spans="1:49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12">
        <v>0</v>
      </c>
      <c r="AE82" s="153">
        <f t="shared" si="2"/>
        <v>0</v>
      </c>
      <c r="AF82" s="154">
        <f t="shared" si="3"/>
        <v>0</v>
      </c>
      <c r="AG82" s="7"/>
      <c r="AH82" s="7"/>
      <c r="AI82" s="7"/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</row>
    <row r="83" spans="1:49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12">
        <v>0</v>
      </c>
      <c r="AE83" s="153">
        <f t="shared" si="2"/>
        <v>0</v>
      </c>
      <c r="AF83" s="154">
        <f t="shared" si="3"/>
        <v>0</v>
      </c>
      <c r="AG83" s="7"/>
      <c r="AH83" s="7"/>
      <c r="AI83" s="7"/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</row>
    <row r="84" spans="1:49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12">
        <v>0</v>
      </c>
      <c r="AE84" s="153">
        <f t="shared" si="2"/>
        <v>0</v>
      </c>
      <c r="AF84" s="154">
        <f t="shared" si="3"/>
        <v>0</v>
      </c>
      <c r="AG84" s="7"/>
      <c r="AH84" s="7"/>
      <c r="AI84" s="7"/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</row>
    <row r="85" spans="1:49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12">
        <v>0</v>
      </c>
      <c r="AE85" s="153">
        <f t="shared" si="2"/>
        <v>0</v>
      </c>
      <c r="AF85" s="154">
        <f t="shared" si="3"/>
        <v>0</v>
      </c>
      <c r="AG85" s="7"/>
      <c r="AH85" s="7"/>
      <c r="AI85" s="7"/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</row>
    <row r="86" spans="1:49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12">
        <v>0</v>
      </c>
      <c r="AE86" s="153">
        <f t="shared" si="2"/>
        <v>0</v>
      </c>
      <c r="AF86" s="154">
        <f t="shared" si="3"/>
        <v>0</v>
      </c>
      <c r="AG86" s="7"/>
      <c r="AH86" s="7"/>
      <c r="AI86" s="7"/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</row>
    <row r="87" spans="1:49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12">
        <v>0</v>
      </c>
      <c r="AE87" s="153">
        <f t="shared" si="2"/>
        <v>0</v>
      </c>
      <c r="AF87" s="154">
        <f t="shared" si="3"/>
        <v>0</v>
      </c>
      <c r="AG87" s="7"/>
      <c r="AH87" s="7"/>
      <c r="AI87" s="7"/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</row>
    <row r="88" spans="1:49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12">
        <v>0</v>
      </c>
      <c r="AE88" s="153">
        <f t="shared" si="2"/>
        <v>0</v>
      </c>
      <c r="AF88" s="154">
        <f t="shared" si="3"/>
        <v>0</v>
      </c>
      <c r="AG88" s="7"/>
      <c r="AH88" s="7"/>
      <c r="AI88" s="7"/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</row>
    <row r="89" spans="1:49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12">
        <v>0</v>
      </c>
      <c r="AE89" s="153">
        <f t="shared" si="2"/>
        <v>0</v>
      </c>
      <c r="AF89" s="154">
        <f t="shared" si="3"/>
        <v>0</v>
      </c>
      <c r="AG89" s="7"/>
      <c r="AH89" s="7"/>
      <c r="AI89" s="7"/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</row>
    <row r="90" spans="1:49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12">
        <v>0</v>
      </c>
      <c r="AE90" s="153">
        <f t="shared" si="2"/>
        <v>0</v>
      </c>
      <c r="AF90" s="154">
        <f t="shared" si="3"/>
        <v>0</v>
      </c>
      <c r="AG90" s="7"/>
      <c r="AH90" s="7"/>
      <c r="AI90" s="7"/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</row>
    <row r="91" spans="1:49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12">
        <v>0</v>
      </c>
      <c r="AE91" s="153">
        <f t="shared" si="2"/>
        <v>0</v>
      </c>
      <c r="AF91" s="154">
        <f t="shared" si="3"/>
        <v>0</v>
      </c>
      <c r="AG91" s="7"/>
      <c r="AH91" s="7"/>
      <c r="AI91" s="7"/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</row>
    <row r="92" spans="1:49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12">
        <v>0</v>
      </c>
      <c r="AE92" s="153">
        <f t="shared" si="2"/>
        <v>0</v>
      </c>
      <c r="AF92" s="154">
        <f t="shared" si="3"/>
        <v>0</v>
      </c>
      <c r="AG92" s="7"/>
      <c r="AH92" s="7"/>
      <c r="AI92" s="7"/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</row>
    <row r="93" spans="1:49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12">
        <v>0</v>
      </c>
      <c r="AE93" s="153">
        <f t="shared" si="2"/>
        <v>0</v>
      </c>
      <c r="AF93" s="154">
        <f t="shared" si="3"/>
        <v>0</v>
      </c>
      <c r="AG93" s="7"/>
      <c r="AH93" s="7"/>
      <c r="AI93" s="7"/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</row>
    <row r="94" spans="1:49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12">
        <v>0</v>
      </c>
      <c r="AE94" s="153">
        <f t="shared" si="2"/>
        <v>0</v>
      </c>
      <c r="AF94" s="154">
        <f t="shared" si="3"/>
        <v>0</v>
      </c>
      <c r="AG94" s="7"/>
      <c r="AH94" s="7"/>
      <c r="AI94" s="7"/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</row>
    <row r="95" spans="1:49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12">
        <v>0</v>
      </c>
      <c r="AE95" s="153">
        <f t="shared" si="2"/>
        <v>0</v>
      </c>
      <c r="AF95" s="154">
        <f t="shared" si="3"/>
        <v>0</v>
      </c>
      <c r="AG95" s="7"/>
      <c r="AH95" s="7"/>
      <c r="AI95" s="7"/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</row>
    <row r="96" spans="1:49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12">
        <v>0</v>
      </c>
      <c r="AE96" s="153">
        <f t="shared" si="2"/>
        <v>0</v>
      </c>
      <c r="AF96" s="154">
        <f t="shared" si="3"/>
        <v>0</v>
      </c>
      <c r="AG96" s="7"/>
      <c r="AH96" s="7"/>
      <c r="AI96" s="7"/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</row>
    <row r="97" spans="1:49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12">
        <v>0</v>
      </c>
      <c r="AE97" s="153">
        <f t="shared" si="2"/>
        <v>0</v>
      </c>
      <c r="AF97" s="154">
        <f t="shared" si="3"/>
        <v>0</v>
      </c>
      <c r="AG97" s="7"/>
      <c r="AH97" s="7"/>
      <c r="AI97" s="7"/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</row>
    <row r="98" spans="1:49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12">
        <v>0</v>
      </c>
      <c r="AE98" s="153">
        <f t="shared" si="2"/>
        <v>0</v>
      </c>
      <c r="AF98" s="154">
        <f t="shared" si="3"/>
        <v>0</v>
      </c>
      <c r="AG98" s="7"/>
      <c r="AH98" s="7"/>
      <c r="AI98" s="7"/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</row>
    <row r="99" spans="1:49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12">
        <v>0</v>
      </c>
      <c r="AE99" s="153">
        <f t="shared" si="2"/>
        <v>0</v>
      </c>
      <c r="AF99" s="154">
        <f t="shared" si="3"/>
        <v>0</v>
      </c>
      <c r="AG99" s="7"/>
      <c r="AH99" s="7"/>
      <c r="AI99" s="7"/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</row>
    <row r="100" spans="1:49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12">
        <v>0</v>
      </c>
      <c r="AE100" s="153">
        <f t="shared" si="2"/>
        <v>0</v>
      </c>
      <c r="AF100" s="154">
        <f t="shared" si="3"/>
        <v>0</v>
      </c>
      <c r="AG100" s="7"/>
      <c r="AH100" s="7"/>
      <c r="AI100" s="7"/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</row>
    <row r="101" spans="1:49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12">
        <v>0</v>
      </c>
      <c r="AE101" s="153">
        <f t="shared" si="2"/>
        <v>0</v>
      </c>
      <c r="AF101" s="154">
        <f t="shared" si="3"/>
        <v>0</v>
      </c>
      <c r="AG101" s="7"/>
      <c r="AH101" s="7"/>
      <c r="AI101" s="7"/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</row>
    <row r="102" spans="1:49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12">
        <v>0</v>
      </c>
      <c r="AE102" s="153">
        <f t="shared" si="2"/>
        <v>0</v>
      </c>
      <c r="AF102" s="154">
        <f t="shared" si="3"/>
        <v>0</v>
      </c>
      <c r="AG102" s="7"/>
      <c r="AH102" s="7"/>
      <c r="AI102" s="7"/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</row>
    <row r="103" spans="1:49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12">
        <v>0</v>
      </c>
      <c r="AE103" s="153">
        <f t="shared" si="2"/>
        <v>0</v>
      </c>
      <c r="AF103" s="154">
        <f t="shared" si="3"/>
        <v>0</v>
      </c>
      <c r="AG103" s="7"/>
      <c r="AH103" s="7"/>
      <c r="AI103" s="7"/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</row>
    <row r="104" spans="1:49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12">
        <v>0</v>
      </c>
      <c r="AE104" s="153">
        <f t="shared" si="2"/>
        <v>0</v>
      </c>
      <c r="AF104" s="154">
        <f t="shared" si="3"/>
        <v>0</v>
      </c>
      <c r="AG104" s="7"/>
      <c r="AH104" s="7"/>
      <c r="AI104" s="7"/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</row>
    <row r="105" spans="1:49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12">
        <v>0</v>
      </c>
      <c r="AE105" s="153">
        <f t="shared" si="2"/>
        <v>0</v>
      </c>
      <c r="AF105" s="154">
        <f t="shared" si="3"/>
        <v>0</v>
      </c>
      <c r="AG105" s="7"/>
      <c r="AH105" s="7"/>
      <c r="AI105" s="7"/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</row>
    <row r="106" spans="1:49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12">
        <v>0</v>
      </c>
      <c r="AE106" s="153">
        <f t="shared" si="2"/>
        <v>0</v>
      </c>
      <c r="AF106" s="154">
        <f t="shared" si="3"/>
        <v>0</v>
      </c>
      <c r="AG106" s="7"/>
      <c r="AH106" s="7"/>
      <c r="AI106" s="7"/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</row>
    <row r="107" spans="1:49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12">
        <v>0</v>
      </c>
      <c r="AE107" s="153">
        <f t="shared" si="2"/>
        <v>0</v>
      </c>
      <c r="AF107" s="154">
        <f t="shared" si="3"/>
        <v>0</v>
      </c>
      <c r="AG107" s="7"/>
      <c r="AH107" s="7"/>
      <c r="AI107" s="7"/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</row>
    <row r="108" spans="1:49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12">
        <v>0</v>
      </c>
      <c r="AE108" s="153">
        <f t="shared" si="2"/>
        <v>0</v>
      </c>
      <c r="AF108" s="154">
        <f t="shared" si="3"/>
        <v>0</v>
      </c>
      <c r="AG108" s="7"/>
      <c r="AH108" s="7"/>
      <c r="AI108" s="7"/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</row>
    <row r="109" spans="1:49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12">
        <v>0</v>
      </c>
      <c r="AE109" s="153">
        <f t="shared" si="2"/>
        <v>0</v>
      </c>
      <c r="AF109" s="154">
        <f t="shared" si="3"/>
        <v>0</v>
      </c>
      <c r="AG109" s="7"/>
      <c r="AH109" s="7"/>
      <c r="AI109" s="7"/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</row>
    <row r="110" spans="1:49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12">
        <v>0</v>
      </c>
      <c r="AE110" s="153">
        <f t="shared" si="2"/>
        <v>0</v>
      </c>
      <c r="AF110" s="154">
        <f t="shared" si="3"/>
        <v>0</v>
      </c>
      <c r="AG110" s="7"/>
      <c r="AH110" s="7"/>
      <c r="AI110" s="7"/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</row>
    <row r="111" spans="1:49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12">
        <v>0</v>
      </c>
      <c r="AE111" s="153">
        <f t="shared" si="2"/>
        <v>0</v>
      </c>
      <c r="AF111" s="154">
        <f t="shared" si="3"/>
        <v>0</v>
      </c>
      <c r="AG111" s="7"/>
      <c r="AH111" s="7"/>
      <c r="AI111" s="7"/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</row>
    <row r="112" spans="1:49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12">
        <v>0</v>
      </c>
      <c r="AE112" s="153">
        <f t="shared" si="2"/>
        <v>0</v>
      </c>
      <c r="AF112" s="154">
        <f t="shared" si="3"/>
        <v>0</v>
      </c>
      <c r="AG112" s="7"/>
      <c r="AH112" s="7"/>
      <c r="AI112" s="7"/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</row>
    <row r="113" spans="1:49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12">
        <v>0</v>
      </c>
      <c r="AE113" s="153">
        <f t="shared" si="2"/>
        <v>0</v>
      </c>
      <c r="AF113" s="154">
        <f t="shared" si="3"/>
        <v>0</v>
      </c>
      <c r="AG113" s="7"/>
      <c r="AH113" s="7"/>
      <c r="AI113" s="7"/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</row>
    <row r="114" spans="1:49" ht="15.75" thickBot="1" x14ac:dyDescent="0.3">
      <c r="A114" s="14"/>
      <c r="B114" s="9" t="s">
        <v>473</v>
      </c>
      <c r="C114" s="24">
        <f>SUM(C5:C113)</f>
        <v>0</v>
      </c>
      <c r="D114" s="24">
        <f t="shared" ref="D114:AD114" si="4">SUM(D5:D113)</f>
        <v>0</v>
      </c>
      <c r="E114" s="24">
        <f t="shared" si="4"/>
        <v>0</v>
      </c>
      <c r="F114" s="24">
        <f t="shared" si="4"/>
        <v>0</v>
      </c>
      <c r="G114" s="24">
        <f t="shared" si="4"/>
        <v>77</v>
      </c>
      <c r="H114" s="24">
        <f t="shared" si="4"/>
        <v>22598</v>
      </c>
      <c r="I114" s="24">
        <f t="shared" si="4"/>
        <v>119</v>
      </c>
      <c r="J114" s="24">
        <f t="shared" si="4"/>
        <v>29061</v>
      </c>
      <c r="K114" s="24">
        <f t="shared" si="4"/>
        <v>0</v>
      </c>
      <c r="L114" s="24">
        <f t="shared" si="4"/>
        <v>0</v>
      </c>
      <c r="M114" s="24">
        <f t="shared" si="4"/>
        <v>0</v>
      </c>
      <c r="N114" s="24">
        <f t="shared" si="4"/>
        <v>0</v>
      </c>
      <c r="O114" s="24">
        <f t="shared" si="4"/>
        <v>0</v>
      </c>
      <c r="P114" s="24">
        <f t="shared" si="4"/>
        <v>0</v>
      </c>
      <c r="Q114" s="24">
        <f t="shared" si="4"/>
        <v>0</v>
      </c>
      <c r="R114" s="24">
        <f t="shared" si="4"/>
        <v>0</v>
      </c>
      <c r="S114" s="24">
        <f t="shared" si="4"/>
        <v>3</v>
      </c>
      <c r="T114" s="24">
        <f t="shared" si="4"/>
        <v>343</v>
      </c>
      <c r="U114" s="24">
        <f t="shared" si="4"/>
        <v>0</v>
      </c>
      <c r="V114" s="24">
        <f t="shared" si="4"/>
        <v>0</v>
      </c>
      <c r="W114" s="24">
        <f t="shared" si="4"/>
        <v>31</v>
      </c>
      <c r="X114" s="24">
        <f t="shared" si="4"/>
        <v>4710</v>
      </c>
      <c r="Y114" s="24">
        <f t="shared" si="4"/>
        <v>0</v>
      </c>
      <c r="Z114" s="24">
        <f t="shared" si="4"/>
        <v>0</v>
      </c>
      <c r="AA114" s="24">
        <f t="shared" si="4"/>
        <v>11</v>
      </c>
      <c r="AB114" s="24">
        <f t="shared" si="4"/>
        <v>2640</v>
      </c>
      <c r="AC114" s="24">
        <f t="shared" si="4"/>
        <v>1</v>
      </c>
      <c r="AD114" s="60">
        <f t="shared" si="4"/>
        <v>60</v>
      </c>
      <c r="AE114" s="155">
        <f>SUM(AE5:AE113)</f>
        <v>242</v>
      </c>
      <c r="AF114" s="156">
        <f>SUM(AF5:AF113)</f>
        <v>59412</v>
      </c>
      <c r="AG114" s="7"/>
      <c r="AH114" s="7"/>
      <c r="AI114" s="7"/>
      <c r="AJ114" s="8">
        <f>SUM(AJ5:AJ113)</f>
        <v>0</v>
      </c>
      <c r="AK114" s="8">
        <f t="shared" ref="AK114:AW114" si="5">SUM(AK5:AK113)</f>
        <v>0</v>
      </c>
      <c r="AL114" s="8">
        <f t="shared" si="5"/>
        <v>0</v>
      </c>
      <c r="AM114" s="8">
        <f t="shared" si="5"/>
        <v>0</v>
      </c>
      <c r="AN114" s="8">
        <f t="shared" si="5"/>
        <v>0</v>
      </c>
      <c r="AO114" s="8">
        <f t="shared" si="5"/>
        <v>0</v>
      </c>
      <c r="AP114" s="8">
        <f t="shared" si="5"/>
        <v>0</v>
      </c>
      <c r="AQ114" s="8">
        <f t="shared" si="5"/>
        <v>0</v>
      </c>
      <c r="AR114" s="8">
        <f t="shared" si="5"/>
        <v>0</v>
      </c>
      <c r="AS114" s="8">
        <f t="shared" si="5"/>
        <v>0</v>
      </c>
      <c r="AT114" s="8">
        <f t="shared" si="5"/>
        <v>1</v>
      </c>
      <c r="AU114" s="8">
        <f t="shared" si="5"/>
        <v>326</v>
      </c>
      <c r="AV114" s="8">
        <f t="shared" si="5"/>
        <v>1</v>
      </c>
      <c r="AW114" s="8">
        <f t="shared" si="5"/>
        <v>0</v>
      </c>
    </row>
    <row r="115" spans="1:49" ht="15.75" thickTop="1" x14ac:dyDescent="0.25"/>
  </sheetData>
  <mergeCells count="26">
    <mergeCell ref="AC3:AD3"/>
    <mergeCell ref="AJ2:AW2"/>
    <mergeCell ref="AJ3:AK3"/>
    <mergeCell ref="AL3:AM3"/>
    <mergeCell ref="AN3:AO3"/>
    <mergeCell ref="AP3:AQ3"/>
    <mergeCell ref="AR3:AS3"/>
    <mergeCell ref="AT3:AU3"/>
    <mergeCell ref="AV3:AW3"/>
    <mergeCell ref="AE3:AF3"/>
    <mergeCell ref="A2:A4"/>
    <mergeCell ref="B2:B4"/>
    <mergeCell ref="C2:AD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  <mergeCell ref="W3:X3"/>
    <mergeCell ref="Y3:Z3"/>
    <mergeCell ref="AA3:AB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11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06" sqref="F106"/>
    </sheetView>
  </sheetViews>
  <sheetFormatPr baseColWidth="10" defaultColWidth="9.140625" defaultRowHeight="15" x14ac:dyDescent="0.25"/>
  <cols>
    <col min="2" max="2" width="68.42578125" customWidth="1"/>
    <col min="3" max="33" width="16.5703125" customWidth="1"/>
  </cols>
  <sheetData>
    <row r="2" spans="1:32" ht="30" customHeight="1" x14ac:dyDescent="0.25">
      <c r="A2" s="318" t="s">
        <v>0</v>
      </c>
      <c r="B2" s="318" t="s">
        <v>1</v>
      </c>
      <c r="C2" s="318" t="s">
        <v>657</v>
      </c>
      <c r="D2" s="318" t="s">
        <v>657</v>
      </c>
      <c r="E2" s="318" t="s">
        <v>657</v>
      </c>
      <c r="F2" s="318" t="s">
        <v>657</v>
      </c>
      <c r="G2" s="318" t="s">
        <v>657</v>
      </c>
      <c r="H2" s="318" t="s">
        <v>663</v>
      </c>
      <c r="I2" s="318" t="s">
        <v>663</v>
      </c>
      <c r="J2" s="318" t="s">
        <v>663</v>
      </c>
      <c r="K2" s="318" t="s">
        <v>663</v>
      </c>
      <c r="L2" s="318" t="s">
        <v>663</v>
      </c>
      <c r="M2" s="318" t="s">
        <v>664</v>
      </c>
      <c r="N2" s="318" t="s">
        <v>664</v>
      </c>
      <c r="O2" s="318" t="s">
        <v>664</v>
      </c>
      <c r="P2" s="318" t="s">
        <v>664</v>
      </c>
      <c r="Q2" s="318" t="s">
        <v>664</v>
      </c>
      <c r="R2" s="318" t="s">
        <v>665</v>
      </c>
      <c r="S2" s="318" t="s">
        <v>665</v>
      </c>
      <c r="T2" s="318" t="s">
        <v>665</v>
      </c>
      <c r="U2" s="318" t="s">
        <v>668</v>
      </c>
      <c r="V2" s="318" t="s">
        <v>668</v>
      </c>
      <c r="W2" s="318" t="s">
        <v>668</v>
      </c>
      <c r="X2" s="318" t="s">
        <v>668</v>
      </c>
      <c r="Y2" s="318" t="s">
        <v>672</v>
      </c>
      <c r="Z2" s="318" t="s">
        <v>672</v>
      </c>
      <c r="AA2" s="318" t="s">
        <v>672</v>
      </c>
      <c r="AB2" s="318" t="s">
        <v>672</v>
      </c>
      <c r="AC2" s="318" t="s">
        <v>677</v>
      </c>
      <c r="AD2" s="318" t="s">
        <v>677</v>
      </c>
      <c r="AE2" s="318" t="s">
        <v>677</v>
      </c>
      <c r="AF2" s="318" t="s">
        <v>677</v>
      </c>
    </row>
    <row r="3" spans="1:32" ht="39.950000000000003" customHeight="1" x14ac:dyDescent="0.25">
      <c r="A3" s="318" t="s">
        <v>0</v>
      </c>
      <c r="B3" s="318" t="s">
        <v>1</v>
      </c>
      <c r="C3" s="318" t="s">
        <v>658</v>
      </c>
      <c r="D3" s="318" t="s">
        <v>658</v>
      </c>
      <c r="E3" s="318" t="s">
        <v>659</v>
      </c>
      <c r="F3" s="318" t="s">
        <v>659</v>
      </c>
      <c r="G3" s="318" t="s">
        <v>660</v>
      </c>
      <c r="H3" s="318" t="s">
        <v>658</v>
      </c>
      <c r="I3" s="318" t="s">
        <v>658</v>
      </c>
      <c r="J3" s="318" t="s">
        <v>659</v>
      </c>
      <c r="K3" s="318" t="s">
        <v>659</v>
      </c>
      <c r="L3" s="318" t="s">
        <v>660</v>
      </c>
      <c r="M3" s="318" t="s">
        <v>658</v>
      </c>
      <c r="N3" s="318" t="s">
        <v>658</v>
      </c>
      <c r="O3" s="318" t="s">
        <v>659</v>
      </c>
      <c r="P3" s="318" t="s">
        <v>659</v>
      </c>
      <c r="Q3" s="318" t="s">
        <v>660</v>
      </c>
      <c r="R3" s="318" t="s">
        <v>666</v>
      </c>
      <c r="S3" s="318" t="s">
        <v>667</v>
      </c>
      <c r="T3" s="318" t="s">
        <v>660</v>
      </c>
      <c r="U3" s="318" t="s">
        <v>669</v>
      </c>
      <c r="V3" s="318" t="s">
        <v>670</v>
      </c>
      <c r="W3" s="318" t="s">
        <v>671</v>
      </c>
      <c r="X3" s="318" t="s">
        <v>660</v>
      </c>
      <c r="Y3" s="318" t="s">
        <v>673</v>
      </c>
      <c r="Z3" s="318" t="s">
        <v>674</v>
      </c>
      <c r="AA3" s="318" t="s">
        <v>675</v>
      </c>
      <c r="AB3" s="318" t="s">
        <v>676</v>
      </c>
      <c r="AC3" s="318" t="s">
        <v>673</v>
      </c>
      <c r="AD3" s="318" t="s">
        <v>674</v>
      </c>
      <c r="AE3" s="318" t="s">
        <v>675</v>
      </c>
      <c r="AF3" s="318" t="s">
        <v>676</v>
      </c>
    </row>
    <row r="4" spans="1:32" ht="16.5" thickTop="1" thickBot="1" x14ac:dyDescent="0.3">
      <c r="A4" s="318" t="s">
        <v>0</v>
      </c>
      <c r="B4" s="318" t="s">
        <v>1</v>
      </c>
      <c r="C4" s="2" t="s">
        <v>661</v>
      </c>
      <c r="D4" s="2" t="s">
        <v>662</v>
      </c>
      <c r="E4" s="2" t="s">
        <v>661</v>
      </c>
      <c r="F4" s="2" t="s">
        <v>662</v>
      </c>
      <c r="G4" s="318" t="s">
        <v>660</v>
      </c>
      <c r="H4" s="2" t="s">
        <v>661</v>
      </c>
      <c r="I4" s="2" t="s">
        <v>662</v>
      </c>
      <c r="J4" s="2" t="s">
        <v>661</v>
      </c>
      <c r="K4" s="2" t="s">
        <v>662</v>
      </c>
      <c r="L4" s="318" t="s">
        <v>660</v>
      </c>
      <c r="M4" s="2" t="s">
        <v>661</v>
      </c>
      <c r="N4" s="2" t="s">
        <v>662</v>
      </c>
      <c r="O4" s="2" t="s">
        <v>661</v>
      </c>
      <c r="P4" s="2" t="s">
        <v>662</v>
      </c>
      <c r="Q4" s="318" t="s">
        <v>660</v>
      </c>
      <c r="R4" s="318" t="s">
        <v>666</v>
      </c>
      <c r="S4" s="318" t="s">
        <v>667</v>
      </c>
      <c r="T4" s="318" t="s">
        <v>660</v>
      </c>
      <c r="U4" s="318" t="s">
        <v>669</v>
      </c>
      <c r="V4" s="318" t="s">
        <v>670</v>
      </c>
      <c r="W4" s="318" t="s">
        <v>671</v>
      </c>
      <c r="X4" s="318" t="s">
        <v>660</v>
      </c>
      <c r="Y4" s="318" t="s">
        <v>673</v>
      </c>
      <c r="Z4" s="318" t="s">
        <v>674</v>
      </c>
      <c r="AA4" s="318" t="s">
        <v>675</v>
      </c>
      <c r="AB4" s="318" t="s">
        <v>676</v>
      </c>
      <c r="AC4" s="318" t="s">
        <v>673</v>
      </c>
      <c r="AD4" s="318" t="s">
        <v>674</v>
      </c>
      <c r="AE4" s="318" t="s">
        <v>675</v>
      </c>
      <c r="AF4" s="318" t="s">
        <v>676</v>
      </c>
    </row>
    <row r="5" spans="1:32" ht="15.75" thickTop="1" x14ac:dyDescent="0.25">
      <c r="A5" s="4" t="s">
        <v>2</v>
      </c>
      <c r="B5" s="29" t="s">
        <v>3</v>
      </c>
      <c r="C5" s="269">
        <v>5</v>
      </c>
      <c r="D5" s="3">
        <v>4</v>
      </c>
      <c r="E5" s="3">
        <v>1</v>
      </c>
      <c r="F5" s="3">
        <v>10</v>
      </c>
      <c r="G5" s="3">
        <v>0</v>
      </c>
      <c r="H5" s="3">
        <v>47</v>
      </c>
      <c r="I5" s="3">
        <v>6</v>
      </c>
      <c r="J5" s="3">
        <v>15</v>
      </c>
      <c r="K5" s="3">
        <v>12</v>
      </c>
      <c r="L5" s="3">
        <v>0</v>
      </c>
      <c r="M5" s="3">
        <v>26</v>
      </c>
      <c r="N5" s="3">
        <v>8</v>
      </c>
      <c r="O5" s="3">
        <v>7</v>
      </c>
      <c r="P5" s="3">
        <v>1</v>
      </c>
      <c r="Q5" s="3">
        <v>0</v>
      </c>
      <c r="R5" s="3">
        <v>0</v>
      </c>
      <c r="S5" s="3">
        <v>5</v>
      </c>
      <c r="T5" s="3">
        <v>0</v>
      </c>
      <c r="U5" s="3">
        <v>1</v>
      </c>
      <c r="V5" s="3">
        <v>1</v>
      </c>
      <c r="W5" s="3">
        <v>0</v>
      </c>
      <c r="X5" s="3">
        <v>1</v>
      </c>
      <c r="Y5" s="3">
        <v>56</v>
      </c>
      <c r="Z5" s="3">
        <v>4</v>
      </c>
      <c r="AA5" s="3">
        <v>0</v>
      </c>
      <c r="AB5" s="3">
        <v>60</v>
      </c>
      <c r="AC5" s="3">
        <v>183</v>
      </c>
      <c r="AD5" s="3">
        <v>40</v>
      </c>
      <c r="AE5" s="3">
        <v>0</v>
      </c>
      <c r="AF5" s="3">
        <v>183</v>
      </c>
    </row>
    <row r="6" spans="1:32" x14ac:dyDescent="0.25">
      <c r="A6" s="4" t="s">
        <v>4</v>
      </c>
      <c r="B6" s="29" t="s">
        <v>5</v>
      </c>
      <c r="C6" s="31">
        <v>52</v>
      </c>
      <c r="D6" s="3">
        <v>26</v>
      </c>
      <c r="E6" s="3">
        <v>10</v>
      </c>
      <c r="F6" s="3">
        <v>6</v>
      </c>
      <c r="G6" s="3">
        <v>2</v>
      </c>
      <c r="H6" s="3">
        <v>85</v>
      </c>
      <c r="I6" s="3">
        <v>29</v>
      </c>
      <c r="J6" s="3">
        <v>17</v>
      </c>
      <c r="K6" s="3">
        <v>17</v>
      </c>
      <c r="L6" s="3">
        <v>21</v>
      </c>
      <c r="M6" s="3">
        <v>74</v>
      </c>
      <c r="N6" s="3">
        <v>29</v>
      </c>
      <c r="O6" s="3">
        <v>15</v>
      </c>
      <c r="P6" s="3">
        <v>13</v>
      </c>
      <c r="Q6" s="3">
        <v>168</v>
      </c>
      <c r="R6" s="3">
        <v>12</v>
      </c>
      <c r="S6" s="3">
        <v>29</v>
      </c>
      <c r="T6" s="3">
        <v>3</v>
      </c>
      <c r="U6" s="3">
        <v>0</v>
      </c>
      <c r="V6" s="3">
        <v>0</v>
      </c>
      <c r="W6" s="3">
        <v>0</v>
      </c>
      <c r="X6" s="3">
        <v>0</v>
      </c>
      <c r="Y6" s="3">
        <v>80</v>
      </c>
      <c r="Z6" s="3">
        <v>0</v>
      </c>
      <c r="AA6" s="3">
        <v>89</v>
      </c>
      <c r="AB6" s="3">
        <v>89</v>
      </c>
      <c r="AC6" s="3">
        <v>70</v>
      </c>
      <c r="AD6" s="3">
        <v>18</v>
      </c>
      <c r="AE6" s="3">
        <v>211</v>
      </c>
      <c r="AF6" s="3">
        <v>98</v>
      </c>
    </row>
    <row r="7" spans="1:32" x14ac:dyDescent="0.25">
      <c r="A7" s="4" t="s">
        <v>6</v>
      </c>
      <c r="B7" s="29" t="s">
        <v>7</v>
      </c>
      <c r="C7" s="31">
        <v>10</v>
      </c>
      <c r="D7" s="3">
        <v>3</v>
      </c>
      <c r="E7" s="3">
        <v>0</v>
      </c>
      <c r="F7" s="3">
        <v>0</v>
      </c>
      <c r="G7" s="3">
        <v>0</v>
      </c>
      <c r="H7" s="3">
        <v>191</v>
      </c>
      <c r="I7" s="3">
        <v>22</v>
      </c>
      <c r="J7" s="3">
        <v>0</v>
      </c>
      <c r="K7" s="3">
        <v>0</v>
      </c>
      <c r="L7" s="3">
        <v>0</v>
      </c>
      <c r="M7" s="3">
        <v>442</v>
      </c>
      <c r="N7" s="3">
        <v>15</v>
      </c>
      <c r="O7" s="3">
        <v>0</v>
      </c>
      <c r="P7" s="3">
        <v>0</v>
      </c>
      <c r="Q7" s="3">
        <v>0</v>
      </c>
      <c r="R7" s="3">
        <v>13</v>
      </c>
      <c r="S7" s="3">
        <v>13</v>
      </c>
      <c r="T7" s="3">
        <v>0</v>
      </c>
      <c r="U7" s="3">
        <v>1</v>
      </c>
      <c r="V7" s="3">
        <v>1</v>
      </c>
      <c r="W7" s="3">
        <v>0</v>
      </c>
      <c r="X7" s="3">
        <v>0</v>
      </c>
      <c r="Y7" s="3">
        <v>91</v>
      </c>
      <c r="Z7" s="3">
        <v>0</v>
      </c>
      <c r="AA7" s="3">
        <v>0</v>
      </c>
      <c r="AB7" s="3">
        <v>91</v>
      </c>
      <c r="AC7" s="3">
        <v>142</v>
      </c>
      <c r="AD7" s="3">
        <v>0</v>
      </c>
      <c r="AE7" s="3">
        <v>0</v>
      </c>
      <c r="AF7" s="3">
        <v>142</v>
      </c>
    </row>
    <row r="8" spans="1:32" x14ac:dyDescent="0.25">
      <c r="A8" s="4" t="s">
        <v>8</v>
      </c>
      <c r="B8" s="29" t="s">
        <v>9</v>
      </c>
      <c r="C8" s="31">
        <v>8</v>
      </c>
      <c r="D8" s="3">
        <v>10</v>
      </c>
      <c r="E8" s="3">
        <v>9</v>
      </c>
      <c r="F8" s="3">
        <v>3</v>
      </c>
      <c r="G8" s="3">
        <v>0</v>
      </c>
      <c r="H8" s="3">
        <v>69</v>
      </c>
      <c r="I8" s="3">
        <v>114</v>
      </c>
      <c r="J8" s="3">
        <v>18</v>
      </c>
      <c r="K8" s="3">
        <v>16</v>
      </c>
      <c r="L8" s="3">
        <v>0</v>
      </c>
      <c r="M8" s="3">
        <v>138</v>
      </c>
      <c r="N8" s="3">
        <v>39</v>
      </c>
      <c r="O8" s="3">
        <v>38</v>
      </c>
      <c r="P8" s="3">
        <v>15</v>
      </c>
      <c r="Q8" s="3">
        <v>0</v>
      </c>
      <c r="R8" s="3">
        <v>133</v>
      </c>
      <c r="S8" s="3">
        <v>436</v>
      </c>
      <c r="T8" s="3">
        <v>0</v>
      </c>
      <c r="U8" s="3">
        <v>1</v>
      </c>
      <c r="V8" s="3">
        <v>1</v>
      </c>
      <c r="W8" s="3">
        <v>1</v>
      </c>
      <c r="X8" s="3">
        <v>0</v>
      </c>
      <c r="Y8" s="3">
        <v>47</v>
      </c>
      <c r="Z8" s="3">
        <v>19</v>
      </c>
      <c r="AA8" s="3">
        <v>0</v>
      </c>
      <c r="AB8" s="3">
        <v>0</v>
      </c>
      <c r="AC8" s="3">
        <v>116</v>
      </c>
      <c r="AD8" s="3">
        <v>53</v>
      </c>
      <c r="AE8" s="3">
        <v>0</v>
      </c>
      <c r="AF8" s="3">
        <v>0</v>
      </c>
    </row>
    <row r="9" spans="1:32" x14ac:dyDescent="0.25">
      <c r="A9" s="4" t="s">
        <v>10</v>
      </c>
      <c r="B9" s="29" t="s">
        <v>11</v>
      </c>
      <c r="C9" s="31">
        <v>0</v>
      </c>
      <c r="D9" s="3">
        <v>7</v>
      </c>
      <c r="E9" s="3">
        <v>8</v>
      </c>
      <c r="F9" s="3">
        <v>10</v>
      </c>
      <c r="G9" s="3">
        <v>3</v>
      </c>
      <c r="H9" s="3">
        <v>0</v>
      </c>
      <c r="I9" s="3">
        <v>72</v>
      </c>
      <c r="J9" s="3">
        <v>36</v>
      </c>
      <c r="K9" s="3">
        <v>13</v>
      </c>
      <c r="L9" s="3">
        <v>20</v>
      </c>
      <c r="M9" s="3">
        <v>0</v>
      </c>
      <c r="N9" s="3">
        <v>61</v>
      </c>
      <c r="O9" s="3">
        <v>118</v>
      </c>
      <c r="P9" s="3">
        <v>73</v>
      </c>
      <c r="Q9" s="3">
        <v>11</v>
      </c>
      <c r="R9" s="3">
        <v>0</v>
      </c>
      <c r="S9" s="3">
        <v>7</v>
      </c>
      <c r="T9" s="3">
        <v>0</v>
      </c>
      <c r="U9" s="3">
        <v>1</v>
      </c>
      <c r="V9" s="3">
        <v>1</v>
      </c>
      <c r="W9" s="3">
        <v>0</v>
      </c>
      <c r="X9" s="3">
        <v>1</v>
      </c>
      <c r="Y9" s="3">
        <v>54</v>
      </c>
      <c r="Z9" s="3">
        <v>0</v>
      </c>
      <c r="AA9" s="3">
        <v>1</v>
      </c>
      <c r="AB9" s="3">
        <v>1</v>
      </c>
      <c r="AC9" s="3">
        <v>110</v>
      </c>
      <c r="AD9" s="3">
        <v>0</v>
      </c>
      <c r="AE9" s="3">
        <v>1</v>
      </c>
      <c r="AF9" s="3">
        <v>110</v>
      </c>
    </row>
    <row r="10" spans="1:32" x14ac:dyDescent="0.25">
      <c r="A10" s="4" t="s">
        <v>12</v>
      </c>
      <c r="B10" s="29" t="s">
        <v>13</v>
      </c>
      <c r="C10" s="31">
        <v>5</v>
      </c>
      <c r="D10" s="3">
        <v>3</v>
      </c>
      <c r="E10" s="3">
        <v>2</v>
      </c>
      <c r="F10" s="3">
        <v>0</v>
      </c>
      <c r="G10" s="3">
        <v>0</v>
      </c>
      <c r="H10" s="3">
        <v>111</v>
      </c>
      <c r="I10" s="3">
        <v>21</v>
      </c>
      <c r="J10" s="3">
        <v>17</v>
      </c>
      <c r="K10" s="3">
        <v>0</v>
      </c>
      <c r="L10" s="3">
        <v>0</v>
      </c>
      <c r="M10" s="3">
        <v>269</v>
      </c>
      <c r="N10" s="3">
        <v>23</v>
      </c>
      <c r="O10" s="3">
        <v>15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1</v>
      </c>
      <c r="V10" s="3">
        <v>1</v>
      </c>
      <c r="W10" s="3">
        <v>0</v>
      </c>
      <c r="X10" s="3">
        <v>0</v>
      </c>
      <c r="Y10" s="3">
        <v>149</v>
      </c>
      <c r="Z10" s="3">
        <v>0</v>
      </c>
      <c r="AA10" s="3">
        <v>0</v>
      </c>
      <c r="AB10" s="3">
        <v>149</v>
      </c>
      <c r="AC10" s="3">
        <v>307</v>
      </c>
      <c r="AD10" s="3">
        <v>0</v>
      </c>
      <c r="AE10" s="3">
        <v>0</v>
      </c>
      <c r="AF10" s="3">
        <v>307</v>
      </c>
    </row>
    <row r="11" spans="1:32" x14ac:dyDescent="0.25">
      <c r="A11" s="4" t="s">
        <v>14</v>
      </c>
      <c r="B11" s="29" t="s">
        <v>15</v>
      </c>
      <c r="C11" s="31">
        <v>17</v>
      </c>
      <c r="D11" s="3">
        <v>1</v>
      </c>
      <c r="E11" s="3">
        <v>0</v>
      </c>
      <c r="F11" s="3">
        <v>0</v>
      </c>
      <c r="G11" s="3">
        <v>0</v>
      </c>
      <c r="H11" s="3">
        <v>134</v>
      </c>
      <c r="I11" s="3">
        <v>0</v>
      </c>
      <c r="J11" s="3">
        <v>0</v>
      </c>
      <c r="K11" s="3">
        <v>0</v>
      </c>
      <c r="L11" s="3">
        <v>0</v>
      </c>
      <c r="M11" s="3">
        <v>45</v>
      </c>
      <c r="N11" s="3">
        <v>2</v>
      </c>
      <c r="O11" s="3">
        <v>0</v>
      </c>
      <c r="P11" s="3">
        <v>0</v>
      </c>
      <c r="Q11" s="3">
        <v>0</v>
      </c>
      <c r="R11" s="3">
        <v>0</v>
      </c>
      <c r="S11" s="3">
        <v>18</v>
      </c>
      <c r="T11" s="3">
        <v>2</v>
      </c>
      <c r="U11" s="3">
        <v>1</v>
      </c>
      <c r="V11" s="3">
        <v>1</v>
      </c>
      <c r="W11" s="3">
        <v>1</v>
      </c>
      <c r="X11" s="3">
        <v>0</v>
      </c>
      <c r="Y11" s="3">
        <v>145</v>
      </c>
      <c r="Z11" s="3">
        <v>0</v>
      </c>
      <c r="AA11" s="3">
        <v>0</v>
      </c>
      <c r="AB11" s="3">
        <v>0</v>
      </c>
      <c r="AC11" s="3">
        <v>189</v>
      </c>
      <c r="AD11" s="3">
        <v>0</v>
      </c>
      <c r="AE11" s="3">
        <v>43</v>
      </c>
      <c r="AF11" s="3">
        <v>189</v>
      </c>
    </row>
    <row r="12" spans="1:32" x14ac:dyDescent="0.25">
      <c r="A12" s="4" t="s">
        <v>16</v>
      </c>
      <c r="B12" s="29" t="s">
        <v>17</v>
      </c>
      <c r="C12" s="31">
        <v>114</v>
      </c>
      <c r="D12" s="3">
        <v>48</v>
      </c>
      <c r="E12" s="3">
        <v>201</v>
      </c>
      <c r="F12" s="3">
        <v>16</v>
      </c>
      <c r="G12" s="3">
        <v>0</v>
      </c>
      <c r="H12" s="3">
        <v>6</v>
      </c>
      <c r="I12" s="3">
        <v>18</v>
      </c>
      <c r="J12" s="3">
        <v>15</v>
      </c>
      <c r="K12" s="3">
        <v>9</v>
      </c>
      <c r="L12" s="3">
        <v>0</v>
      </c>
      <c r="M12" s="3">
        <v>108</v>
      </c>
      <c r="N12" s="3">
        <v>29</v>
      </c>
      <c r="O12" s="3">
        <v>186</v>
      </c>
      <c r="P12" s="3">
        <v>7</v>
      </c>
      <c r="Q12" s="3">
        <v>0</v>
      </c>
      <c r="R12" s="3">
        <v>0</v>
      </c>
      <c r="S12" s="3">
        <v>28</v>
      </c>
      <c r="T12" s="3">
        <v>0</v>
      </c>
      <c r="U12" s="3">
        <v>1</v>
      </c>
      <c r="V12" s="3">
        <v>1</v>
      </c>
      <c r="W12" s="3">
        <v>0</v>
      </c>
      <c r="X12" s="3">
        <v>0</v>
      </c>
      <c r="Y12" s="3">
        <v>52</v>
      </c>
      <c r="Z12" s="3">
        <v>2</v>
      </c>
      <c r="AA12" s="3">
        <v>0</v>
      </c>
      <c r="AB12" s="3">
        <v>0</v>
      </c>
      <c r="AC12" s="3">
        <v>68</v>
      </c>
      <c r="AD12" s="3">
        <v>34</v>
      </c>
      <c r="AE12" s="3">
        <v>0</v>
      </c>
      <c r="AF12" s="3">
        <v>0</v>
      </c>
    </row>
    <row r="13" spans="1:32" x14ac:dyDescent="0.25">
      <c r="A13" s="4" t="s">
        <v>18</v>
      </c>
      <c r="B13" s="29" t="s">
        <v>19</v>
      </c>
      <c r="C13" s="31">
        <v>16</v>
      </c>
      <c r="D13" s="3">
        <v>0</v>
      </c>
      <c r="E13" s="3">
        <v>0</v>
      </c>
      <c r="F13" s="3">
        <v>0</v>
      </c>
      <c r="G13" s="3">
        <v>0</v>
      </c>
      <c r="H13" s="3">
        <v>168</v>
      </c>
      <c r="I13" s="3">
        <v>0</v>
      </c>
      <c r="J13" s="3">
        <v>0</v>
      </c>
      <c r="K13" s="3">
        <v>0</v>
      </c>
      <c r="L13" s="3">
        <v>0</v>
      </c>
      <c r="M13" s="3">
        <v>432</v>
      </c>
      <c r="N13" s="3">
        <v>0</v>
      </c>
      <c r="O13" s="3">
        <v>0</v>
      </c>
      <c r="P13" s="3">
        <v>0</v>
      </c>
      <c r="Q13" s="3">
        <v>0</v>
      </c>
      <c r="R13" s="3">
        <v>1</v>
      </c>
      <c r="S13" s="3">
        <v>38</v>
      </c>
      <c r="T13" s="3">
        <v>15</v>
      </c>
      <c r="U13" s="3">
        <v>1</v>
      </c>
      <c r="V13" s="3">
        <v>1</v>
      </c>
      <c r="W13" s="3">
        <v>1</v>
      </c>
      <c r="X13" s="3">
        <v>1</v>
      </c>
      <c r="Y13" s="3">
        <v>168</v>
      </c>
      <c r="Z13" s="3">
        <v>0</v>
      </c>
      <c r="AA13" s="3">
        <v>0</v>
      </c>
      <c r="AB13" s="3">
        <v>0</v>
      </c>
      <c r="AC13" s="3">
        <v>432</v>
      </c>
      <c r="AD13" s="3">
        <v>0</v>
      </c>
      <c r="AE13" s="3">
        <v>0</v>
      </c>
      <c r="AF13" s="3">
        <v>432</v>
      </c>
    </row>
    <row r="14" spans="1:32" x14ac:dyDescent="0.25">
      <c r="A14" s="4" t="s">
        <v>20</v>
      </c>
      <c r="B14" s="29" t="s">
        <v>21</v>
      </c>
      <c r="C14" s="31">
        <v>5</v>
      </c>
      <c r="D14" s="3">
        <v>1</v>
      </c>
      <c r="E14" s="3">
        <v>0</v>
      </c>
      <c r="F14" s="3">
        <v>0</v>
      </c>
      <c r="G14" s="3">
        <v>0</v>
      </c>
      <c r="H14" s="3">
        <v>14</v>
      </c>
      <c r="I14" s="3">
        <v>2</v>
      </c>
      <c r="J14" s="3">
        <v>0</v>
      </c>
      <c r="K14" s="3">
        <v>0</v>
      </c>
      <c r="L14" s="3">
        <v>0</v>
      </c>
      <c r="M14" s="3">
        <v>23</v>
      </c>
      <c r="N14" s="3">
        <v>3</v>
      </c>
      <c r="O14" s="3">
        <v>0</v>
      </c>
      <c r="P14" s="3">
        <v>0</v>
      </c>
      <c r="Q14" s="3">
        <v>0</v>
      </c>
      <c r="R14" s="3">
        <v>0</v>
      </c>
      <c r="S14" s="3">
        <v>42</v>
      </c>
      <c r="T14" s="3">
        <v>0</v>
      </c>
      <c r="U14" s="3">
        <v>0</v>
      </c>
      <c r="V14" s="3">
        <v>0</v>
      </c>
      <c r="W14" s="3">
        <v>1</v>
      </c>
      <c r="X14" s="3">
        <v>0</v>
      </c>
      <c r="Y14" s="3">
        <v>15</v>
      </c>
      <c r="Z14" s="3">
        <v>0</v>
      </c>
      <c r="AA14" s="3">
        <v>2</v>
      </c>
      <c r="AB14" s="3">
        <v>2</v>
      </c>
      <c r="AC14" s="3">
        <v>60</v>
      </c>
      <c r="AD14" s="3">
        <v>0</v>
      </c>
      <c r="AE14" s="3">
        <v>37</v>
      </c>
      <c r="AF14" s="3">
        <v>97</v>
      </c>
    </row>
    <row r="15" spans="1:32" x14ac:dyDescent="0.25">
      <c r="A15" s="4" t="s">
        <v>22</v>
      </c>
      <c r="B15" s="29" t="s">
        <v>23</v>
      </c>
      <c r="C15" s="31">
        <v>3</v>
      </c>
      <c r="D15" s="3">
        <v>5</v>
      </c>
      <c r="E15" s="3">
        <v>0</v>
      </c>
      <c r="F15" s="3">
        <v>1</v>
      </c>
      <c r="G15" s="3">
        <v>0</v>
      </c>
      <c r="H15" s="3">
        <v>24</v>
      </c>
      <c r="I15" s="3">
        <v>22</v>
      </c>
      <c r="J15" s="3">
        <v>0</v>
      </c>
      <c r="K15" s="3">
        <v>0</v>
      </c>
      <c r="L15" s="3">
        <v>0</v>
      </c>
      <c r="M15" s="3">
        <v>54</v>
      </c>
      <c r="N15" s="3">
        <v>51</v>
      </c>
      <c r="O15" s="3">
        <v>0</v>
      </c>
      <c r="P15" s="3">
        <v>0</v>
      </c>
      <c r="Q15" s="3">
        <v>0</v>
      </c>
      <c r="R15" s="3">
        <v>0</v>
      </c>
      <c r="S15" s="3">
        <v>9</v>
      </c>
      <c r="T15" s="3">
        <v>0</v>
      </c>
      <c r="U15" s="3">
        <v>1</v>
      </c>
      <c r="V15" s="3">
        <v>1</v>
      </c>
      <c r="W15" s="3">
        <v>1</v>
      </c>
      <c r="X15" s="3">
        <v>0</v>
      </c>
      <c r="Y15" s="3">
        <v>46</v>
      </c>
      <c r="Z15" s="3">
        <v>0</v>
      </c>
      <c r="AA15" s="3">
        <v>0</v>
      </c>
      <c r="AB15" s="3">
        <v>0</v>
      </c>
      <c r="AC15" s="3">
        <v>105</v>
      </c>
      <c r="AD15" s="3">
        <v>0</v>
      </c>
      <c r="AE15" s="3">
        <v>0</v>
      </c>
      <c r="AF15" s="3">
        <v>105</v>
      </c>
    </row>
    <row r="16" spans="1:32" x14ac:dyDescent="0.25">
      <c r="A16" s="4" t="s">
        <v>24</v>
      </c>
      <c r="B16" s="29" t="s">
        <v>25</v>
      </c>
      <c r="C16" s="31">
        <v>5</v>
      </c>
      <c r="D16" s="3">
        <v>17</v>
      </c>
      <c r="E16" s="3">
        <v>2</v>
      </c>
      <c r="F16" s="3">
        <v>2</v>
      </c>
      <c r="G16" s="3">
        <v>0</v>
      </c>
      <c r="H16" s="3">
        <v>23</v>
      </c>
      <c r="I16" s="3">
        <v>70</v>
      </c>
      <c r="J16" s="3">
        <v>3</v>
      </c>
      <c r="K16" s="3">
        <v>5</v>
      </c>
      <c r="L16" s="3">
        <v>0</v>
      </c>
      <c r="M16" s="3">
        <v>0</v>
      </c>
      <c r="N16" s="3">
        <v>57</v>
      </c>
      <c r="O16" s="3">
        <v>0</v>
      </c>
      <c r="P16" s="3">
        <v>0</v>
      </c>
      <c r="Q16" s="3">
        <v>0</v>
      </c>
      <c r="R16" s="3">
        <v>0</v>
      </c>
      <c r="S16" s="3">
        <v>2</v>
      </c>
      <c r="T16" s="3">
        <v>0</v>
      </c>
      <c r="U16" s="3">
        <v>1</v>
      </c>
      <c r="V16" s="3">
        <v>1</v>
      </c>
      <c r="W16" s="3">
        <v>0</v>
      </c>
      <c r="X16" s="3">
        <v>0</v>
      </c>
      <c r="Y16" s="3">
        <v>26</v>
      </c>
      <c r="Z16" s="3">
        <v>0</v>
      </c>
      <c r="AA16" s="3">
        <v>59</v>
      </c>
      <c r="AB16" s="3">
        <v>59</v>
      </c>
      <c r="AC16" s="3">
        <v>57</v>
      </c>
      <c r="AD16" s="3">
        <v>0</v>
      </c>
      <c r="AE16" s="3">
        <v>64</v>
      </c>
      <c r="AF16" s="3">
        <v>0</v>
      </c>
    </row>
    <row r="17" spans="1:32" x14ac:dyDescent="0.25">
      <c r="A17" s="4" t="s">
        <v>26</v>
      </c>
      <c r="B17" s="29" t="s">
        <v>27</v>
      </c>
      <c r="C17" s="31">
        <v>6</v>
      </c>
      <c r="D17" s="3">
        <v>3</v>
      </c>
      <c r="E17" s="3">
        <v>1</v>
      </c>
      <c r="F17" s="3">
        <v>1</v>
      </c>
      <c r="G17" s="3">
        <v>0</v>
      </c>
      <c r="H17" s="3">
        <v>133</v>
      </c>
      <c r="I17" s="3">
        <v>3</v>
      </c>
      <c r="J17" s="3">
        <v>11</v>
      </c>
      <c r="K17" s="3">
        <v>3</v>
      </c>
      <c r="L17" s="3">
        <v>0</v>
      </c>
      <c r="M17" s="3">
        <v>274</v>
      </c>
      <c r="N17" s="3">
        <v>7</v>
      </c>
      <c r="O17" s="3">
        <v>4</v>
      </c>
      <c r="P17" s="3">
        <v>6</v>
      </c>
      <c r="Q17" s="3">
        <v>0</v>
      </c>
      <c r="R17" s="3">
        <v>3</v>
      </c>
      <c r="S17" s="3">
        <v>3</v>
      </c>
      <c r="T17" s="3">
        <v>3</v>
      </c>
      <c r="U17" s="3">
        <v>1</v>
      </c>
      <c r="V17" s="3">
        <v>1</v>
      </c>
      <c r="W17" s="3">
        <v>1</v>
      </c>
      <c r="X17" s="3">
        <v>0</v>
      </c>
      <c r="Y17" s="3">
        <v>133</v>
      </c>
      <c r="Z17" s="3">
        <v>17</v>
      </c>
      <c r="AA17" s="3">
        <v>0</v>
      </c>
      <c r="AB17" s="3">
        <v>133</v>
      </c>
      <c r="AC17" s="3">
        <v>274</v>
      </c>
      <c r="AD17" s="3">
        <v>17</v>
      </c>
      <c r="AE17" s="3">
        <v>0</v>
      </c>
      <c r="AF17" s="3">
        <v>274</v>
      </c>
    </row>
    <row r="18" spans="1:32" x14ac:dyDescent="0.25">
      <c r="A18" s="4" t="s">
        <v>28</v>
      </c>
      <c r="B18" s="29" t="s">
        <v>29</v>
      </c>
      <c r="C18" s="31">
        <v>4</v>
      </c>
      <c r="D18" s="3">
        <v>0</v>
      </c>
      <c r="E18" s="3">
        <v>0</v>
      </c>
      <c r="F18" s="3">
        <v>0</v>
      </c>
      <c r="G18" s="3">
        <v>0</v>
      </c>
      <c r="H18" s="3">
        <v>37</v>
      </c>
      <c r="I18" s="3">
        <v>0</v>
      </c>
      <c r="J18" s="3">
        <v>0</v>
      </c>
      <c r="K18" s="3">
        <v>0</v>
      </c>
      <c r="L18" s="3">
        <v>0</v>
      </c>
      <c r="M18" s="3">
        <v>133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4</v>
      </c>
      <c r="T18" s="3">
        <v>0</v>
      </c>
      <c r="U18" s="3">
        <v>1</v>
      </c>
      <c r="V18" s="3">
        <v>1</v>
      </c>
      <c r="W18" s="3">
        <v>0</v>
      </c>
      <c r="X18" s="3">
        <v>0</v>
      </c>
      <c r="Y18" s="3">
        <v>37</v>
      </c>
      <c r="Z18" s="3">
        <v>0</v>
      </c>
      <c r="AA18" s="3">
        <v>0</v>
      </c>
      <c r="AB18" s="3">
        <v>0</v>
      </c>
      <c r="AC18" s="3">
        <v>133</v>
      </c>
      <c r="AD18" s="3">
        <v>0</v>
      </c>
      <c r="AE18" s="3">
        <v>0</v>
      </c>
      <c r="AF18" s="3">
        <v>0</v>
      </c>
    </row>
    <row r="19" spans="1:32" x14ac:dyDescent="0.25">
      <c r="A19" s="4" t="s">
        <v>30</v>
      </c>
      <c r="B19" s="29" t="s">
        <v>31</v>
      </c>
      <c r="C19" s="31">
        <v>0</v>
      </c>
      <c r="D19" s="3">
        <v>2</v>
      </c>
      <c r="E19" s="3">
        <v>0</v>
      </c>
      <c r="F19" s="3">
        <v>2</v>
      </c>
      <c r="G19" s="3">
        <v>0</v>
      </c>
      <c r="H19" s="3">
        <v>0</v>
      </c>
      <c r="I19" s="3">
        <v>15</v>
      </c>
      <c r="J19" s="3">
        <v>0</v>
      </c>
      <c r="K19" s="3">
        <v>16</v>
      </c>
      <c r="L19" s="3">
        <v>0</v>
      </c>
      <c r="M19" s="3">
        <v>0</v>
      </c>
      <c r="N19" s="3">
        <v>31</v>
      </c>
      <c r="O19" s="3">
        <v>0</v>
      </c>
      <c r="P19" s="3">
        <v>20</v>
      </c>
      <c r="Q19" s="3">
        <v>0</v>
      </c>
      <c r="R19" s="3">
        <v>0</v>
      </c>
      <c r="S19" s="3">
        <v>1</v>
      </c>
      <c r="T19" s="3">
        <v>0</v>
      </c>
      <c r="U19" s="3">
        <v>1</v>
      </c>
      <c r="V19" s="3">
        <v>1</v>
      </c>
      <c r="W19" s="3">
        <v>0</v>
      </c>
      <c r="X19" s="3">
        <v>1</v>
      </c>
      <c r="Y19" s="3">
        <v>31</v>
      </c>
      <c r="Z19" s="3">
        <v>0</v>
      </c>
      <c r="AA19" s="3">
        <v>0</v>
      </c>
      <c r="AB19" s="3">
        <v>31</v>
      </c>
      <c r="AC19" s="3">
        <v>49</v>
      </c>
      <c r="AD19" s="3">
        <v>29</v>
      </c>
      <c r="AE19" s="3">
        <v>3</v>
      </c>
      <c r="AF19" s="3">
        <v>49</v>
      </c>
    </row>
    <row r="20" spans="1:32" x14ac:dyDescent="0.25">
      <c r="A20" s="4" t="s">
        <v>32</v>
      </c>
      <c r="B20" s="29" t="s">
        <v>33</v>
      </c>
      <c r="C20" s="31">
        <v>4</v>
      </c>
      <c r="D20" s="3">
        <v>0</v>
      </c>
      <c r="E20" s="3">
        <v>4</v>
      </c>
      <c r="F20" s="3">
        <v>1</v>
      </c>
      <c r="G20" s="3">
        <v>1</v>
      </c>
      <c r="H20" s="3">
        <v>39</v>
      </c>
      <c r="I20" s="3">
        <v>0</v>
      </c>
      <c r="J20" s="3">
        <v>39</v>
      </c>
      <c r="K20" s="3">
        <v>2</v>
      </c>
      <c r="L20" s="3">
        <v>0</v>
      </c>
      <c r="M20" s="3">
        <v>45</v>
      </c>
      <c r="N20" s="3">
        <v>0</v>
      </c>
      <c r="O20" s="3">
        <v>22</v>
      </c>
      <c r="P20" s="3">
        <v>0</v>
      </c>
      <c r="Q20" s="3">
        <v>60</v>
      </c>
      <c r="R20" s="3">
        <v>34</v>
      </c>
      <c r="S20" s="3">
        <v>69</v>
      </c>
      <c r="T20" s="3">
        <v>209</v>
      </c>
      <c r="U20" s="3">
        <v>1</v>
      </c>
      <c r="V20" s="3">
        <v>1</v>
      </c>
      <c r="W20" s="3">
        <v>1</v>
      </c>
      <c r="X20" s="3">
        <v>0</v>
      </c>
      <c r="Y20" s="3">
        <v>39</v>
      </c>
      <c r="Z20" s="3">
        <v>0</v>
      </c>
      <c r="AA20" s="3">
        <v>0</v>
      </c>
      <c r="AB20" s="3">
        <v>39</v>
      </c>
      <c r="AC20" s="3">
        <v>94</v>
      </c>
      <c r="AD20" s="3">
        <v>0</v>
      </c>
      <c r="AE20" s="3">
        <v>0</v>
      </c>
      <c r="AF20" s="3">
        <v>94</v>
      </c>
    </row>
    <row r="21" spans="1:32" x14ac:dyDescent="0.25">
      <c r="A21" s="4" t="s">
        <v>34</v>
      </c>
      <c r="B21" s="29" t="s">
        <v>35</v>
      </c>
      <c r="C21" s="31">
        <v>7</v>
      </c>
      <c r="D21" s="3">
        <v>15</v>
      </c>
      <c r="E21" s="3">
        <v>4</v>
      </c>
      <c r="F21" s="3">
        <v>7</v>
      </c>
      <c r="G21" s="3">
        <v>0</v>
      </c>
      <c r="H21" s="3">
        <v>56</v>
      </c>
      <c r="I21" s="3">
        <v>56</v>
      </c>
      <c r="J21" s="3">
        <v>56</v>
      </c>
      <c r="K21" s="3">
        <v>56</v>
      </c>
      <c r="L21" s="3">
        <v>8</v>
      </c>
      <c r="M21" s="3">
        <v>45</v>
      </c>
      <c r="N21" s="3">
        <v>45</v>
      </c>
      <c r="O21" s="3">
        <v>45</v>
      </c>
      <c r="P21" s="3">
        <v>45</v>
      </c>
      <c r="Q21" s="3">
        <v>4</v>
      </c>
      <c r="R21" s="3">
        <v>4</v>
      </c>
      <c r="S21" s="3">
        <v>120</v>
      </c>
      <c r="T21" s="3">
        <v>0</v>
      </c>
      <c r="U21" s="3">
        <v>1</v>
      </c>
      <c r="V21" s="3">
        <v>1</v>
      </c>
      <c r="W21" s="3">
        <v>1</v>
      </c>
      <c r="X21" s="3">
        <v>0</v>
      </c>
      <c r="Y21" s="3">
        <v>56</v>
      </c>
      <c r="Z21" s="3">
        <v>0</v>
      </c>
      <c r="AA21" s="3">
        <v>0</v>
      </c>
      <c r="AB21" s="3">
        <v>0</v>
      </c>
      <c r="AC21" s="3">
        <v>44</v>
      </c>
      <c r="AD21" s="3">
        <v>0</v>
      </c>
      <c r="AE21" s="3">
        <v>2</v>
      </c>
      <c r="AF21" s="3">
        <v>43</v>
      </c>
    </row>
    <row r="22" spans="1:32" x14ac:dyDescent="0.25">
      <c r="A22" s="4" t="s">
        <v>36</v>
      </c>
      <c r="B22" s="29" t="s">
        <v>37</v>
      </c>
      <c r="C22" s="31">
        <v>10</v>
      </c>
      <c r="D22" s="3">
        <v>0</v>
      </c>
      <c r="E22" s="3">
        <v>2</v>
      </c>
      <c r="F22" s="3">
        <v>0</v>
      </c>
      <c r="G22" s="3">
        <v>0</v>
      </c>
      <c r="H22" s="3">
        <v>71</v>
      </c>
      <c r="I22" s="3">
        <v>0</v>
      </c>
      <c r="J22" s="3">
        <v>71</v>
      </c>
      <c r="K22" s="3">
        <v>0</v>
      </c>
      <c r="L22" s="3">
        <v>0</v>
      </c>
      <c r="M22" s="3">
        <v>54</v>
      </c>
      <c r="N22" s="3">
        <v>0</v>
      </c>
      <c r="O22" s="3">
        <v>34</v>
      </c>
      <c r="P22" s="3">
        <v>0</v>
      </c>
      <c r="Q22" s="3">
        <v>0</v>
      </c>
      <c r="R22" s="3">
        <v>0</v>
      </c>
      <c r="S22" s="3">
        <v>0</v>
      </c>
      <c r="T22" s="3">
        <v>87</v>
      </c>
      <c r="U22" s="3">
        <v>0</v>
      </c>
      <c r="V22" s="3">
        <v>0</v>
      </c>
      <c r="W22" s="3">
        <v>1</v>
      </c>
      <c r="X22" s="3">
        <v>0</v>
      </c>
      <c r="Y22" s="3">
        <v>71</v>
      </c>
      <c r="Z22" s="3">
        <v>0</v>
      </c>
      <c r="AA22" s="3">
        <v>0</v>
      </c>
      <c r="AB22" s="3">
        <v>71</v>
      </c>
      <c r="AC22" s="3">
        <v>88</v>
      </c>
      <c r="AD22" s="3">
        <v>0</v>
      </c>
      <c r="AE22" s="3">
        <v>34</v>
      </c>
      <c r="AF22" s="3">
        <v>88</v>
      </c>
    </row>
    <row r="23" spans="1:32" x14ac:dyDescent="0.25">
      <c r="A23" s="4" t="s">
        <v>38</v>
      </c>
      <c r="B23" s="29" t="s">
        <v>39</v>
      </c>
      <c r="C23" s="31">
        <v>0</v>
      </c>
      <c r="D23" s="3">
        <v>20</v>
      </c>
      <c r="E23" s="3">
        <v>0</v>
      </c>
      <c r="F23" s="3">
        <v>0</v>
      </c>
      <c r="G23" s="3">
        <v>0</v>
      </c>
      <c r="H23" s="3">
        <v>0</v>
      </c>
      <c r="I23" s="3">
        <v>23</v>
      </c>
      <c r="J23" s="3">
        <v>0</v>
      </c>
      <c r="K23" s="3">
        <v>0</v>
      </c>
      <c r="L23" s="3">
        <v>0</v>
      </c>
      <c r="M23" s="3">
        <v>0</v>
      </c>
      <c r="N23" s="3">
        <v>50</v>
      </c>
      <c r="O23" s="3">
        <v>0</v>
      </c>
      <c r="P23" s="3">
        <v>0</v>
      </c>
      <c r="Q23" s="3">
        <v>0</v>
      </c>
      <c r="R23" s="3">
        <v>0</v>
      </c>
      <c r="S23" s="3">
        <v>92</v>
      </c>
      <c r="T23" s="3">
        <v>0</v>
      </c>
      <c r="U23" s="3">
        <v>1</v>
      </c>
      <c r="V23" s="3">
        <v>1</v>
      </c>
      <c r="W23" s="3">
        <v>1</v>
      </c>
      <c r="X23" s="3">
        <v>0</v>
      </c>
      <c r="Y23" s="3">
        <v>31</v>
      </c>
      <c r="Z23" s="3">
        <v>0</v>
      </c>
      <c r="AA23" s="3">
        <v>0</v>
      </c>
      <c r="AB23" s="3">
        <v>31</v>
      </c>
      <c r="AC23" s="3">
        <v>61</v>
      </c>
      <c r="AD23" s="3">
        <v>0</v>
      </c>
      <c r="AE23" s="3">
        <v>0</v>
      </c>
      <c r="AF23" s="3">
        <v>61</v>
      </c>
    </row>
    <row r="24" spans="1:32" x14ac:dyDescent="0.25">
      <c r="A24" s="4" t="s">
        <v>40</v>
      </c>
      <c r="B24" s="29" t="s">
        <v>41</v>
      </c>
      <c r="C24" s="31">
        <v>1</v>
      </c>
      <c r="D24" s="3">
        <v>13</v>
      </c>
      <c r="E24" s="3">
        <v>11</v>
      </c>
      <c r="F24" s="3">
        <v>1</v>
      </c>
      <c r="G24" s="3">
        <v>0</v>
      </c>
      <c r="H24" s="3">
        <v>6</v>
      </c>
      <c r="I24" s="3">
        <v>22</v>
      </c>
      <c r="J24" s="3">
        <v>3</v>
      </c>
      <c r="K24" s="3">
        <v>0</v>
      </c>
      <c r="L24" s="3">
        <v>0</v>
      </c>
      <c r="M24" s="3">
        <v>0</v>
      </c>
      <c r="N24" s="3">
        <v>24</v>
      </c>
      <c r="O24" s="3">
        <v>3</v>
      </c>
      <c r="P24" s="3">
        <v>4</v>
      </c>
      <c r="Q24" s="3">
        <v>0</v>
      </c>
      <c r="R24" s="3">
        <v>0</v>
      </c>
      <c r="S24" s="3">
        <v>6</v>
      </c>
      <c r="T24" s="3">
        <v>0</v>
      </c>
      <c r="U24" s="3">
        <v>1</v>
      </c>
      <c r="V24" s="3">
        <v>1</v>
      </c>
      <c r="W24" s="3">
        <v>1</v>
      </c>
      <c r="X24" s="3">
        <v>0</v>
      </c>
      <c r="Y24" s="3">
        <v>45</v>
      </c>
      <c r="Z24" s="3">
        <v>0</v>
      </c>
      <c r="AA24" s="3">
        <v>4</v>
      </c>
      <c r="AB24" s="3">
        <v>45</v>
      </c>
      <c r="AC24" s="3">
        <v>64</v>
      </c>
      <c r="AD24" s="3">
        <v>0</v>
      </c>
      <c r="AE24" s="3">
        <v>25</v>
      </c>
      <c r="AF24" s="3">
        <v>64</v>
      </c>
    </row>
    <row r="25" spans="1:32" x14ac:dyDescent="0.25">
      <c r="A25" s="4" t="s">
        <v>42</v>
      </c>
      <c r="B25" s="29" t="s">
        <v>43</v>
      </c>
      <c r="C25" s="31">
        <v>3</v>
      </c>
      <c r="D25" s="3">
        <v>0</v>
      </c>
      <c r="E25" s="3">
        <v>4</v>
      </c>
      <c r="F25" s="3">
        <v>1</v>
      </c>
      <c r="G25" s="3">
        <v>0</v>
      </c>
      <c r="H25" s="3">
        <v>34</v>
      </c>
      <c r="I25" s="3">
        <v>0</v>
      </c>
      <c r="J25" s="3">
        <v>15</v>
      </c>
      <c r="K25" s="3">
        <v>9</v>
      </c>
      <c r="L25" s="3">
        <v>0</v>
      </c>
      <c r="M25" s="3">
        <v>26</v>
      </c>
      <c r="N25" s="3">
        <v>0</v>
      </c>
      <c r="O25" s="3">
        <v>49</v>
      </c>
      <c r="P25" s="3">
        <v>10</v>
      </c>
      <c r="Q25" s="3">
        <v>0</v>
      </c>
      <c r="R25" s="3">
        <v>0</v>
      </c>
      <c r="S25" s="3">
        <v>5</v>
      </c>
      <c r="T25" s="3">
        <v>0</v>
      </c>
      <c r="U25" s="3">
        <v>1</v>
      </c>
      <c r="V25" s="3">
        <v>1</v>
      </c>
      <c r="W25" s="3">
        <v>0</v>
      </c>
      <c r="X25" s="3">
        <v>0</v>
      </c>
      <c r="Y25" s="3">
        <v>34</v>
      </c>
      <c r="Z25" s="3">
        <v>0</v>
      </c>
      <c r="AA25" s="3">
        <v>3</v>
      </c>
      <c r="AB25" s="3">
        <v>3</v>
      </c>
      <c r="AC25" s="3">
        <v>61</v>
      </c>
      <c r="AD25" s="3">
        <v>0</v>
      </c>
      <c r="AE25" s="3">
        <v>23</v>
      </c>
      <c r="AF25" s="3">
        <v>61</v>
      </c>
    </row>
    <row r="26" spans="1:32" x14ac:dyDescent="0.25">
      <c r="A26" s="4" t="s">
        <v>44</v>
      </c>
      <c r="B26" s="29" t="s">
        <v>45</v>
      </c>
      <c r="C26" s="31">
        <v>1</v>
      </c>
      <c r="D26" s="3">
        <v>0</v>
      </c>
      <c r="E26" s="3">
        <v>1</v>
      </c>
      <c r="F26" s="3">
        <v>1</v>
      </c>
      <c r="G26" s="3">
        <v>0</v>
      </c>
      <c r="H26" s="3">
        <v>37</v>
      </c>
      <c r="I26" s="3">
        <v>0</v>
      </c>
      <c r="J26" s="3">
        <v>18</v>
      </c>
      <c r="K26" s="3">
        <v>18</v>
      </c>
      <c r="L26" s="3">
        <v>0</v>
      </c>
      <c r="M26" s="3">
        <v>1</v>
      </c>
      <c r="N26" s="3">
        <v>0</v>
      </c>
      <c r="O26" s="3">
        <v>24</v>
      </c>
      <c r="P26" s="3">
        <v>29</v>
      </c>
      <c r="Q26" s="3">
        <v>0</v>
      </c>
      <c r="R26" s="3">
        <v>2</v>
      </c>
      <c r="S26" s="3">
        <v>4</v>
      </c>
      <c r="T26" s="3">
        <v>0</v>
      </c>
      <c r="U26" s="3">
        <v>1</v>
      </c>
      <c r="V26" s="3">
        <v>1</v>
      </c>
      <c r="W26" s="3">
        <v>1</v>
      </c>
      <c r="X26" s="3">
        <v>0</v>
      </c>
      <c r="Y26" s="3">
        <v>29</v>
      </c>
      <c r="Z26" s="3">
        <v>42</v>
      </c>
      <c r="AA26" s="3">
        <v>10</v>
      </c>
      <c r="AB26" s="3">
        <v>29</v>
      </c>
      <c r="AC26" s="3">
        <v>103</v>
      </c>
      <c r="AD26" s="3">
        <v>0</v>
      </c>
      <c r="AE26" s="3">
        <v>0</v>
      </c>
      <c r="AF26" s="3">
        <v>103</v>
      </c>
    </row>
    <row r="27" spans="1:32" x14ac:dyDescent="0.25">
      <c r="A27" s="4" t="s">
        <v>46</v>
      </c>
      <c r="B27" s="29" t="s">
        <v>47</v>
      </c>
      <c r="C27" s="31">
        <v>0</v>
      </c>
      <c r="D27" s="3">
        <v>7</v>
      </c>
      <c r="E27" s="3">
        <v>0</v>
      </c>
      <c r="F27" s="3">
        <v>0</v>
      </c>
      <c r="G27" s="3">
        <v>0</v>
      </c>
      <c r="H27" s="3">
        <v>0</v>
      </c>
      <c r="I27" s="3">
        <v>13</v>
      </c>
      <c r="J27" s="3">
        <v>0</v>
      </c>
      <c r="K27" s="3">
        <v>0</v>
      </c>
      <c r="L27" s="3">
        <v>0</v>
      </c>
      <c r="M27" s="3">
        <v>0</v>
      </c>
      <c r="N27" s="3">
        <v>12</v>
      </c>
      <c r="O27" s="3">
        <v>0</v>
      </c>
      <c r="P27" s="3">
        <v>0</v>
      </c>
      <c r="Q27" s="3">
        <v>0</v>
      </c>
      <c r="R27" s="3">
        <v>0</v>
      </c>
      <c r="S27" s="3">
        <v>2</v>
      </c>
      <c r="T27" s="3">
        <v>0</v>
      </c>
      <c r="U27" s="3">
        <v>1</v>
      </c>
      <c r="V27" s="3">
        <v>1</v>
      </c>
      <c r="W27" s="3">
        <v>0</v>
      </c>
      <c r="X27" s="3">
        <v>0</v>
      </c>
      <c r="Y27" s="3">
        <v>24</v>
      </c>
      <c r="Z27" s="3">
        <v>0</v>
      </c>
      <c r="AA27" s="3">
        <v>0</v>
      </c>
      <c r="AB27" s="3">
        <v>13</v>
      </c>
      <c r="AC27" s="3">
        <v>59</v>
      </c>
      <c r="AD27" s="3">
        <v>0</v>
      </c>
      <c r="AE27" s="3">
        <v>0</v>
      </c>
      <c r="AF27" s="3">
        <v>12</v>
      </c>
    </row>
    <row r="28" spans="1:32" x14ac:dyDescent="0.25">
      <c r="A28" s="4" t="s">
        <v>48</v>
      </c>
      <c r="B28" s="29" t="s">
        <v>49</v>
      </c>
      <c r="C28" s="31">
        <v>1</v>
      </c>
      <c r="D28" s="3">
        <v>0</v>
      </c>
      <c r="E28" s="3">
        <v>0</v>
      </c>
      <c r="F28" s="3">
        <v>0</v>
      </c>
      <c r="G28" s="3">
        <v>0</v>
      </c>
      <c r="H28" s="3">
        <v>28</v>
      </c>
      <c r="I28" s="3">
        <v>0</v>
      </c>
      <c r="J28" s="3">
        <v>0</v>
      </c>
      <c r="K28" s="3">
        <v>0</v>
      </c>
      <c r="L28" s="3">
        <v>0</v>
      </c>
      <c r="M28" s="3">
        <v>2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28</v>
      </c>
      <c r="Z28" s="3">
        <v>3</v>
      </c>
      <c r="AA28" s="3">
        <v>0</v>
      </c>
      <c r="AB28" s="3">
        <v>31</v>
      </c>
      <c r="AC28" s="3">
        <v>40</v>
      </c>
      <c r="AD28" s="3">
        <v>0</v>
      </c>
      <c r="AE28" s="3">
        <v>0</v>
      </c>
      <c r="AF28" s="3">
        <v>40</v>
      </c>
    </row>
    <row r="29" spans="1:32" x14ac:dyDescent="0.25">
      <c r="A29" s="4" t="s">
        <v>50</v>
      </c>
      <c r="B29" s="29" t="s">
        <v>51</v>
      </c>
      <c r="C29" s="31">
        <v>1</v>
      </c>
      <c r="D29" s="3">
        <v>3</v>
      </c>
      <c r="E29" s="3">
        <v>0</v>
      </c>
      <c r="F29" s="3">
        <v>0</v>
      </c>
      <c r="G29" s="3">
        <v>0</v>
      </c>
      <c r="H29" s="3">
        <v>39</v>
      </c>
      <c r="I29" s="3">
        <v>39</v>
      </c>
      <c r="J29" s="3">
        <v>0</v>
      </c>
      <c r="K29" s="3">
        <v>0</v>
      </c>
      <c r="L29" s="3">
        <v>0</v>
      </c>
      <c r="M29" s="3">
        <v>88</v>
      </c>
      <c r="N29" s="3">
        <v>88</v>
      </c>
      <c r="O29" s="3">
        <v>0</v>
      </c>
      <c r="P29" s="3">
        <v>0</v>
      </c>
      <c r="Q29" s="3">
        <v>0</v>
      </c>
      <c r="R29" s="3">
        <v>1</v>
      </c>
      <c r="S29" s="3">
        <v>1</v>
      </c>
      <c r="T29" s="3">
        <v>0</v>
      </c>
      <c r="U29" s="3">
        <v>1</v>
      </c>
      <c r="V29" s="3">
        <v>1</v>
      </c>
      <c r="W29" s="3">
        <v>0</v>
      </c>
      <c r="X29" s="3">
        <v>0</v>
      </c>
      <c r="Y29" s="3">
        <v>39</v>
      </c>
      <c r="Z29" s="3">
        <v>0</v>
      </c>
      <c r="AA29" s="3">
        <v>0</v>
      </c>
      <c r="AB29" s="3">
        <v>39</v>
      </c>
      <c r="AC29" s="3">
        <v>88</v>
      </c>
      <c r="AD29" s="3">
        <v>0</v>
      </c>
      <c r="AE29" s="3">
        <v>0</v>
      </c>
      <c r="AF29" s="3">
        <v>88</v>
      </c>
    </row>
    <row r="30" spans="1:32" x14ac:dyDescent="0.25">
      <c r="A30" s="4" t="s">
        <v>52</v>
      </c>
      <c r="B30" s="29" t="s">
        <v>53</v>
      </c>
      <c r="C30" s="31">
        <v>3</v>
      </c>
      <c r="D30" s="3">
        <v>4</v>
      </c>
      <c r="E30" s="3">
        <v>0</v>
      </c>
      <c r="F30" s="3">
        <v>0</v>
      </c>
      <c r="G30" s="3">
        <v>0</v>
      </c>
      <c r="H30" s="3">
        <v>26</v>
      </c>
      <c r="I30" s="3">
        <v>4</v>
      </c>
      <c r="J30" s="3">
        <v>0</v>
      </c>
      <c r="K30" s="3">
        <v>0</v>
      </c>
      <c r="L30" s="3">
        <v>0</v>
      </c>
      <c r="M30" s="3">
        <v>75</v>
      </c>
      <c r="N30" s="3">
        <v>16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9</v>
      </c>
      <c r="U30" s="3">
        <v>1</v>
      </c>
      <c r="V30" s="3">
        <v>1</v>
      </c>
      <c r="W30" s="3">
        <v>0</v>
      </c>
      <c r="X30" s="3">
        <v>1</v>
      </c>
      <c r="Y30" s="3">
        <v>27</v>
      </c>
      <c r="Z30" s="3">
        <v>3</v>
      </c>
      <c r="AA30" s="3">
        <v>0</v>
      </c>
      <c r="AB30" s="3">
        <v>0</v>
      </c>
      <c r="AC30" s="3">
        <v>75</v>
      </c>
      <c r="AD30" s="3">
        <v>16</v>
      </c>
      <c r="AE30" s="3">
        <v>0</v>
      </c>
      <c r="AF30" s="3">
        <v>75</v>
      </c>
    </row>
    <row r="31" spans="1:32" x14ac:dyDescent="0.25">
      <c r="A31" s="4" t="s">
        <v>54</v>
      </c>
      <c r="B31" s="29" t="s">
        <v>55</v>
      </c>
      <c r="C31" s="31">
        <v>61</v>
      </c>
      <c r="D31" s="3">
        <v>0</v>
      </c>
      <c r="E31" s="3">
        <v>26</v>
      </c>
      <c r="F31" s="3">
        <v>0</v>
      </c>
      <c r="G31" s="3">
        <v>0</v>
      </c>
      <c r="H31" s="3">
        <v>60</v>
      </c>
      <c r="I31" s="3">
        <v>0</v>
      </c>
      <c r="J31" s="3">
        <v>8</v>
      </c>
      <c r="K31" s="3">
        <v>0</v>
      </c>
      <c r="L31" s="3">
        <v>0</v>
      </c>
      <c r="M31" s="3">
        <v>16</v>
      </c>
      <c r="N31" s="3">
        <v>0</v>
      </c>
      <c r="O31" s="3">
        <v>18</v>
      </c>
      <c r="P31" s="3">
        <v>0</v>
      </c>
      <c r="Q31" s="3">
        <v>0</v>
      </c>
      <c r="R31" s="3">
        <v>3</v>
      </c>
      <c r="S31" s="3">
        <v>36</v>
      </c>
      <c r="T31" s="3">
        <v>0</v>
      </c>
      <c r="U31" s="3">
        <v>1</v>
      </c>
      <c r="V31" s="3">
        <v>1</v>
      </c>
      <c r="W31" s="3">
        <v>0</v>
      </c>
      <c r="X31" s="3">
        <v>0</v>
      </c>
      <c r="Y31" s="3">
        <v>90</v>
      </c>
      <c r="Z31" s="3">
        <v>0</v>
      </c>
      <c r="AA31" s="3">
        <v>0</v>
      </c>
      <c r="AB31" s="3">
        <v>0</v>
      </c>
      <c r="AC31" s="3">
        <v>166</v>
      </c>
      <c r="AD31" s="3">
        <v>0</v>
      </c>
      <c r="AE31" s="3">
        <v>0</v>
      </c>
      <c r="AF31" s="3">
        <v>0</v>
      </c>
    </row>
    <row r="32" spans="1:32" x14ac:dyDescent="0.25">
      <c r="A32" s="4" t="s">
        <v>56</v>
      </c>
      <c r="B32" s="29" t="s">
        <v>57</v>
      </c>
      <c r="C32" s="31">
        <v>0</v>
      </c>
      <c r="D32" s="3">
        <v>11</v>
      </c>
      <c r="E32" s="3">
        <v>0</v>
      </c>
      <c r="F32" s="3">
        <v>9</v>
      </c>
      <c r="G32" s="3">
        <v>38</v>
      </c>
      <c r="H32" s="3">
        <v>0</v>
      </c>
      <c r="I32" s="3">
        <v>6</v>
      </c>
      <c r="J32" s="3">
        <v>0</v>
      </c>
      <c r="K32" s="3">
        <v>21</v>
      </c>
      <c r="L32" s="3">
        <v>43</v>
      </c>
      <c r="M32" s="3">
        <v>0</v>
      </c>
      <c r="N32" s="3">
        <v>21</v>
      </c>
      <c r="O32" s="3">
        <v>0</v>
      </c>
      <c r="P32" s="3">
        <v>6</v>
      </c>
      <c r="Q32" s="3">
        <v>28</v>
      </c>
      <c r="R32" s="3">
        <v>0</v>
      </c>
      <c r="S32" s="3">
        <v>20</v>
      </c>
      <c r="T32" s="3">
        <v>0</v>
      </c>
      <c r="U32" s="3">
        <v>0</v>
      </c>
      <c r="V32" s="3">
        <v>0</v>
      </c>
      <c r="W32" s="3">
        <v>1</v>
      </c>
      <c r="X32" s="3">
        <v>0</v>
      </c>
      <c r="Y32" s="3">
        <v>43</v>
      </c>
      <c r="Z32" s="3">
        <v>27</v>
      </c>
      <c r="AA32" s="3">
        <v>0</v>
      </c>
      <c r="AB32" s="3">
        <v>0</v>
      </c>
      <c r="AC32" s="3">
        <v>50</v>
      </c>
      <c r="AD32" s="3">
        <v>5</v>
      </c>
      <c r="AE32" s="3">
        <v>101</v>
      </c>
      <c r="AF32" s="3">
        <v>55</v>
      </c>
    </row>
    <row r="33" spans="1:32" x14ac:dyDescent="0.25">
      <c r="A33" s="4" t="s">
        <v>58</v>
      </c>
      <c r="B33" s="29" t="s">
        <v>59</v>
      </c>
      <c r="C33" s="31">
        <v>3</v>
      </c>
      <c r="D33" s="3">
        <v>0</v>
      </c>
      <c r="E33" s="3">
        <v>3</v>
      </c>
      <c r="F33" s="3">
        <v>0</v>
      </c>
      <c r="G33" s="3">
        <v>0</v>
      </c>
      <c r="H33" s="3">
        <v>96</v>
      </c>
      <c r="I33" s="3">
        <v>0</v>
      </c>
      <c r="J33" s="3">
        <v>0</v>
      </c>
      <c r="K33" s="3">
        <v>0</v>
      </c>
      <c r="L33" s="3">
        <v>0</v>
      </c>
      <c r="M33" s="3">
        <v>152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3</v>
      </c>
      <c r="T33" s="3">
        <v>0</v>
      </c>
      <c r="U33" s="3">
        <v>1</v>
      </c>
      <c r="V33" s="3">
        <v>1</v>
      </c>
      <c r="W33" s="3">
        <v>0</v>
      </c>
      <c r="X33" s="3">
        <v>0</v>
      </c>
      <c r="Y33" s="3">
        <v>96</v>
      </c>
      <c r="Z33" s="3">
        <v>0</v>
      </c>
      <c r="AA33" s="3">
        <v>0</v>
      </c>
      <c r="AB33" s="3">
        <v>96</v>
      </c>
      <c r="AC33" s="3">
        <v>152</v>
      </c>
      <c r="AD33" s="3">
        <v>0</v>
      </c>
      <c r="AE33" s="3">
        <v>0</v>
      </c>
      <c r="AF33" s="3">
        <v>152</v>
      </c>
    </row>
    <row r="34" spans="1:32" x14ac:dyDescent="0.25">
      <c r="A34" s="4" t="s">
        <v>60</v>
      </c>
      <c r="B34" s="29" t="s">
        <v>61</v>
      </c>
      <c r="C34" s="31">
        <v>2</v>
      </c>
      <c r="D34" s="3">
        <v>10</v>
      </c>
      <c r="E34" s="3">
        <v>0</v>
      </c>
      <c r="F34" s="3">
        <v>0</v>
      </c>
      <c r="G34" s="3">
        <v>0</v>
      </c>
      <c r="H34" s="3">
        <v>16</v>
      </c>
      <c r="I34" s="3">
        <v>36</v>
      </c>
      <c r="J34" s="3">
        <v>0</v>
      </c>
      <c r="K34" s="3">
        <v>0</v>
      </c>
      <c r="L34" s="3">
        <v>0</v>
      </c>
      <c r="M34" s="3">
        <v>13</v>
      </c>
      <c r="N34" s="3">
        <v>0</v>
      </c>
      <c r="O34" s="3">
        <v>0</v>
      </c>
      <c r="P34" s="3">
        <v>0</v>
      </c>
      <c r="Q34" s="3">
        <v>0</v>
      </c>
      <c r="R34" s="3">
        <v>1</v>
      </c>
      <c r="S34" s="3">
        <v>11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36</v>
      </c>
      <c r="Z34" s="3">
        <v>0</v>
      </c>
      <c r="AA34" s="3">
        <v>0</v>
      </c>
      <c r="AB34" s="3">
        <v>0</v>
      </c>
      <c r="AC34" s="3">
        <v>46</v>
      </c>
      <c r="AD34" s="3">
        <v>0</v>
      </c>
      <c r="AE34" s="3">
        <v>0</v>
      </c>
      <c r="AF34" s="3">
        <v>0</v>
      </c>
    </row>
    <row r="35" spans="1:32" x14ac:dyDescent="0.25">
      <c r="A35" s="4" t="s">
        <v>62</v>
      </c>
      <c r="B35" s="29" t="s">
        <v>63</v>
      </c>
      <c r="C35" s="31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23</v>
      </c>
      <c r="AA35" s="3">
        <v>0</v>
      </c>
      <c r="AB35" s="3">
        <v>0</v>
      </c>
      <c r="AC35" s="3">
        <v>0</v>
      </c>
      <c r="AD35" s="3">
        <v>64</v>
      </c>
      <c r="AE35" s="3">
        <v>0</v>
      </c>
      <c r="AF35" s="3">
        <v>0</v>
      </c>
    </row>
    <row r="36" spans="1:32" x14ac:dyDescent="0.25">
      <c r="A36" s="4" t="s">
        <v>64</v>
      </c>
      <c r="B36" s="29" t="s">
        <v>65</v>
      </c>
      <c r="C36" s="31">
        <v>1</v>
      </c>
      <c r="D36" s="3">
        <v>2</v>
      </c>
      <c r="E36" s="3">
        <v>1</v>
      </c>
      <c r="F36" s="3">
        <v>0</v>
      </c>
      <c r="G36" s="3">
        <v>1</v>
      </c>
      <c r="H36" s="3">
        <v>23</v>
      </c>
      <c r="I36" s="3">
        <v>0</v>
      </c>
      <c r="J36" s="3">
        <v>8</v>
      </c>
      <c r="K36" s="3">
        <v>0</v>
      </c>
      <c r="L36" s="3">
        <v>30</v>
      </c>
      <c r="M36" s="3">
        <v>38</v>
      </c>
      <c r="N36" s="3">
        <v>0</v>
      </c>
      <c r="O36" s="3">
        <v>5</v>
      </c>
      <c r="P36" s="3">
        <v>0</v>
      </c>
      <c r="Q36" s="3">
        <v>38</v>
      </c>
      <c r="R36" s="3">
        <v>1</v>
      </c>
      <c r="S36" s="3">
        <v>3</v>
      </c>
      <c r="T36" s="3">
        <v>0</v>
      </c>
      <c r="U36" s="3">
        <v>1</v>
      </c>
      <c r="V36" s="3">
        <v>1</v>
      </c>
      <c r="W36" s="3">
        <v>0</v>
      </c>
      <c r="X36" s="3">
        <v>0</v>
      </c>
      <c r="Y36" s="3">
        <v>58</v>
      </c>
      <c r="Z36" s="3">
        <v>0</v>
      </c>
      <c r="AA36" s="3">
        <v>0</v>
      </c>
      <c r="AB36" s="3">
        <v>58</v>
      </c>
      <c r="AC36" s="3">
        <v>81</v>
      </c>
      <c r="AD36" s="3">
        <v>0</v>
      </c>
      <c r="AE36" s="3">
        <v>28</v>
      </c>
      <c r="AF36" s="3">
        <v>81</v>
      </c>
    </row>
    <row r="37" spans="1:32" x14ac:dyDescent="0.25">
      <c r="A37" s="4" t="s">
        <v>66</v>
      </c>
      <c r="B37" s="29" t="s">
        <v>67</v>
      </c>
      <c r="C37" s="31">
        <v>9</v>
      </c>
      <c r="D37" s="3">
        <v>6</v>
      </c>
      <c r="E37" s="3">
        <v>6</v>
      </c>
      <c r="F37" s="3">
        <v>3</v>
      </c>
      <c r="G37" s="3">
        <v>0</v>
      </c>
      <c r="H37" s="3">
        <v>23</v>
      </c>
      <c r="I37" s="3">
        <v>15</v>
      </c>
      <c r="J37" s="3">
        <v>23</v>
      </c>
      <c r="K37" s="3">
        <v>20</v>
      </c>
      <c r="L37" s="3">
        <v>0</v>
      </c>
      <c r="M37" s="3">
        <v>174</v>
      </c>
      <c r="N37" s="3">
        <v>10</v>
      </c>
      <c r="O37" s="3">
        <v>105</v>
      </c>
      <c r="P37" s="3">
        <v>6</v>
      </c>
      <c r="Q37" s="3">
        <v>0</v>
      </c>
      <c r="R37" s="3">
        <v>2</v>
      </c>
      <c r="S37" s="3">
        <v>33</v>
      </c>
      <c r="T37" s="3">
        <v>3</v>
      </c>
      <c r="U37" s="3">
        <v>1</v>
      </c>
      <c r="V37" s="3">
        <v>1</v>
      </c>
      <c r="W37" s="3">
        <v>1</v>
      </c>
      <c r="X37" s="3">
        <v>1</v>
      </c>
      <c r="Y37" s="3">
        <v>23</v>
      </c>
      <c r="Z37" s="3">
        <v>0</v>
      </c>
      <c r="AA37" s="3">
        <v>0</v>
      </c>
      <c r="AB37" s="3">
        <v>23</v>
      </c>
      <c r="AC37" s="3">
        <v>174</v>
      </c>
      <c r="AD37" s="3">
        <v>0</v>
      </c>
      <c r="AE37" s="3">
        <v>0</v>
      </c>
      <c r="AF37" s="3">
        <v>174</v>
      </c>
    </row>
    <row r="38" spans="1:32" x14ac:dyDescent="0.25">
      <c r="A38" s="4" t="s">
        <v>68</v>
      </c>
      <c r="B38" s="29" t="s">
        <v>69</v>
      </c>
      <c r="C38" s="31">
        <v>3</v>
      </c>
      <c r="D38" s="3">
        <v>3</v>
      </c>
      <c r="E38" s="3">
        <v>1</v>
      </c>
      <c r="F38" s="3">
        <v>3</v>
      </c>
      <c r="G38" s="3">
        <v>0</v>
      </c>
      <c r="H38" s="3">
        <v>37</v>
      </c>
      <c r="I38" s="3">
        <v>13</v>
      </c>
      <c r="J38" s="3">
        <v>5</v>
      </c>
      <c r="K38" s="3">
        <v>26</v>
      </c>
      <c r="L38" s="3">
        <v>0</v>
      </c>
      <c r="M38" s="3">
        <v>84</v>
      </c>
      <c r="N38" s="3">
        <v>1</v>
      </c>
      <c r="O38" s="3">
        <v>16</v>
      </c>
      <c r="P38" s="3">
        <v>0</v>
      </c>
      <c r="Q38" s="3">
        <v>0</v>
      </c>
      <c r="R38" s="3">
        <v>1</v>
      </c>
      <c r="S38" s="3">
        <v>0</v>
      </c>
      <c r="T38" s="3">
        <v>0</v>
      </c>
      <c r="U38" s="3">
        <v>1</v>
      </c>
      <c r="V38" s="3">
        <v>1</v>
      </c>
      <c r="W38" s="3">
        <v>1</v>
      </c>
      <c r="X38" s="3">
        <v>0</v>
      </c>
      <c r="Y38" s="3">
        <v>37</v>
      </c>
      <c r="Z38" s="3">
        <v>0</v>
      </c>
      <c r="AA38" s="3">
        <v>0</v>
      </c>
      <c r="AB38" s="3">
        <v>37</v>
      </c>
      <c r="AC38" s="3">
        <v>84</v>
      </c>
      <c r="AD38" s="3">
        <v>0</v>
      </c>
      <c r="AE38" s="3">
        <v>0</v>
      </c>
      <c r="AF38" s="3">
        <v>84</v>
      </c>
    </row>
    <row r="39" spans="1:32" x14ac:dyDescent="0.25">
      <c r="A39" s="4" t="s">
        <v>70</v>
      </c>
      <c r="B39" s="29" t="s">
        <v>71</v>
      </c>
      <c r="C39" s="31">
        <v>22</v>
      </c>
      <c r="D39" s="3">
        <v>0</v>
      </c>
      <c r="E39" s="3">
        <v>0</v>
      </c>
      <c r="F39" s="3">
        <v>0</v>
      </c>
      <c r="G39" s="3">
        <v>0</v>
      </c>
      <c r="H39" s="3">
        <v>86</v>
      </c>
      <c r="I39" s="3">
        <v>0</v>
      </c>
      <c r="J39" s="3">
        <v>0</v>
      </c>
      <c r="K39" s="3">
        <v>0</v>
      </c>
      <c r="L39" s="3">
        <v>0</v>
      </c>
      <c r="M39" s="3">
        <v>86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86</v>
      </c>
      <c r="Z39" s="3">
        <v>0</v>
      </c>
      <c r="AA39" s="3">
        <v>0</v>
      </c>
      <c r="AB39" s="3">
        <v>0</v>
      </c>
      <c r="AC39" s="3">
        <v>93</v>
      </c>
      <c r="AD39" s="3">
        <v>77</v>
      </c>
      <c r="AE39" s="3">
        <v>0</v>
      </c>
      <c r="AF39" s="3">
        <v>170</v>
      </c>
    </row>
    <row r="40" spans="1:32" x14ac:dyDescent="0.25">
      <c r="A40" s="4" t="s">
        <v>72</v>
      </c>
      <c r="B40" s="29" t="s">
        <v>73</v>
      </c>
      <c r="C40" s="31">
        <v>1</v>
      </c>
      <c r="D40" s="3">
        <v>2</v>
      </c>
      <c r="E40" s="3">
        <v>0</v>
      </c>
      <c r="F40" s="3">
        <v>1</v>
      </c>
      <c r="G40" s="3">
        <v>0</v>
      </c>
      <c r="H40" s="3">
        <v>0</v>
      </c>
      <c r="I40" s="3">
        <v>22</v>
      </c>
      <c r="J40" s="3">
        <v>0</v>
      </c>
      <c r="K40" s="3">
        <v>0</v>
      </c>
      <c r="L40" s="3">
        <v>0</v>
      </c>
      <c r="M40" s="3">
        <v>8</v>
      </c>
      <c r="N40" s="3">
        <v>6</v>
      </c>
      <c r="O40" s="3">
        <v>0</v>
      </c>
      <c r="P40" s="3">
        <v>2</v>
      </c>
      <c r="Q40" s="3">
        <v>0</v>
      </c>
      <c r="R40" s="3">
        <v>50</v>
      </c>
      <c r="S40" s="3">
        <v>50</v>
      </c>
      <c r="T40" s="3">
        <v>0</v>
      </c>
      <c r="U40" s="3">
        <v>1</v>
      </c>
      <c r="V40" s="3">
        <v>1</v>
      </c>
      <c r="W40" s="3">
        <v>1</v>
      </c>
      <c r="X40" s="3">
        <v>0</v>
      </c>
      <c r="Y40" s="3">
        <v>65</v>
      </c>
      <c r="Z40" s="3">
        <v>0</v>
      </c>
      <c r="AA40" s="3">
        <v>0</v>
      </c>
      <c r="AB40" s="3">
        <v>0</v>
      </c>
      <c r="AC40" s="3">
        <v>120</v>
      </c>
      <c r="AD40" s="3">
        <v>16</v>
      </c>
      <c r="AE40" s="3">
        <v>0</v>
      </c>
      <c r="AF40" s="3">
        <v>136</v>
      </c>
    </row>
    <row r="41" spans="1:32" x14ac:dyDescent="0.25">
      <c r="A41" s="4" t="s">
        <v>74</v>
      </c>
      <c r="B41" s="29" t="s">
        <v>75</v>
      </c>
      <c r="C41" s="31">
        <v>0</v>
      </c>
      <c r="D41" s="3">
        <v>6</v>
      </c>
      <c r="E41" s="3">
        <v>0</v>
      </c>
      <c r="F41" s="3">
        <v>0</v>
      </c>
      <c r="G41" s="3">
        <v>0</v>
      </c>
      <c r="H41" s="3">
        <v>0</v>
      </c>
      <c r="I41" s="3">
        <v>29</v>
      </c>
      <c r="J41" s="3">
        <v>0</v>
      </c>
      <c r="K41" s="3">
        <v>0</v>
      </c>
      <c r="L41" s="3">
        <v>0</v>
      </c>
      <c r="M41" s="3">
        <v>0</v>
      </c>
      <c r="N41" s="3">
        <v>23</v>
      </c>
      <c r="O41" s="3">
        <v>0</v>
      </c>
      <c r="P41" s="3">
        <v>0</v>
      </c>
      <c r="Q41" s="3">
        <v>0</v>
      </c>
      <c r="R41" s="3">
        <v>2</v>
      </c>
      <c r="S41" s="3">
        <v>2</v>
      </c>
      <c r="T41" s="3">
        <v>0</v>
      </c>
      <c r="U41" s="3">
        <v>1</v>
      </c>
      <c r="V41" s="3">
        <v>1</v>
      </c>
      <c r="W41" s="3">
        <v>0</v>
      </c>
      <c r="X41" s="3">
        <v>0</v>
      </c>
      <c r="Y41" s="3">
        <v>132</v>
      </c>
      <c r="Z41" s="3">
        <v>4</v>
      </c>
      <c r="AA41" s="3">
        <v>8</v>
      </c>
      <c r="AB41" s="3">
        <v>132</v>
      </c>
      <c r="AC41" s="3">
        <v>62</v>
      </c>
      <c r="AD41" s="3">
        <v>6</v>
      </c>
      <c r="AE41" s="3">
        <v>219</v>
      </c>
      <c r="AF41" s="3">
        <v>62</v>
      </c>
    </row>
    <row r="42" spans="1:32" x14ac:dyDescent="0.25">
      <c r="A42" s="4" t="s">
        <v>76</v>
      </c>
      <c r="B42" s="29" t="s">
        <v>77</v>
      </c>
      <c r="C42" s="31">
        <v>0</v>
      </c>
      <c r="D42" s="3">
        <v>1</v>
      </c>
      <c r="E42" s="3">
        <v>0</v>
      </c>
      <c r="F42" s="3">
        <v>0</v>
      </c>
      <c r="G42" s="3">
        <v>0</v>
      </c>
      <c r="H42" s="3">
        <v>0</v>
      </c>
      <c r="I42" s="3">
        <v>5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74</v>
      </c>
      <c r="Z42" s="3">
        <v>0</v>
      </c>
      <c r="AA42" s="3">
        <v>0</v>
      </c>
      <c r="AB42" s="3">
        <v>74</v>
      </c>
      <c r="AC42" s="3">
        <v>10</v>
      </c>
      <c r="AD42" s="3">
        <v>0</v>
      </c>
      <c r="AE42" s="3">
        <v>112</v>
      </c>
      <c r="AF42" s="3">
        <v>10</v>
      </c>
    </row>
    <row r="43" spans="1:32" x14ac:dyDescent="0.25">
      <c r="A43" s="4" t="s">
        <v>78</v>
      </c>
      <c r="B43" s="29" t="s">
        <v>79</v>
      </c>
      <c r="C43" s="31">
        <v>5</v>
      </c>
      <c r="D43" s="3">
        <v>11</v>
      </c>
      <c r="E43" s="3">
        <v>0</v>
      </c>
      <c r="F43" s="3">
        <v>2</v>
      </c>
      <c r="G43" s="3">
        <v>32</v>
      </c>
      <c r="H43" s="3">
        <v>132</v>
      </c>
      <c r="I43" s="3">
        <v>22</v>
      </c>
      <c r="J43" s="3">
        <v>0</v>
      </c>
      <c r="K43" s="3">
        <v>2</v>
      </c>
      <c r="L43" s="3">
        <v>42</v>
      </c>
      <c r="M43" s="3">
        <v>239</v>
      </c>
      <c r="N43" s="3">
        <v>14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1</v>
      </c>
      <c r="V43" s="3">
        <v>1</v>
      </c>
      <c r="W43" s="3">
        <v>0</v>
      </c>
      <c r="X43" s="3">
        <v>0</v>
      </c>
      <c r="Y43" s="3">
        <v>53</v>
      </c>
      <c r="Z43" s="3">
        <v>0</v>
      </c>
      <c r="AA43" s="3">
        <v>0</v>
      </c>
      <c r="AB43" s="3">
        <v>0</v>
      </c>
      <c r="AC43" s="3">
        <v>111</v>
      </c>
      <c r="AD43" s="3">
        <v>0</v>
      </c>
      <c r="AE43" s="3">
        <v>0</v>
      </c>
      <c r="AF43" s="3">
        <v>111</v>
      </c>
    </row>
    <row r="44" spans="1:32" x14ac:dyDescent="0.25">
      <c r="A44" s="4" t="s">
        <v>80</v>
      </c>
      <c r="B44" s="29" t="s">
        <v>81</v>
      </c>
      <c r="C44" s="31">
        <v>0</v>
      </c>
      <c r="D44" s="3">
        <v>0</v>
      </c>
      <c r="E44" s="3">
        <v>4</v>
      </c>
      <c r="F44" s="3">
        <v>0</v>
      </c>
      <c r="G44" s="3">
        <v>3</v>
      </c>
      <c r="H44" s="3">
        <v>0</v>
      </c>
      <c r="I44" s="3">
        <v>0</v>
      </c>
      <c r="J44" s="3">
        <v>35</v>
      </c>
      <c r="K44" s="3">
        <v>0</v>
      </c>
      <c r="L44" s="3">
        <v>0</v>
      </c>
      <c r="M44" s="3">
        <v>0</v>
      </c>
      <c r="N44" s="3">
        <v>0</v>
      </c>
      <c r="O44" s="3">
        <v>131</v>
      </c>
      <c r="P44" s="3">
        <v>0</v>
      </c>
      <c r="Q44" s="3">
        <v>3</v>
      </c>
      <c r="R44" s="3">
        <v>0</v>
      </c>
      <c r="S44" s="3">
        <v>7</v>
      </c>
      <c r="T44" s="3">
        <v>0</v>
      </c>
      <c r="U44" s="3">
        <v>1</v>
      </c>
      <c r="V44" s="3">
        <v>1</v>
      </c>
      <c r="W44" s="3">
        <v>0</v>
      </c>
      <c r="X44" s="3">
        <v>0</v>
      </c>
      <c r="Y44" s="3">
        <v>35</v>
      </c>
      <c r="Z44" s="3">
        <v>0</v>
      </c>
      <c r="AA44" s="3">
        <v>0</v>
      </c>
      <c r="AB44" s="3">
        <v>35</v>
      </c>
      <c r="AC44" s="3">
        <v>223</v>
      </c>
      <c r="AD44" s="3">
        <v>0</v>
      </c>
      <c r="AE44" s="3">
        <v>0</v>
      </c>
      <c r="AF44" s="3">
        <v>223</v>
      </c>
    </row>
    <row r="45" spans="1:32" x14ac:dyDescent="0.25">
      <c r="A45" s="4" t="s">
        <v>82</v>
      </c>
      <c r="B45" s="29" t="s">
        <v>83</v>
      </c>
      <c r="C45" s="31">
        <v>12</v>
      </c>
      <c r="D45" s="3">
        <v>0</v>
      </c>
      <c r="E45" s="3">
        <v>12</v>
      </c>
      <c r="F45" s="3">
        <v>0</v>
      </c>
      <c r="G45" s="3">
        <v>0</v>
      </c>
      <c r="H45" s="3">
        <v>58</v>
      </c>
      <c r="I45" s="3">
        <v>0</v>
      </c>
      <c r="J45" s="3">
        <v>58</v>
      </c>
      <c r="K45" s="3">
        <v>0</v>
      </c>
      <c r="L45" s="3">
        <v>0</v>
      </c>
      <c r="M45" s="3">
        <v>62</v>
      </c>
      <c r="N45" s="3">
        <v>0</v>
      </c>
      <c r="O45" s="3">
        <v>62</v>
      </c>
      <c r="P45" s="3">
        <v>0</v>
      </c>
      <c r="Q45" s="3">
        <v>0</v>
      </c>
      <c r="R45" s="3">
        <v>1</v>
      </c>
      <c r="S45" s="3">
        <v>0</v>
      </c>
      <c r="T45" s="3">
        <v>1</v>
      </c>
      <c r="U45" s="3">
        <v>1</v>
      </c>
      <c r="V45" s="3">
        <v>1</v>
      </c>
      <c r="W45" s="3">
        <v>1</v>
      </c>
      <c r="X45" s="3">
        <v>0</v>
      </c>
      <c r="Y45" s="3">
        <v>58</v>
      </c>
      <c r="Z45" s="3">
        <v>0</v>
      </c>
      <c r="AA45" s="3">
        <v>0</v>
      </c>
      <c r="AB45" s="3">
        <v>0</v>
      </c>
      <c r="AC45" s="3">
        <v>62</v>
      </c>
      <c r="AD45" s="3">
        <v>0</v>
      </c>
      <c r="AE45" s="3">
        <v>0</v>
      </c>
      <c r="AF45" s="3">
        <v>0</v>
      </c>
    </row>
    <row r="46" spans="1:32" x14ac:dyDescent="0.25">
      <c r="A46" s="4" t="s">
        <v>84</v>
      </c>
      <c r="B46" s="29" t="s">
        <v>85</v>
      </c>
      <c r="C46" s="31">
        <v>7</v>
      </c>
      <c r="D46" s="3">
        <v>15</v>
      </c>
      <c r="E46" s="3">
        <v>7</v>
      </c>
      <c r="F46" s="3">
        <v>7</v>
      </c>
      <c r="G46" s="3">
        <v>0</v>
      </c>
      <c r="H46" s="3">
        <v>47</v>
      </c>
      <c r="I46" s="3">
        <v>47</v>
      </c>
      <c r="J46" s="3">
        <v>47</v>
      </c>
      <c r="K46" s="3">
        <v>47</v>
      </c>
      <c r="L46" s="3">
        <v>0</v>
      </c>
      <c r="M46" s="3">
        <v>138</v>
      </c>
      <c r="N46" s="3">
        <v>138</v>
      </c>
      <c r="O46" s="3">
        <v>138</v>
      </c>
      <c r="P46" s="3">
        <v>138</v>
      </c>
      <c r="Q46" s="3">
        <v>0</v>
      </c>
      <c r="R46" s="3">
        <v>0</v>
      </c>
      <c r="S46" s="3">
        <v>36</v>
      </c>
      <c r="T46" s="3">
        <v>0</v>
      </c>
      <c r="U46" s="3">
        <v>1</v>
      </c>
      <c r="V46" s="3">
        <v>1</v>
      </c>
      <c r="W46" s="3">
        <v>1</v>
      </c>
      <c r="X46" s="3">
        <v>1</v>
      </c>
      <c r="Y46" s="3">
        <v>47</v>
      </c>
      <c r="Z46" s="3">
        <v>0</v>
      </c>
      <c r="AA46" s="3">
        <v>0</v>
      </c>
      <c r="AB46" s="3">
        <v>0</v>
      </c>
      <c r="AC46" s="3">
        <v>138</v>
      </c>
      <c r="AD46" s="3">
        <v>0</v>
      </c>
      <c r="AE46" s="3">
        <v>0</v>
      </c>
      <c r="AF46" s="3">
        <v>138</v>
      </c>
    </row>
    <row r="47" spans="1:32" x14ac:dyDescent="0.25">
      <c r="A47" s="4" t="s">
        <v>86</v>
      </c>
      <c r="B47" s="29" t="s">
        <v>87</v>
      </c>
      <c r="C47" s="31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17</v>
      </c>
      <c r="AB47" s="3">
        <v>17</v>
      </c>
      <c r="AC47" s="3">
        <v>0</v>
      </c>
      <c r="AD47" s="3">
        <v>0</v>
      </c>
      <c r="AE47" s="3">
        <v>22</v>
      </c>
      <c r="AF47" s="3">
        <v>22</v>
      </c>
    </row>
    <row r="48" spans="1:32" x14ac:dyDescent="0.25">
      <c r="A48" s="4" t="s">
        <v>88</v>
      </c>
      <c r="B48" s="29" t="s">
        <v>89</v>
      </c>
      <c r="C48" s="31">
        <v>18</v>
      </c>
      <c r="D48" s="3">
        <v>27</v>
      </c>
      <c r="E48" s="3">
        <v>2</v>
      </c>
      <c r="F48" s="3">
        <v>1</v>
      </c>
      <c r="G48" s="3">
        <v>6</v>
      </c>
      <c r="H48" s="3">
        <v>18</v>
      </c>
      <c r="I48" s="3">
        <v>21</v>
      </c>
      <c r="J48" s="3">
        <v>8</v>
      </c>
      <c r="K48" s="3">
        <v>3</v>
      </c>
      <c r="L48" s="3">
        <v>5</v>
      </c>
      <c r="M48" s="3">
        <v>23</v>
      </c>
      <c r="N48" s="3">
        <v>38</v>
      </c>
      <c r="O48" s="3">
        <v>36</v>
      </c>
      <c r="P48" s="3">
        <v>13</v>
      </c>
      <c r="Q48" s="3">
        <v>20</v>
      </c>
      <c r="R48" s="3">
        <v>2</v>
      </c>
      <c r="S48" s="3">
        <v>43</v>
      </c>
      <c r="T48" s="3">
        <v>0</v>
      </c>
      <c r="U48" s="3">
        <v>1</v>
      </c>
      <c r="V48" s="3">
        <v>1</v>
      </c>
      <c r="W48" s="3">
        <v>1</v>
      </c>
      <c r="X48" s="3">
        <v>0</v>
      </c>
      <c r="Y48" s="3">
        <v>27</v>
      </c>
      <c r="Z48" s="3">
        <v>6</v>
      </c>
      <c r="AA48" s="3">
        <v>2</v>
      </c>
      <c r="AB48" s="3">
        <v>2</v>
      </c>
      <c r="AC48" s="3">
        <v>69</v>
      </c>
      <c r="AD48" s="3">
        <v>26</v>
      </c>
      <c r="AE48" s="3">
        <v>11</v>
      </c>
      <c r="AF48" s="3">
        <v>69</v>
      </c>
    </row>
    <row r="49" spans="1:32" x14ac:dyDescent="0.25">
      <c r="A49" s="4" t="s">
        <v>90</v>
      </c>
      <c r="B49" s="29" t="s">
        <v>91</v>
      </c>
      <c r="C49" s="31">
        <v>17</v>
      </c>
      <c r="D49" s="3">
        <v>18</v>
      </c>
      <c r="E49" s="3">
        <v>0</v>
      </c>
      <c r="F49" s="3">
        <v>2</v>
      </c>
      <c r="G49" s="3">
        <v>0</v>
      </c>
      <c r="H49" s="3">
        <v>20</v>
      </c>
      <c r="I49" s="3">
        <v>7</v>
      </c>
      <c r="J49" s="3">
        <v>0</v>
      </c>
      <c r="K49" s="3">
        <v>0</v>
      </c>
      <c r="L49" s="3">
        <v>0</v>
      </c>
      <c r="M49" s="3">
        <v>50</v>
      </c>
      <c r="N49" s="3">
        <v>51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12</v>
      </c>
      <c r="Z49" s="3">
        <v>15</v>
      </c>
      <c r="AA49" s="3">
        <v>0</v>
      </c>
      <c r="AB49" s="3">
        <v>11</v>
      </c>
      <c r="AC49" s="3">
        <v>0</v>
      </c>
      <c r="AD49" s="3">
        <v>74</v>
      </c>
      <c r="AE49" s="3">
        <v>0</v>
      </c>
      <c r="AF49" s="3">
        <v>0</v>
      </c>
    </row>
    <row r="50" spans="1:32" x14ac:dyDescent="0.25">
      <c r="A50" s="4" t="s">
        <v>92</v>
      </c>
      <c r="B50" s="29" t="s">
        <v>93</v>
      </c>
      <c r="C50" s="31">
        <v>7</v>
      </c>
      <c r="D50" s="3">
        <v>26</v>
      </c>
      <c r="E50" s="3">
        <v>5</v>
      </c>
      <c r="F50" s="3">
        <v>6</v>
      </c>
      <c r="G50" s="3">
        <v>0</v>
      </c>
      <c r="H50" s="3">
        <v>19</v>
      </c>
      <c r="I50" s="3">
        <v>71</v>
      </c>
      <c r="J50" s="3">
        <v>37</v>
      </c>
      <c r="K50" s="3">
        <v>13</v>
      </c>
      <c r="L50" s="3">
        <v>0</v>
      </c>
      <c r="M50" s="3">
        <v>37</v>
      </c>
      <c r="N50" s="3">
        <v>43</v>
      </c>
      <c r="O50" s="3">
        <v>28</v>
      </c>
      <c r="P50" s="3">
        <v>34</v>
      </c>
      <c r="Q50" s="3">
        <v>0</v>
      </c>
      <c r="R50" s="3">
        <v>9</v>
      </c>
      <c r="S50" s="3">
        <v>19</v>
      </c>
      <c r="T50" s="3">
        <v>0</v>
      </c>
      <c r="U50" s="3">
        <v>1</v>
      </c>
      <c r="V50" s="3">
        <v>1</v>
      </c>
      <c r="W50" s="3">
        <v>1</v>
      </c>
      <c r="X50" s="3">
        <v>0</v>
      </c>
      <c r="Y50" s="3">
        <v>71</v>
      </c>
      <c r="Z50" s="3">
        <v>9</v>
      </c>
      <c r="AA50" s="3">
        <v>2</v>
      </c>
      <c r="AB50" s="3">
        <v>2</v>
      </c>
      <c r="AC50" s="3">
        <v>78</v>
      </c>
      <c r="AD50" s="3">
        <v>13</v>
      </c>
      <c r="AE50" s="3">
        <v>57</v>
      </c>
      <c r="AF50" s="3">
        <v>110</v>
      </c>
    </row>
    <row r="51" spans="1:32" x14ac:dyDescent="0.25">
      <c r="A51" s="4" t="s">
        <v>94</v>
      </c>
      <c r="B51" s="29" t="s">
        <v>95</v>
      </c>
      <c r="C51" s="31">
        <v>6</v>
      </c>
      <c r="D51" s="3">
        <v>2</v>
      </c>
      <c r="E51" s="3">
        <v>3</v>
      </c>
      <c r="F51" s="3">
        <v>2</v>
      </c>
      <c r="G51" s="3">
        <v>0</v>
      </c>
      <c r="H51" s="3">
        <v>15</v>
      </c>
      <c r="I51" s="3">
        <v>7</v>
      </c>
      <c r="J51" s="3">
        <v>5</v>
      </c>
      <c r="K51" s="3">
        <v>7</v>
      </c>
      <c r="L51" s="3">
        <v>0</v>
      </c>
      <c r="M51" s="3">
        <v>47</v>
      </c>
      <c r="N51" s="3">
        <v>0</v>
      </c>
      <c r="O51" s="3">
        <v>0</v>
      </c>
      <c r="P51" s="3">
        <v>0</v>
      </c>
      <c r="Q51" s="3">
        <v>0</v>
      </c>
      <c r="R51" s="3">
        <v>5</v>
      </c>
      <c r="S51" s="3">
        <v>2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29</v>
      </c>
      <c r="Z51" s="3">
        <v>0</v>
      </c>
      <c r="AA51" s="3">
        <v>10</v>
      </c>
      <c r="AB51" s="3">
        <v>0</v>
      </c>
      <c r="AC51" s="3">
        <v>70</v>
      </c>
      <c r="AD51" s="3">
        <v>50</v>
      </c>
      <c r="AE51" s="3">
        <v>16</v>
      </c>
      <c r="AF51" s="3">
        <v>0</v>
      </c>
    </row>
    <row r="52" spans="1:32" x14ac:dyDescent="0.25">
      <c r="A52" s="4" t="s">
        <v>96</v>
      </c>
      <c r="B52" s="29" t="s">
        <v>97</v>
      </c>
      <c r="C52" s="31">
        <v>0</v>
      </c>
      <c r="D52" s="3">
        <v>4</v>
      </c>
      <c r="E52" s="3">
        <v>0</v>
      </c>
      <c r="F52" s="3">
        <v>0</v>
      </c>
      <c r="G52" s="3">
        <v>0</v>
      </c>
      <c r="H52" s="3">
        <v>0</v>
      </c>
      <c r="I52" s="3">
        <v>76</v>
      </c>
      <c r="J52" s="3">
        <v>0</v>
      </c>
      <c r="K52" s="3">
        <v>0</v>
      </c>
      <c r="L52" s="3">
        <v>0</v>
      </c>
      <c r="M52" s="3">
        <v>62</v>
      </c>
      <c r="N52" s="3">
        <v>0</v>
      </c>
      <c r="O52" s="3">
        <v>0</v>
      </c>
      <c r="P52" s="3">
        <v>0</v>
      </c>
      <c r="Q52" s="3">
        <v>0</v>
      </c>
      <c r="R52" s="3">
        <v>80</v>
      </c>
      <c r="S52" s="3">
        <v>25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91</v>
      </c>
      <c r="Z52" s="3">
        <v>0</v>
      </c>
      <c r="AA52" s="3">
        <v>0</v>
      </c>
      <c r="AB52" s="3">
        <v>0</v>
      </c>
      <c r="AC52" s="3">
        <v>50</v>
      </c>
      <c r="AD52" s="3">
        <v>53</v>
      </c>
      <c r="AE52" s="3">
        <v>20</v>
      </c>
      <c r="AF52" s="3">
        <v>123</v>
      </c>
    </row>
    <row r="53" spans="1:32" x14ac:dyDescent="0.25">
      <c r="A53" s="4" t="s">
        <v>98</v>
      </c>
      <c r="B53" s="29" t="s">
        <v>99</v>
      </c>
      <c r="C53" s="31">
        <v>5</v>
      </c>
      <c r="D53" s="3">
        <v>12</v>
      </c>
      <c r="E53" s="3">
        <v>1</v>
      </c>
      <c r="F53" s="3">
        <v>2</v>
      </c>
      <c r="G53" s="3">
        <v>1</v>
      </c>
      <c r="H53" s="3">
        <v>23</v>
      </c>
      <c r="I53" s="3">
        <v>28</v>
      </c>
      <c r="J53" s="3">
        <v>16</v>
      </c>
      <c r="K53" s="3">
        <v>0</v>
      </c>
      <c r="L53" s="3">
        <v>2</v>
      </c>
      <c r="M53" s="3">
        <v>28</v>
      </c>
      <c r="N53" s="3">
        <v>22</v>
      </c>
      <c r="O53" s="3">
        <v>14</v>
      </c>
      <c r="P53" s="3">
        <v>0</v>
      </c>
      <c r="Q53" s="3">
        <v>0</v>
      </c>
      <c r="R53" s="3">
        <v>0</v>
      </c>
      <c r="S53" s="3">
        <v>2</v>
      </c>
      <c r="T53" s="3">
        <v>0</v>
      </c>
      <c r="U53" s="3">
        <v>1</v>
      </c>
      <c r="V53" s="3">
        <v>1</v>
      </c>
      <c r="W53" s="3">
        <v>1</v>
      </c>
      <c r="X53" s="3">
        <v>0</v>
      </c>
      <c r="Y53" s="3">
        <v>51</v>
      </c>
      <c r="Z53" s="3">
        <v>0</v>
      </c>
      <c r="AA53" s="3">
        <v>6</v>
      </c>
      <c r="AB53" s="3">
        <v>6</v>
      </c>
      <c r="AC53" s="3">
        <v>55</v>
      </c>
      <c r="AD53" s="3">
        <v>0</v>
      </c>
      <c r="AE53" s="3">
        <v>9</v>
      </c>
      <c r="AF53" s="3">
        <v>64</v>
      </c>
    </row>
    <row r="54" spans="1:32" x14ac:dyDescent="0.25">
      <c r="A54" s="4" t="s">
        <v>100</v>
      </c>
      <c r="B54" s="29" t="s">
        <v>101</v>
      </c>
      <c r="C54" s="31">
        <v>0</v>
      </c>
      <c r="D54" s="3">
        <v>1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5</v>
      </c>
      <c r="O54" s="3">
        <v>0</v>
      </c>
      <c r="P54" s="3">
        <v>0</v>
      </c>
      <c r="Q54" s="3">
        <v>0</v>
      </c>
      <c r="R54" s="3">
        <v>0</v>
      </c>
      <c r="S54" s="3">
        <v>5</v>
      </c>
      <c r="T54" s="3">
        <v>0</v>
      </c>
      <c r="U54" s="3">
        <v>0</v>
      </c>
      <c r="V54" s="3">
        <v>1</v>
      </c>
      <c r="W54" s="3">
        <v>0</v>
      </c>
      <c r="X54" s="3">
        <v>0</v>
      </c>
      <c r="Y54" s="3">
        <v>27</v>
      </c>
      <c r="Z54" s="3">
        <v>0</v>
      </c>
      <c r="AA54" s="3">
        <v>0</v>
      </c>
      <c r="AB54" s="3">
        <v>0</v>
      </c>
      <c r="AC54" s="3">
        <v>46</v>
      </c>
      <c r="AD54" s="3">
        <v>8</v>
      </c>
      <c r="AE54" s="3">
        <v>0</v>
      </c>
      <c r="AF54" s="3">
        <v>46</v>
      </c>
    </row>
    <row r="55" spans="1:32" x14ac:dyDescent="0.25">
      <c r="A55" s="4" t="s">
        <v>102</v>
      </c>
      <c r="B55" s="29" t="s">
        <v>103</v>
      </c>
      <c r="C55" s="31">
        <v>3</v>
      </c>
      <c r="D55" s="3">
        <v>20</v>
      </c>
      <c r="E55" s="3">
        <v>2</v>
      </c>
      <c r="F55" s="3">
        <v>2</v>
      </c>
      <c r="G55" s="3">
        <v>0</v>
      </c>
      <c r="H55" s="3">
        <v>6</v>
      </c>
      <c r="I55" s="3">
        <v>8</v>
      </c>
      <c r="J55" s="3">
        <v>4</v>
      </c>
      <c r="K55" s="3">
        <v>3</v>
      </c>
      <c r="L55" s="3">
        <v>0</v>
      </c>
      <c r="M55" s="3">
        <v>22</v>
      </c>
      <c r="N55" s="3">
        <v>20</v>
      </c>
      <c r="O55" s="3">
        <v>10</v>
      </c>
      <c r="P55" s="3">
        <v>12</v>
      </c>
      <c r="Q55" s="3">
        <v>0</v>
      </c>
      <c r="R55" s="3">
        <v>2</v>
      </c>
      <c r="S55" s="3">
        <v>2</v>
      </c>
      <c r="T55" s="3">
        <v>0</v>
      </c>
      <c r="U55" s="3">
        <v>1</v>
      </c>
      <c r="V55" s="3">
        <v>1</v>
      </c>
      <c r="W55" s="3">
        <v>1</v>
      </c>
      <c r="X55" s="3">
        <v>0</v>
      </c>
      <c r="Y55" s="3">
        <v>33</v>
      </c>
      <c r="Z55" s="3">
        <v>4</v>
      </c>
      <c r="AA55" s="3">
        <v>0</v>
      </c>
      <c r="AB55" s="3">
        <v>0</v>
      </c>
      <c r="AC55" s="3">
        <v>24</v>
      </c>
      <c r="AD55" s="3">
        <v>5</v>
      </c>
      <c r="AE55" s="3">
        <v>2</v>
      </c>
      <c r="AF55" s="3">
        <v>24</v>
      </c>
    </row>
    <row r="56" spans="1:32" x14ac:dyDescent="0.25">
      <c r="A56" s="4" t="s">
        <v>104</v>
      </c>
      <c r="B56" s="29" t="s">
        <v>105</v>
      </c>
      <c r="C56" s="31">
        <v>0</v>
      </c>
      <c r="D56" s="3">
        <v>0</v>
      </c>
      <c r="E56" s="3">
        <v>1</v>
      </c>
      <c r="F56" s="3">
        <v>0</v>
      </c>
      <c r="G56" s="3">
        <v>0</v>
      </c>
      <c r="H56" s="3">
        <v>0</v>
      </c>
      <c r="I56" s="3">
        <v>0</v>
      </c>
      <c r="J56" s="3">
        <v>19</v>
      </c>
      <c r="K56" s="3">
        <v>0</v>
      </c>
      <c r="L56" s="3">
        <v>0</v>
      </c>
      <c r="M56" s="3">
        <v>0</v>
      </c>
      <c r="N56" s="3">
        <v>0</v>
      </c>
      <c r="O56" s="3">
        <v>37</v>
      </c>
      <c r="P56" s="3">
        <v>0</v>
      </c>
      <c r="Q56" s="3">
        <v>0</v>
      </c>
      <c r="R56" s="3">
        <v>0</v>
      </c>
      <c r="S56" s="3">
        <v>0</v>
      </c>
      <c r="T56" s="3">
        <v>1</v>
      </c>
      <c r="U56" s="3">
        <v>1</v>
      </c>
      <c r="V56" s="3">
        <v>1</v>
      </c>
      <c r="W56" s="3">
        <v>0</v>
      </c>
      <c r="X56" s="3">
        <v>0</v>
      </c>
      <c r="Y56" s="3">
        <v>19</v>
      </c>
      <c r="Z56" s="3">
        <v>10</v>
      </c>
      <c r="AA56" s="3">
        <v>0</v>
      </c>
      <c r="AB56" s="3">
        <v>0</v>
      </c>
      <c r="AC56" s="3">
        <v>37</v>
      </c>
      <c r="AD56" s="3">
        <v>32</v>
      </c>
      <c r="AE56" s="3">
        <v>6</v>
      </c>
      <c r="AF56" s="3">
        <v>75</v>
      </c>
    </row>
    <row r="57" spans="1:32" x14ac:dyDescent="0.25">
      <c r="A57" s="4" t="s">
        <v>106</v>
      </c>
      <c r="B57" s="29" t="s">
        <v>107</v>
      </c>
      <c r="C57" s="31">
        <v>2</v>
      </c>
      <c r="D57" s="3">
        <v>1</v>
      </c>
      <c r="E57" s="3">
        <v>1</v>
      </c>
      <c r="F57" s="3">
        <v>0</v>
      </c>
      <c r="G57" s="3">
        <v>0</v>
      </c>
      <c r="H57" s="3">
        <v>38</v>
      </c>
      <c r="I57" s="3">
        <v>35</v>
      </c>
      <c r="J57" s="3">
        <v>8</v>
      </c>
      <c r="K57" s="3">
        <v>0</v>
      </c>
      <c r="L57" s="3">
        <v>0</v>
      </c>
      <c r="M57" s="3">
        <v>51</v>
      </c>
      <c r="N57" s="3">
        <v>2</v>
      </c>
      <c r="O57" s="3">
        <v>25</v>
      </c>
      <c r="P57" s="3">
        <v>0</v>
      </c>
      <c r="Q57" s="3">
        <v>0</v>
      </c>
      <c r="R57" s="3">
        <v>1</v>
      </c>
      <c r="S57" s="3">
        <v>4</v>
      </c>
      <c r="T57" s="3">
        <v>0</v>
      </c>
      <c r="U57" s="3">
        <v>1</v>
      </c>
      <c r="V57" s="3">
        <v>1</v>
      </c>
      <c r="W57" s="3">
        <v>0</v>
      </c>
      <c r="X57" s="3">
        <v>0</v>
      </c>
      <c r="Y57" s="3">
        <v>36</v>
      </c>
      <c r="Z57" s="3">
        <v>2</v>
      </c>
      <c r="AA57" s="3">
        <v>0</v>
      </c>
      <c r="AB57" s="3">
        <v>0</v>
      </c>
      <c r="AC57" s="3">
        <v>61</v>
      </c>
      <c r="AD57" s="3">
        <v>0</v>
      </c>
      <c r="AE57" s="3">
        <v>15</v>
      </c>
      <c r="AF57" s="3">
        <v>0</v>
      </c>
    </row>
    <row r="58" spans="1:32" x14ac:dyDescent="0.25">
      <c r="A58" s="4" t="s">
        <v>108</v>
      </c>
      <c r="B58" s="29" t="s">
        <v>109</v>
      </c>
      <c r="C58" s="31">
        <v>3</v>
      </c>
      <c r="D58" s="3">
        <v>0</v>
      </c>
      <c r="E58" s="3">
        <v>3</v>
      </c>
      <c r="F58" s="3">
        <v>0</v>
      </c>
      <c r="G58" s="3">
        <v>0</v>
      </c>
      <c r="H58" s="3">
        <v>30</v>
      </c>
      <c r="I58" s="3">
        <v>0</v>
      </c>
      <c r="J58" s="3">
        <v>30</v>
      </c>
      <c r="K58" s="3">
        <v>0</v>
      </c>
      <c r="L58" s="3">
        <v>0</v>
      </c>
      <c r="M58" s="3">
        <v>60</v>
      </c>
      <c r="N58" s="3">
        <v>0</v>
      </c>
      <c r="O58" s="3">
        <v>79</v>
      </c>
      <c r="P58" s="3">
        <v>0</v>
      </c>
      <c r="Q58" s="3">
        <v>0</v>
      </c>
      <c r="R58" s="3">
        <v>0</v>
      </c>
      <c r="S58" s="3">
        <v>2</v>
      </c>
      <c r="T58" s="3">
        <v>0</v>
      </c>
      <c r="U58" s="3">
        <v>1</v>
      </c>
      <c r="V58" s="3">
        <v>1</v>
      </c>
      <c r="W58" s="3">
        <v>0</v>
      </c>
      <c r="X58" s="3">
        <v>0</v>
      </c>
      <c r="Y58" s="3">
        <v>30</v>
      </c>
      <c r="Z58" s="3">
        <v>0</v>
      </c>
      <c r="AA58" s="3">
        <v>0</v>
      </c>
      <c r="AB58" s="3">
        <v>0</v>
      </c>
      <c r="AC58" s="3">
        <v>79</v>
      </c>
      <c r="AD58" s="3">
        <v>0</v>
      </c>
      <c r="AE58" s="3">
        <v>0</v>
      </c>
      <c r="AF58" s="3">
        <v>79</v>
      </c>
    </row>
    <row r="59" spans="1:32" x14ac:dyDescent="0.25">
      <c r="A59" s="4" t="s">
        <v>110</v>
      </c>
      <c r="B59" s="29" t="s">
        <v>111</v>
      </c>
      <c r="C59" s="31">
        <v>9</v>
      </c>
      <c r="D59" s="3">
        <v>2</v>
      </c>
      <c r="E59" s="3">
        <v>0</v>
      </c>
      <c r="F59" s="3">
        <v>1</v>
      </c>
      <c r="G59" s="3">
        <v>0</v>
      </c>
      <c r="H59" s="3">
        <v>35</v>
      </c>
      <c r="I59" s="3">
        <v>35</v>
      </c>
      <c r="J59" s="3">
        <v>0</v>
      </c>
      <c r="K59" s="3">
        <v>40</v>
      </c>
      <c r="L59" s="3">
        <v>0</v>
      </c>
      <c r="M59" s="3">
        <v>68</v>
      </c>
      <c r="N59" s="3">
        <v>65</v>
      </c>
      <c r="O59" s="3">
        <v>0</v>
      </c>
      <c r="P59" s="3">
        <v>70</v>
      </c>
      <c r="Q59" s="3">
        <v>0</v>
      </c>
      <c r="R59" s="3">
        <v>1</v>
      </c>
      <c r="S59" s="3">
        <v>2</v>
      </c>
      <c r="T59" s="3">
        <v>0</v>
      </c>
      <c r="U59" s="3">
        <v>1</v>
      </c>
      <c r="V59" s="3">
        <v>1</v>
      </c>
      <c r="W59" s="3">
        <v>1</v>
      </c>
      <c r="X59" s="3">
        <v>0</v>
      </c>
      <c r="Y59" s="3">
        <v>39</v>
      </c>
      <c r="Z59" s="3">
        <v>1</v>
      </c>
      <c r="AA59" s="3">
        <v>0</v>
      </c>
      <c r="AB59" s="3">
        <v>0</v>
      </c>
      <c r="AC59" s="3">
        <v>67</v>
      </c>
      <c r="AD59" s="3">
        <v>5</v>
      </c>
      <c r="AE59" s="3">
        <v>0</v>
      </c>
      <c r="AF59" s="3">
        <v>70</v>
      </c>
    </row>
    <row r="60" spans="1:32" x14ac:dyDescent="0.25">
      <c r="A60" s="4" t="s">
        <v>112</v>
      </c>
      <c r="B60" s="29" t="s">
        <v>113</v>
      </c>
      <c r="C60" s="31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19</v>
      </c>
      <c r="AB60" s="3">
        <v>19</v>
      </c>
      <c r="AC60" s="3">
        <v>0</v>
      </c>
      <c r="AD60" s="3">
        <v>0</v>
      </c>
      <c r="AE60" s="3">
        <v>99</v>
      </c>
      <c r="AF60" s="3">
        <v>0</v>
      </c>
    </row>
    <row r="61" spans="1:32" x14ac:dyDescent="0.25">
      <c r="A61" s="4" t="s">
        <v>114</v>
      </c>
      <c r="B61" s="29" t="s">
        <v>115</v>
      </c>
      <c r="C61" s="31">
        <v>3</v>
      </c>
      <c r="D61" s="3">
        <v>11</v>
      </c>
      <c r="E61" s="3">
        <v>0</v>
      </c>
      <c r="F61" s="3">
        <v>2</v>
      </c>
      <c r="G61" s="3">
        <v>0</v>
      </c>
      <c r="H61" s="3">
        <v>0</v>
      </c>
      <c r="I61" s="3">
        <v>14</v>
      </c>
      <c r="J61" s="3">
        <v>0</v>
      </c>
      <c r="K61" s="3">
        <v>3</v>
      </c>
      <c r="L61" s="3">
        <v>0</v>
      </c>
      <c r="M61" s="3">
        <v>0</v>
      </c>
      <c r="N61" s="3">
        <v>18</v>
      </c>
      <c r="O61" s="3">
        <v>0</v>
      </c>
      <c r="P61" s="3">
        <v>19</v>
      </c>
      <c r="Q61" s="3">
        <v>0</v>
      </c>
      <c r="R61" s="3">
        <v>8</v>
      </c>
      <c r="S61" s="3">
        <v>0</v>
      </c>
      <c r="T61" s="3">
        <v>0</v>
      </c>
      <c r="U61" s="3">
        <v>0</v>
      </c>
      <c r="V61" s="3">
        <v>0</v>
      </c>
      <c r="W61" s="3">
        <v>1</v>
      </c>
      <c r="X61" s="3">
        <v>0</v>
      </c>
      <c r="Y61" s="3">
        <v>17</v>
      </c>
      <c r="Z61" s="3">
        <v>0</v>
      </c>
      <c r="AA61" s="3">
        <v>0</v>
      </c>
      <c r="AB61" s="3">
        <v>17</v>
      </c>
      <c r="AC61" s="3">
        <v>37</v>
      </c>
      <c r="AD61" s="3">
        <v>0</v>
      </c>
      <c r="AE61" s="3">
        <v>0</v>
      </c>
      <c r="AF61" s="3">
        <v>37</v>
      </c>
    </row>
    <row r="62" spans="1:32" x14ac:dyDescent="0.25">
      <c r="A62" s="4" t="s">
        <v>116</v>
      </c>
      <c r="B62" s="29" t="s">
        <v>117</v>
      </c>
      <c r="C62" s="31">
        <v>0</v>
      </c>
      <c r="D62" s="3">
        <v>2</v>
      </c>
      <c r="E62" s="3">
        <v>0</v>
      </c>
      <c r="F62" s="3">
        <v>0</v>
      </c>
      <c r="G62" s="3">
        <v>0</v>
      </c>
      <c r="H62" s="3">
        <v>0</v>
      </c>
      <c r="I62" s="3">
        <v>14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36</v>
      </c>
      <c r="Z62" s="3">
        <v>0</v>
      </c>
      <c r="AA62" s="3">
        <v>1</v>
      </c>
      <c r="AB62" s="3">
        <v>1</v>
      </c>
      <c r="AC62" s="3">
        <v>0</v>
      </c>
      <c r="AD62" s="3">
        <v>0</v>
      </c>
      <c r="AE62" s="3">
        <v>83</v>
      </c>
      <c r="AF62" s="3">
        <v>83</v>
      </c>
    </row>
    <row r="63" spans="1:32" x14ac:dyDescent="0.25">
      <c r="A63" s="4" t="s">
        <v>118</v>
      </c>
      <c r="B63" s="29" t="s">
        <v>119</v>
      </c>
      <c r="C63" s="31">
        <v>40</v>
      </c>
      <c r="D63" s="3">
        <v>83</v>
      </c>
      <c r="E63" s="3">
        <v>0</v>
      </c>
      <c r="F63" s="3">
        <v>0</v>
      </c>
      <c r="G63" s="3">
        <v>0</v>
      </c>
      <c r="H63" s="3">
        <v>27</v>
      </c>
      <c r="I63" s="3">
        <v>19</v>
      </c>
      <c r="J63" s="3">
        <v>0</v>
      </c>
      <c r="K63" s="3">
        <v>0</v>
      </c>
      <c r="L63" s="3">
        <v>0</v>
      </c>
      <c r="M63" s="3">
        <v>69</v>
      </c>
      <c r="N63" s="3">
        <v>32</v>
      </c>
      <c r="O63" s="3">
        <v>0</v>
      </c>
      <c r="P63" s="3">
        <v>0</v>
      </c>
      <c r="Q63" s="3">
        <v>0</v>
      </c>
      <c r="R63" s="3">
        <v>0</v>
      </c>
      <c r="S63" s="3">
        <v>5</v>
      </c>
      <c r="T63" s="3">
        <v>0</v>
      </c>
      <c r="U63" s="3">
        <v>1</v>
      </c>
      <c r="V63" s="3">
        <v>1</v>
      </c>
      <c r="W63" s="3">
        <v>0</v>
      </c>
      <c r="X63" s="3">
        <v>0</v>
      </c>
      <c r="Y63" s="3">
        <v>46</v>
      </c>
      <c r="Z63" s="3">
        <v>0</v>
      </c>
      <c r="AA63" s="3">
        <v>2</v>
      </c>
      <c r="AB63" s="3">
        <v>46</v>
      </c>
      <c r="AC63" s="3">
        <v>101</v>
      </c>
      <c r="AD63" s="3">
        <v>0</v>
      </c>
      <c r="AE63" s="3">
        <v>8</v>
      </c>
      <c r="AF63" s="3">
        <v>101</v>
      </c>
    </row>
    <row r="64" spans="1:32" x14ac:dyDescent="0.25">
      <c r="A64" s="4" t="s">
        <v>120</v>
      </c>
      <c r="B64" s="29" t="s">
        <v>121</v>
      </c>
      <c r="C64" s="31">
        <v>3</v>
      </c>
      <c r="D64" s="3">
        <v>14</v>
      </c>
      <c r="E64" s="3">
        <v>1</v>
      </c>
      <c r="F64" s="3">
        <v>0</v>
      </c>
      <c r="G64" s="3">
        <v>0</v>
      </c>
      <c r="H64" s="3">
        <v>2</v>
      </c>
      <c r="I64" s="3">
        <v>33</v>
      </c>
      <c r="J64" s="3">
        <v>24</v>
      </c>
      <c r="K64" s="3">
        <v>0</v>
      </c>
      <c r="L64" s="3">
        <v>0</v>
      </c>
      <c r="M64" s="3">
        <v>36</v>
      </c>
      <c r="N64" s="3">
        <v>15</v>
      </c>
      <c r="O64" s="3">
        <v>0</v>
      </c>
      <c r="P64" s="3">
        <v>0</v>
      </c>
      <c r="Q64" s="3">
        <v>0</v>
      </c>
      <c r="R64" s="3">
        <v>1</v>
      </c>
      <c r="S64" s="3">
        <v>7</v>
      </c>
      <c r="T64" s="3">
        <v>38</v>
      </c>
      <c r="U64" s="3">
        <v>0</v>
      </c>
      <c r="V64" s="3">
        <v>0</v>
      </c>
      <c r="W64" s="3">
        <v>1</v>
      </c>
      <c r="X64" s="3">
        <v>1</v>
      </c>
      <c r="Y64" s="3">
        <v>33</v>
      </c>
      <c r="Z64" s="3">
        <v>0</v>
      </c>
      <c r="AA64" s="3">
        <v>0</v>
      </c>
      <c r="AB64" s="3">
        <v>0</v>
      </c>
      <c r="AC64" s="3">
        <v>51</v>
      </c>
      <c r="AD64" s="3">
        <v>0</v>
      </c>
      <c r="AE64" s="3">
        <v>28</v>
      </c>
      <c r="AF64" s="3">
        <v>51</v>
      </c>
    </row>
    <row r="65" spans="1:32" x14ac:dyDescent="0.25">
      <c r="A65" s="4" t="s">
        <v>122</v>
      </c>
      <c r="B65" s="29" t="s">
        <v>123</v>
      </c>
      <c r="C65" s="31">
        <v>5</v>
      </c>
      <c r="D65" s="3">
        <v>5</v>
      </c>
      <c r="E65" s="3">
        <v>5</v>
      </c>
      <c r="F65" s="3">
        <v>5</v>
      </c>
      <c r="G65" s="3">
        <v>0</v>
      </c>
      <c r="H65" s="3">
        <v>26</v>
      </c>
      <c r="I65" s="3">
        <v>17</v>
      </c>
      <c r="J65" s="3">
        <v>10</v>
      </c>
      <c r="K65" s="3">
        <v>12</v>
      </c>
      <c r="L65" s="3">
        <v>0</v>
      </c>
      <c r="M65" s="3">
        <v>31</v>
      </c>
      <c r="N65" s="3">
        <v>45</v>
      </c>
      <c r="O65" s="3">
        <v>20</v>
      </c>
      <c r="P65" s="3">
        <v>10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65</v>
      </c>
      <c r="Z65" s="3">
        <v>0</v>
      </c>
      <c r="AA65" s="3">
        <v>0</v>
      </c>
      <c r="AB65" s="3">
        <v>0</v>
      </c>
      <c r="AC65" s="3">
        <v>106</v>
      </c>
      <c r="AD65" s="3">
        <v>0</v>
      </c>
      <c r="AE65" s="3">
        <v>0</v>
      </c>
      <c r="AF65" s="3">
        <v>0</v>
      </c>
    </row>
    <row r="66" spans="1:32" x14ac:dyDescent="0.25">
      <c r="A66" s="4" t="s">
        <v>124</v>
      </c>
      <c r="B66" s="29" t="s">
        <v>125</v>
      </c>
      <c r="C66" s="31">
        <v>0</v>
      </c>
      <c r="D66" s="3">
        <v>2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15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14</v>
      </c>
      <c r="AD66" s="3">
        <v>5</v>
      </c>
      <c r="AE66" s="3">
        <v>10</v>
      </c>
      <c r="AF66" s="3">
        <v>12</v>
      </c>
    </row>
    <row r="67" spans="1:32" x14ac:dyDescent="0.25">
      <c r="A67" s="4" t="s">
        <v>126</v>
      </c>
      <c r="B67" s="29" t="s">
        <v>127</v>
      </c>
      <c r="C67" s="31">
        <v>0</v>
      </c>
      <c r="D67" s="3">
        <v>0</v>
      </c>
      <c r="E67" s="3">
        <v>1</v>
      </c>
      <c r="F67" s="3">
        <v>0</v>
      </c>
      <c r="G67" s="3">
        <v>0</v>
      </c>
      <c r="H67" s="3">
        <v>0</v>
      </c>
      <c r="I67" s="3">
        <v>7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1</v>
      </c>
      <c r="T67" s="3">
        <v>0</v>
      </c>
      <c r="U67" s="3">
        <v>1</v>
      </c>
      <c r="V67" s="3">
        <v>1</v>
      </c>
      <c r="W67" s="3">
        <v>0</v>
      </c>
      <c r="X67" s="3">
        <v>0</v>
      </c>
      <c r="Y67" s="3">
        <v>7</v>
      </c>
      <c r="Z67" s="3">
        <v>4</v>
      </c>
      <c r="AA67" s="3">
        <v>1</v>
      </c>
      <c r="AB67" s="3">
        <v>12</v>
      </c>
      <c r="AC67" s="3">
        <v>0</v>
      </c>
      <c r="AD67" s="3">
        <v>0</v>
      </c>
      <c r="AE67" s="3">
        <v>78</v>
      </c>
      <c r="AF67" s="3">
        <v>53</v>
      </c>
    </row>
    <row r="68" spans="1:32" x14ac:dyDescent="0.25">
      <c r="A68" s="4" t="s">
        <v>128</v>
      </c>
      <c r="B68" s="29" t="s">
        <v>129</v>
      </c>
      <c r="C68" s="31">
        <v>2</v>
      </c>
      <c r="D68" s="3">
        <v>0</v>
      </c>
      <c r="E68" s="3">
        <v>1</v>
      </c>
      <c r="F68" s="3">
        <v>0</v>
      </c>
      <c r="G68" s="3">
        <v>0</v>
      </c>
      <c r="H68" s="3">
        <v>2</v>
      </c>
      <c r="I68" s="3">
        <v>0</v>
      </c>
      <c r="J68" s="3">
        <v>1</v>
      </c>
      <c r="K68" s="3">
        <v>0</v>
      </c>
      <c r="L68" s="3">
        <v>0</v>
      </c>
      <c r="M68" s="3">
        <v>2</v>
      </c>
      <c r="N68" s="3">
        <v>0</v>
      </c>
      <c r="O68" s="3">
        <v>1</v>
      </c>
      <c r="P68" s="3">
        <v>0</v>
      </c>
      <c r="Q68" s="3">
        <v>0</v>
      </c>
      <c r="R68" s="3">
        <v>1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1</v>
      </c>
      <c r="Y68" s="3">
        <v>0</v>
      </c>
      <c r="Z68" s="3">
        <v>18</v>
      </c>
      <c r="AA68" s="3">
        <v>1</v>
      </c>
      <c r="AB68" s="3">
        <v>1</v>
      </c>
      <c r="AC68" s="3">
        <v>0</v>
      </c>
      <c r="AD68" s="3">
        <v>55</v>
      </c>
      <c r="AE68" s="3">
        <v>7</v>
      </c>
      <c r="AF68" s="3">
        <v>55</v>
      </c>
    </row>
    <row r="69" spans="1:32" x14ac:dyDescent="0.25">
      <c r="A69" s="4" t="s">
        <v>130</v>
      </c>
      <c r="B69" s="29" t="s">
        <v>131</v>
      </c>
      <c r="C69" s="31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</row>
    <row r="70" spans="1:32" x14ac:dyDescent="0.25">
      <c r="A70" s="4" t="s">
        <v>132</v>
      </c>
      <c r="B70" s="29" t="s">
        <v>133</v>
      </c>
      <c r="C70" s="31">
        <v>11</v>
      </c>
      <c r="D70" s="3">
        <v>13</v>
      </c>
      <c r="E70" s="3">
        <v>0</v>
      </c>
      <c r="F70" s="3">
        <v>0</v>
      </c>
      <c r="G70" s="3">
        <v>0</v>
      </c>
      <c r="H70" s="3">
        <v>5</v>
      </c>
      <c r="I70" s="3">
        <v>5</v>
      </c>
      <c r="J70" s="3">
        <v>0</v>
      </c>
      <c r="K70" s="3">
        <v>0</v>
      </c>
      <c r="L70" s="3">
        <v>0</v>
      </c>
      <c r="M70" s="3">
        <v>25</v>
      </c>
      <c r="N70" s="3">
        <v>9</v>
      </c>
      <c r="O70" s="3">
        <v>11</v>
      </c>
      <c r="P70" s="3">
        <v>12</v>
      </c>
      <c r="Q70" s="3">
        <v>0</v>
      </c>
      <c r="R70" s="3">
        <v>1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10</v>
      </c>
      <c r="Z70" s="3">
        <v>0</v>
      </c>
      <c r="AA70" s="3">
        <v>0</v>
      </c>
      <c r="AB70" s="3">
        <v>0</v>
      </c>
      <c r="AC70" s="3">
        <v>57</v>
      </c>
      <c r="AD70" s="3">
        <v>0</v>
      </c>
      <c r="AE70" s="3">
        <v>0</v>
      </c>
      <c r="AF70" s="3">
        <v>0</v>
      </c>
    </row>
    <row r="71" spans="1:32" x14ac:dyDescent="0.25">
      <c r="A71" s="4" t="s">
        <v>134</v>
      </c>
      <c r="B71" s="29" t="s">
        <v>135</v>
      </c>
      <c r="C71" s="31">
        <v>3</v>
      </c>
      <c r="D71" s="3">
        <v>7</v>
      </c>
      <c r="E71" s="3">
        <v>0</v>
      </c>
      <c r="F71" s="3">
        <v>4</v>
      </c>
      <c r="G71" s="3">
        <v>0</v>
      </c>
      <c r="H71" s="3">
        <v>37</v>
      </c>
      <c r="I71" s="3">
        <v>150</v>
      </c>
      <c r="J71" s="3">
        <v>0</v>
      </c>
      <c r="K71" s="3">
        <v>20</v>
      </c>
      <c r="L71" s="3">
        <v>0</v>
      </c>
      <c r="M71" s="3">
        <v>3</v>
      </c>
      <c r="N71" s="3">
        <v>9</v>
      </c>
      <c r="O71" s="3">
        <v>0</v>
      </c>
      <c r="P71" s="3">
        <v>14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63</v>
      </c>
      <c r="Z71" s="3">
        <v>0</v>
      </c>
      <c r="AA71" s="3">
        <v>0</v>
      </c>
      <c r="AB71" s="3">
        <v>0</v>
      </c>
      <c r="AC71" s="3">
        <v>13</v>
      </c>
      <c r="AD71" s="3">
        <v>0</v>
      </c>
      <c r="AE71" s="3">
        <v>12</v>
      </c>
      <c r="AF71" s="3">
        <v>0</v>
      </c>
    </row>
    <row r="72" spans="1:32" x14ac:dyDescent="0.25">
      <c r="A72" s="4" t="s">
        <v>136</v>
      </c>
      <c r="B72" s="29" t="s">
        <v>137</v>
      </c>
      <c r="C72" s="31">
        <v>22</v>
      </c>
      <c r="D72" s="3">
        <v>0</v>
      </c>
      <c r="E72" s="3">
        <v>6</v>
      </c>
      <c r="F72" s="3">
        <v>4</v>
      </c>
      <c r="G72" s="3">
        <v>9</v>
      </c>
      <c r="H72" s="3">
        <v>22</v>
      </c>
      <c r="I72" s="3">
        <v>0</v>
      </c>
      <c r="J72" s="3">
        <v>22</v>
      </c>
      <c r="K72" s="3">
        <v>0</v>
      </c>
      <c r="L72" s="3">
        <v>0</v>
      </c>
      <c r="M72" s="3">
        <v>64</v>
      </c>
      <c r="N72" s="3">
        <v>0</v>
      </c>
      <c r="O72" s="3">
        <v>6</v>
      </c>
      <c r="P72" s="3">
        <v>0</v>
      </c>
      <c r="Q72" s="3">
        <v>0</v>
      </c>
      <c r="R72" s="3">
        <v>0</v>
      </c>
      <c r="S72" s="3">
        <v>0</v>
      </c>
      <c r="T72" s="3">
        <v>22</v>
      </c>
      <c r="U72" s="3">
        <v>0</v>
      </c>
      <c r="V72" s="3">
        <v>0</v>
      </c>
      <c r="W72" s="3">
        <v>1</v>
      </c>
      <c r="X72" s="3">
        <v>0</v>
      </c>
      <c r="Y72" s="3">
        <v>0</v>
      </c>
      <c r="Z72" s="3">
        <v>0</v>
      </c>
      <c r="AA72" s="3">
        <v>22</v>
      </c>
      <c r="AB72" s="3">
        <v>0</v>
      </c>
      <c r="AC72" s="3">
        <v>0</v>
      </c>
      <c r="AD72" s="3">
        <v>0</v>
      </c>
      <c r="AE72" s="3">
        <v>64</v>
      </c>
      <c r="AF72" s="3">
        <v>0</v>
      </c>
    </row>
    <row r="73" spans="1:32" x14ac:dyDescent="0.25">
      <c r="A73" s="4" t="s">
        <v>138</v>
      </c>
      <c r="B73" s="29" t="s">
        <v>139</v>
      </c>
      <c r="C73" s="31">
        <v>10</v>
      </c>
      <c r="D73" s="3">
        <v>6</v>
      </c>
      <c r="E73" s="3">
        <v>1</v>
      </c>
      <c r="F73" s="3">
        <v>3</v>
      </c>
      <c r="G73" s="3">
        <v>0</v>
      </c>
      <c r="H73" s="3">
        <v>13</v>
      </c>
      <c r="I73" s="3">
        <v>15</v>
      </c>
      <c r="J73" s="3">
        <v>15</v>
      </c>
      <c r="K73" s="3">
        <v>15</v>
      </c>
      <c r="L73" s="3">
        <v>0</v>
      </c>
      <c r="M73" s="3">
        <v>75</v>
      </c>
      <c r="N73" s="3">
        <v>30</v>
      </c>
      <c r="O73" s="3">
        <v>24</v>
      </c>
      <c r="P73" s="3">
        <v>15</v>
      </c>
      <c r="Q73" s="3">
        <v>0</v>
      </c>
      <c r="R73" s="3">
        <v>3</v>
      </c>
      <c r="S73" s="3">
        <v>39</v>
      </c>
      <c r="T73" s="3">
        <v>0</v>
      </c>
      <c r="U73" s="3">
        <v>0</v>
      </c>
      <c r="V73" s="3">
        <v>0</v>
      </c>
      <c r="W73" s="3">
        <v>1</v>
      </c>
      <c r="X73" s="3">
        <v>1</v>
      </c>
      <c r="Y73" s="3">
        <v>15</v>
      </c>
      <c r="Z73" s="3">
        <v>0</v>
      </c>
      <c r="AA73" s="3">
        <v>0</v>
      </c>
      <c r="AB73" s="3">
        <v>15</v>
      </c>
      <c r="AC73" s="3">
        <v>79</v>
      </c>
      <c r="AD73" s="3">
        <v>0</v>
      </c>
      <c r="AE73" s="3">
        <v>0</v>
      </c>
      <c r="AF73" s="3">
        <v>79</v>
      </c>
    </row>
    <row r="74" spans="1:32" x14ac:dyDescent="0.25">
      <c r="A74" s="4" t="s">
        <v>140</v>
      </c>
      <c r="B74" s="29" t="s">
        <v>141</v>
      </c>
      <c r="C74" s="31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</row>
    <row r="75" spans="1:32" x14ac:dyDescent="0.25">
      <c r="A75" s="4" t="s">
        <v>142</v>
      </c>
      <c r="B75" s="29" t="s">
        <v>143</v>
      </c>
      <c r="C75" s="31">
        <v>1</v>
      </c>
      <c r="D75" s="3">
        <v>2</v>
      </c>
      <c r="E75" s="3">
        <v>0</v>
      </c>
      <c r="F75" s="3">
        <v>1</v>
      </c>
      <c r="G75" s="3">
        <v>0</v>
      </c>
      <c r="H75" s="3">
        <v>19</v>
      </c>
      <c r="I75" s="3">
        <v>19</v>
      </c>
      <c r="J75" s="3">
        <v>0</v>
      </c>
      <c r="K75" s="3">
        <v>19</v>
      </c>
      <c r="L75" s="3">
        <v>0</v>
      </c>
      <c r="M75" s="3">
        <v>11</v>
      </c>
      <c r="N75" s="3">
        <v>11</v>
      </c>
      <c r="O75" s="3">
        <v>0</v>
      </c>
      <c r="P75" s="3">
        <v>0</v>
      </c>
      <c r="Q75" s="3">
        <v>0</v>
      </c>
      <c r="R75" s="3">
        <v>0</v>
      </c>
      <c r="S75" s="3">
        <v>1</v>
      </c>
      <c r="T75" s="3">
        <v>0</v>
      </c>
      <c r="U75" s="3">
        <v>1</v>
      </c>
      <c r="V75" s="3">
        <v>1</v>
      </c>
      <c r="W75" s="3">
        <v>0</v>
      </c>
      <c r="X75" s="3">
        <v>0</v>
      </c>
      <c r="Y75" s="3">
        <v>19</v>
      </c>
      <c r="Z75" s="3">
        <v>0</v>
      </c>
      <c r="AA75" s="3">
        <v>0</v>
      </c>
      <c r="AB75" s="3">
        <v>0</v>
      </c>
      <c r="AC75" s="3">
        <v>22</v>
      </c>
      <c r="AD75" s="3">
        <v>49</v>
      </c>
      <c r="AE75" s="3">
        <v>0</v>
      </c>
      <c r="AF75" s="3">
        <v>0</v>
      </c>
    </row>
    <row r="76" spans="1:32" x14ac:dyDescent="0.25">
      <c r="A76" s="4" t="s">
        <v>144</v>
      </c>
      <c r="B76" s="29" t="s">
        <v>145</v>
      </c>
      <c r="C76" s="31">
        <v>1</v>
      </c>
      <c r="D76" s="3">
        <v>0</v>
      </c>
      <c r="E76" s="3">
        <v>0</v>
      </c>
      <c r="F76" s="3">
        <v>0</v>
      </c>
      <c r="G76" s="3">
        <v>0</v>
      </c>
      <c r="H76" s="3">
        <v>5</v>
      </c>
      <c r="I76" s="3">
        <v>0</v>
      </c>
      <c r="J76" s="3">
        <v>0</v>
      </c>
      <c r="K76" s="3">
        <v>0</v>
      </c>
      <c r="L76" s="3">
        <v>0</v>
      </c>
      <c r="M76" s="3">
        <v>15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5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15</v>
      </c>
      <c r="AF76" s="3">
        <v>0</v>
      </c>
    </row>
    <row r="77" spans="1:32" x14ac:dyDescent="0.25">
      <c r="A77" s="4" t="s">
        <v>146</v>
      </c>
      <c r="B77" s="29" t="s">
        <v>147</v>
      </c>
      <c r="C77" s="31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</row>
    <row r="78" spans="1:32" x14ac:dyDescent="0.25">
      <c r="A78" s="4" t="s">
        <v>148</v>
      </c>
      <c r="B78" s="29" t="s">
        <v>149</v>
      </c>
      <c r="C78" s="31">
        <v>1</v>
      </c>
      <c r="D78" s="3">
        <v>10</v>
      </c>
      <c r="E78" s="3">
        <v>0</v>
      </c>
      <c r="F78" s="3">
        <v>0</v>
      </c>
      <c r="G78" s="3">
        <v>0</v>
      </c>
      <c r="H78" s="3">
        <v>31</v>
      </c>
      <c r="I78" s="3">
        <v>0</v>
      </c>
      <c r="J78" s="3">
        <v>0</v>
      </c>
      <c r="K78" s="3">
        <v>0</v>
      </c>
      <c r="L78" s="3">
        <v>0</v>
      </c>
      <c r="M78" s="3">
        <v>45</v>
      </c>
      <c r="N78" s="3">
        <v>0</v>
      </c>
      <c r="O78" s="3">
        <v>0</v>
      </c>
      <c r="P78" s="3">
        <v>0</v>
      </c>
      <c r="Q78" s="3">
        <v>0</v>
      </c>
      <c r="R78" s="3">
        <v>2</v>
      </c>
      <c r="S78" s="3">
        <v>3</v>
      </c>
      <c r="T78" s="3">
        <v>0</v>
      </c>
      <c r="U78" s="3">
        <v>1</v>
      </c>
      <c r="V78" s="3">
        <v>1</v>
      </c>
      <c r="W78" s="3">
        <v>0</v>
      </c>
      <c r="X78" s="3">
        <v>1</v>
      </c>
      <c r="Y78" s="3">
        <v>31</v>
      </c>
      <c r="Z78" s="3">
        <v>0</v>
      </c>
      <c r="AA78" s="3">
        <v>0</v>
      </c>
      <c r="AB78" s="3">
        <v>0</v>
      </c>
      <c r="AC78" s="3">
        <v>45</v>
      </c>
      <c r="AD78" s="3">
        <v>0</v>
      </c>
      <c r="AE78" s="3">
        <v>0</v>
      </c>
      <c r="AF78" s="3">
        <v>0</v>
      </c>
    </row>
    <row r="79" spans="1:32" x14ac:dyDescent="0.25">
      <c r="A79" s="4" t="s">
        <v>150</v>
      </c>
      <c r="B79" s="29" t="s">
        <v>151</v>
      </c>
      <c r="C79" s="31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14</v>
      </c>
      <c r="AB79" s="3">
        <v>14</v>
      </c>
      <c r="AC79" s="3">
        <v>0</v>
      </c>
      <c r="AD79" s="3">
        <v>0</v>
      </c>
      <c r="AE79" s="3">
        <v>11</v>
      </c>
      <c r="AF79" s="3">
        <v>0</v>
      </c>
    </row>
    <row r="80" spans="1:32" x14ac:dyDescent="0.25">
      <c r="A80" s="4" t="s">
        <v>152</v>
      </c>
      <c r="B80" s="29" t="s">
        <v>153</v>
      </c>
      <c r="C80" s="31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</row>
    <row r="81" spans="1:32" x14ac:dyDescent="0.25">
      <c r="A81" s="4" t="s">
        <v>154</v>
      </c>
      <c r="B81" s="29" t="s">
        <v>155</v>
      </c>
      <c r="C81" s="31">
        <v>0</v>
      </c>
      <c r="D81" s="3">
        <v>4</v>
      </c>
      <c r="E81" s="3">
        <v>3</v>
      </c>
      <c r="F81" s="3">
        <v>0</v>
      </c>
      <c r="G81" s="3">
        <v>0</v>
      </c>
      <c r="H81" s="3">
        <v>0</v>
      </c>
      <c r="I81" s="3">
        <v>4</v>
      </c>
      <c r="J81" s="3">
        <v>6</v>
      </c>
      <c r="K81" s="3">
        <v>0</v>
      </c>
      <c r="L81" s="3">
        <v>0</v>
      </c>
      <c r="M81" s="3">
        <v>26</v>
      </c>
      <c r="N81" s="3">
        <v>0</v>
      </c>
      <c r="O81" s="3">
        <v>0</v>
      </c>
      <c r="P81" s="3">
        <v>0</v>
      </c>
      <c r="Q81" s="3">
        <v>0</v>
      </c>
      <c r="R81" s="3">
        <v>2</v>
      </c>
      <c r="S81" s="3">
        <v>2</v>
      </c>
      <c r="T81" s="3">
        <v>0</v>
      </c>
      <c r="U81" s="3">
        <v>1</v>
      </c>
      <c r="V81" s="3">
        <v>1</v>
      </c>
      <c r="W81" s="3">
        <v>1</v>
      </c>
      <c r="X81" s="3">
        <v>0</v>
      </c>
      <c r="Y81" s="3">
        <v>10</v>
      </c>
      <c r="Z81" s="3">
        <v>0</v>
      </c>
      <c r="AA81" s="3">
        <v>0</v>
      </c>
      <c r="AB81" s="3">
        <v>0</v>
      </c>
      <c r="AC81" s="3">
        <v>27</v>
      </c>
      <c r="AD81" s="3">
        <v>0</v>
      </c>
      <c r="AE81" s="3">
        <v>0</v>
      </c>
      <c r="AF81" s="3">
        <v>0</v>
      </c>
    </row>
    <row r="82" spans="1:32" x14ac:dyDescent="0.25">
      <c r="A82" s="4" t="s">
        <v>156</v>
      </c>
      <c r="B82" s="29" t="s">
        <v>157</v>
      </c>
      <c r="C82" s="31">
        <v>180</v>
      </c>
      <c r="D82" s="3">
        <v>0</v>
      </c>
      <c r="E82" s="3">
        <v>0</v>
      </c>
      <c r="F82" s="3">
        <v>0</v>
      </c>
      <c r="G82" s="3">
        <v>0</v>
      </c>
      <c r="H82" s="3">
        <v>15</v>
      </c>
      <c r="I82" s="3">
        <v>0</v>
      </c>
      <c r="J82" s="3">
        <v>0</v>
      </c>
      <c r="K82" s="3">
        <v>0</v>
      </c>
      <c r="L82" s="3">
        <v>0</v>
      </c>
      <c r="M82" s="3">
        <v>105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180</v>
      </c>
      <c r="T82" s="3">
        <v>0</v>
      </c>
      <c r="U82" s="3">
        <v>1</v>
      </c>
      <c r="V82" s="3">
        <v>1</v>
      </c>
      <c r="W82" s="3">
        <v>0</v>
      </c>
      <c r="X82" s="3">
        <v>0</v>
      </c>
      <c r="Y82" s="3">
        <v>14</v>
      </c>
      <c r="Z82" s="3">
        <v>0</v>
      </c>
      <c r="AA82" s="3">
        <v>0</v>
      </c>
      <c r="AB82" s="3">
        <v>0</v>
      </c>
      <c r="AC82" s="3">
        <v>35</v>
      </c>
      <c r="AD82" s="3">
        <v>0</v>
      </c>
      <c r="AE82" s="3">
        <v>0</v>
      </c>
      <c r="AF82" s="3">
        <v>0</v>
      </c>
    </row>
    <row r="83" spans="1:32" x14ac:dyDescent="0.25">
      <c r="A83" s="4" t="s">
        <v>158</v>
      </c>
      <c r="B83" s="29" t="s">
        <v>159</v>
      </c>
      <c r="C83" s="31">
        <v>0</v>
      </c>
      <c r="D83" s="3">
        <v>8</v>
      </c>
      <c r="E83" s="3">
        <v>0</v>
      </c>
      <c r="F83" s="3">
        <v>0</v>
      </c>
      <c r="G83" s="3">
        <v>0</v>
      </c>
      <c r="H83" s="3">
        <v>0</v>
      </c>
      <c r="I83" s="3">
        <v>4</v>
      </c>
      <c r="J83" s="3">
        <v>0</v>
      </c>
      <c r="K83" s="3">
        <v>0</v>
      </c>
      <c r="L83" s="3">
        <v>0</v>
      </c>
      <c r="M83" s="3">
        <v>0</v>
      </c>
      <c r="N83" s="3">
        <v>8</v>
      </c>
      <c r="O83" s="3">
        <v>0</v>
      </c>
      <c r="P83" s="3">
        <v>0</v>
      </c>
      <c r="Q83" s="3">
        <v>0</v>
      </c>
      <c r="R83" s="3">
        <v>0</v>
      </c>
      <c r="S83" s="3">
        <v>8</v>
      </c>
      <c r="T83" s="3">
        <v>0</v>
      </c>
      <c r="U83" s="3">
        <v>1</v>
      </c>
      <c r="V83" s="3">
        <v>0</v>
      </c>
      <c r="W83" s="3">
        <v>0</v>
      </c>
      <c r="X83" s="3">
        <v>0</v>
      </c>
      <c r="Y83" s="3">
        <v>0</v>
      </c>
      <c r="Z83" s="3">
        <v>4</v>
      </c>
      <c r="AA83" s="3">
        <v>0</v>
      </c>
      <c r="AB83" s="3">
        <v>0</v>
      </c>
      <c r="AC83" s="3">
        <v>0</v>
      </c>
      <c r="AD83" s="3">
        <v>8</v>
      </c>
      <c r="AE83" s="3">
        <v>0</v>
      </c>
      <c r="AF83" s="3">
        <v>8</v>
      </c>
    </row>
    <row r="84" spans="1:32" x14ac:dyDescent="0.25">
      <c r="A84" s="4" t="s">
        <v>160</v>
      </c>
      <c r="B84" s="29" t="s">
        <v>161</v>
      </c>
      <c r="C84" s="31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</row>
    <row r="85" spans="1:32" x14ac:dyDescent="0.25">
      <c r="A85" s="4" t="s">
        <v>162</v>
      </c>
      <c r="B85" s="29" t="s">
        <v>163</v>
      </c>
      <c r="C85" s="31">
        <v>0</v>
      </c>
      <c r="D85" s="3">
        <v>11</v>
      </c>
      <c r="E85" s="3">
        <v>1</v>
      </c>
      <c r="F85" s="3">
        <v>1</v>
      </c>
      <c r="G85" s="3">
        <v>0</v>
      </c>
      <c r="H85" s="3">
        <v>2</v>
      </c>
      <c r="I85" s="3">
        <v>1</v>
      </c>
      <c r="J85" s="3">
        <v>1</v>
      </c>
      <c r="K85" s="3">
        <v>1</v>
      </c>
      <c r="L85" s="3">
        <v>5</v>
      </c>
      <c r="M85" s="3">
        <v>9</v>
      </c>
      <c r="N85" s="3">
        <v>0</v>
      </c>
      <c r="O85" s="3">
        <v>0</v>
      </c>
      <c r="P85" s="3">
        <v>2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</row>
    <row r="86" spans="1:32" x14ac:dyDescent="0.25">
      <c r="A86" s="4" t="s">
        <v>164</v>
      </c>
      <c r="B86" s="29" t="s">
        <v>165</v>
      </c>
      <c r="C86" s="31">
        <v>7</v>
      </c>
      <c r="D86" s="3">
        <v>8</v>
      </c>
      <c r="E86" s="3">
        <v>4</v>
      </c>
      <c r="F86" s="3">
        <v>11</v>
      </c>
      <c r="G86" s="3">
        <v>1</v>
      </c>
      <c r="H86" s="3">
        <v>10</v>
      </c>
      <c r="I86" s="3">
        <v>0</v>
      </c>
      <c r="J86" s="3">
        <v>10</v>
      </c>
      <c r="K86" s="3">
        <v>10</v>
      </c>
      <c r="L86" s="3">
        <v>10</v>
      </c>
      <c r="M86" s="3">
        <v>30</v>
      </c>
      <c r="N86" s="3">
        <v>0</v>
      </c>
      <c r="O86" s="3">
        <v>20</v>
      </c>
      <c r="P86" s="3">
        <v>25</v>
      </c>
      <c r="Q86" s="3">
        <v>2</v>
      </c>
      <c r="R86" s="3">
        <v>6</v>
      </c>
      <c r="S86" s="3">
        <v>14</v>
      </c>
      <c r="T86" s="3">
        <v>0</v>
      </c>
      <c r="U86" s="3">
        <v>1</v>
      </c>
      <c r="V86" s="3">
        <v>1</v>
      </c>
      <c r="W86" s="3">
        <v>1</v>
      </c>
      <c r="X86" s="3">
        <v>1</v>
      </c>
      <c r="Y86" s="3">
        <v>10</v>
      </c>
      <c r="Z86" s="3">
        <v>0</v>
      </c>
      <c r="AA86" s="3">
        <v>0</v>
      </c>
      <c r="AB86" s="3">
        <v>0</v>
      </c>
      <c r="AC86" s="3">
        <v>20</v>
      </c>
      <c r="AD86" s="3">
        <v>16</v>
      </c>
      <c r="AE86" s="3">
        <v>0</v>
      </c>
      <c r="AF86" s="3">
        <v>36</v>
      </c>
    </row>
    <row r="87" spans="1:32" x14ac:dyDescent="0.25">
      <c r="A87" s="4" t="s">
        <v>166</v>
      </c>
      <c r="B87" s="29" t="s">
        <v>167</v>
      </c>
      <c r="C87" s="31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7</v>
      </c>
      <c r="Z87" s="3">
        <v>0</v>
      </c>
      <c r="AA87" s="3">
        <v>0</v>
      </c>
      <c r="AB87" s="3">
        <v>7</v>
      </c>
      <c r="AC87" s="3">
        <v>12</v>
      </c>
      <c r="AD87" s="3">
        <v>0</v>
      </c>
      <c r="AE87" s="3">
        <v>2</v>
      </c>
      <c r="AF87" s="3">
        <v>14</v>
      </c>
    </row>
    <row r="88" spans="1:32" x14ac:dyDescent="0.25">
      <c r="A88" s="4" t="s">
        <v>168</v>
      </c>
      <c r="B88" s="29" t="s">
        <v>169</v>
      </c>
      <c r="C88" s="31">
        <v>0</v>
      </c>
      <c r="D88" s="3">
        <v>5</v>
      </c>
      <c r="E88" s="3">
        <v>0</v>
      </c>
      <c r="F88" s="3">
        <v>1</v>
      </c>
      <c r="G88" s="3">
        <v>0</v>
      </c>
      <c r="H88" s="3">
        <v>0</v>
      </c>
      <c r="I88" s="3">
        <v>5</v>
      </c>
      <c r="J88" s="3">
        <v>0</v>
      </c>
      <c r="K88" s="3">
        <v>5</v>
      </c>
      <c r="L88" s="3">
        <v>0</v>
      </c>
      <c r="M88" s="3">
        <v>1</v>
      </c>
      <c r="N88" s="3">
        <v>4</v>
      </c>
      <c r="O88" s="3">
        <v>0</v>
      </c>
      <c r="P88" s="3">
        <v>27</v>
      </c>
      <c r="Q88" s="3">
        <v>0</v>
      </c>
      <c r="R88" s="3">
        <v>0</v>
      </c>
      <c r="S88" s="3">
        <v>2</v>
      </c>
      <c r="T88" s="3">
        <v>0</v>
      </c>
      <c r="U88" s="3">
        <v>1</v>
      </c>
      <c r="V88" s="3">
        <v>1</v>
      </c>
      <c r="W88" s="3">
        <v>0</v>
      </c>
      <c r="X88" s="3">
        <v>0</v>
      </c>
      <c r="Y88" s="3">
        <v>5</v>
      </c>
      <c r="Z88" s="3">
        <v>0</v>
      </c>
      <c r="AA88" s="3">
        <v>0</v>
      </c>
      <c r="AB88" s="3">
        <v>5</v>
      </c>
      <c r="AC88" s="3">
        <v>27</v>
      </c>
      <c r="AD88" s="3">
        <v>0</v>
      </c>
      <c r="AE88" s="3">
        <v>0</v>
      </c>
      <c r="AF88" s="3">
        <v>27</v>
      </c>
    </row>
    <row r="89" spans="1:32" x14ac:dyDescent="0.25">
      <c r="A89" s="4" t="s">
        <v>170</v>
      </c>
      <c r="B89" s="29" t="s">
        <v>171</v>
      </c>
      <c r="C89" s="31">
        <v>0</v>
      </c>
      <c r="D89" s="3">
        <v>4</v>
      </c>
      <c r="E89" s="3">
        <v>0</v>
      </c>
      <c r="F89" s="3">
        <v>1</v>
      </c>
      <c r="G89" s="3">
        <v>0</v>
      </c>
      <c r="H89" s="3">
        <v>0</v>
      </c>
      <c r="I89" s="3">
        <v>2</v>
      </c>
      <c r="J89" s="3">
        <v>0</v>
      </c>
      <c r="K89" s="3">
        <v>1</v>
      </c>
      <c r="L89" s="3">
        <v>0</v>
      </c>
      <c r="M89" s="3">
        <v>0</v>
      </c>
      <c r="N89" s="3">
        <v>27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4</v>
      </c>
      <c r="U89" s="3">
        <v>0</v>
      </c>
      <c r="V89" s="3">
        <v>1</v>
      </c>
      <c r="W89" s="3">
        <v>1</v>
      </c>
      <c r="X89" s="3">
        <v>0</v>
      </c>
      <c r="Y89" s="3">
        <v>2</v>
      </c>
      <c r="Z89" s="3">
        <v>0</v>
      </c>
      <c r="AA89" s="3">
        <v>2</v>
      </c>
      <c r="AB89" s="3">
        <v>2</v>
      </c>
      <c r="AC89" s="3">
        <v>26</v>
      </c>
      <c r="AD89" s="3">
        <v>0</v>
      </c>
      <c r="AE89" s="3">
        <v>36</v>
      </c>
      <c r="AF89" s="3">
        <v>26</v>
      </c>
    </row>
    <row r="90" spans="1:32" x14ac:dyDescent="0.25">
      <c r="A90" s="4" t="s">
        <v>172</v>
      </c>
      <c r="B90" s="29" t="s">
        <v>173</v>
      </c>
      <c r="C90" s="31">
        <v>4</v>
      </c>
      <c r="D90" s="3">
        <v>9</v>
      </c>
      <c r="E90" s="3">
        <v>0</v>
      </c>
      <c r="F90" s="3">
        <v>0</v>
      </c>
      <c r="G90" s="3">
        <v>0</v>
      </c>
      <c r="H90" s="3">
        <v>0</v>
      </c>
      <c r="I90" s="3">
        <v>3</v>
      </c>
      <c r="J90" s="3">
        <v>0</v>
      </c>
      <c r="K90" s="3">
        <v>0</v>
      </c>
      <c r="L90" s="3">
        <v>0</v>
      </c>
      <c r="M90" s="3">
        <v>4</v>
      </c>
      <c r="N90" s="3">
        <v>0</v>
      </c>
      <c r="O90" s="3">
        <v>0</v>
      </c>
      <c r="P90" s="3">
        <v>0</v>
      </c>
      <c r="Q90" s="3">
        <v>0</v>
      </c>
      <c r="R90" s="3">
        <v>1</v>
      </c>
      <c r="S90" s="3">
        <v>1</v>
      </c>
      <c r="T90" s="3">
        <v>0</v>
      </c>
      <c r="U90" s="3">
        <v>0</v>
      </c>
      <c r="V90" s="3">
        <v>0</v>
      </c>
      <c r="W90" s="3">
        <v>1</v>
      </c>
      <c r="X90" s="3">
        <v>1</v>
      </c>
      <c r="Y90" s="3">
        <v>3</v>
      </c>
      <c r="Z90" s="3">
        <v>0</v>
      </c>
      <c r="AA90" s="3">
        <v>0</v>
      </c>
      <c r="AB90" s="3">
        <v>3</v>
      </c>
      <c r="AC90" s="3">
        <v>3</v>
      </c>
      <c r="AD90" s="3">
        <v>1</v>
      </c>
      <c r="AE90" s="3">
        <v>0</v>
      </c>
      <c r="AF90" s="3">
        <v>4</v>
      </c>
    </row>
    <row r="91" spans="1:32" x14ac:dyDescent="0.25">
      <c r="A91" s="4" t="s">
        <v>174</v>
      </c>
      <c r="B91" s="29" t="s">
        <v>175</v>
      </c>
      <c r="C91" s="31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7</v>
      </c>
      <c r="Z91" s="3">
        <v>0</v>
      </c>
      <c r="AA91" s="3">
        <v>0</v>
      </c>
      <c r="AB91" s="3">
        <v>7</v>
      </c>
      <c r="AC91" s="3">
        <v>0</v>
      </c>
      <c r="AD91" s="3">
        <v>0</v>
      </c>
      <c r="AE91" s="3">
        <v>27</v>
      </c>
      <c r="AF91" s="3">
        <v>0</v>
      </c>
    </row>
    <row r="92" spans="1:32" x14ac:dyDescent="0.25">
      <c r="A92" s="4" t="s">
        <v>176</v>
      </c>
      <c r="B92" s="29" t="s">
        <v>177</v>
      </c>
      <c r="C92" s="31">
        <v>10</v>
      </c>
      <c r="D92" s="3">
        <v>8</v>
      </c>
      <c r="E92" s="3">
        <v>3</v>
      </c>
      <c r="F92" s="3">
        <v>2</v>
      </c>
      <c r="G92" s="3">
        <v>3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18</v>
      </c>
      <c r="N92" s="3">
        <v>3</v>
      </c>
      <c r="O92" s="3">
        <v>18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1</v>
      </c>
      <c r="W92" s="3">
        <v>1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18</v>
      </c>
      <c r="AD92" s="3">
        <v>0</v>
      </c>
      <c r="AE92" s="3">
        <v>0</v>
      </c>
      <c r="AF92" s="3">
        <v>18</v>
      </c>
    </row>
    <row r="93" spans="1:32" x14ac:dyDescent="0.25">
      <c r="A93" s="4" t="s">
        <v>178</v>
      </c>
      <c r="B93" s="29" t="s">
        <v>179</v>
      </c>
      <c r="C93" s="31">
        <v>0</v>
      </c>
      <c r="D93" s="3">
        <v>5</v>
      </c>
      <c r="E93" s="3">
        <v>0</v>
      </c>
      <c r="F93" s="3">
        <v>0</v>
      </c>
      <c r="G93" s="3">
        <v>0</v>
      </c>
      <c r="H93" s="3">
        <v>0</v>
      </c>
      <c r="I93" s="3">
        <v>3</v>
      </c>
      <c r="J93" s="3">
        <v>0</v>
      </c>
      <c r="K93" s="3">
        <v>0</v>
      </c>
      <c r="L93" s="3">
        <v>0</v>
      </c>
      <c r="M93" s="3">
        <v>0</v>
      </c>
      <c r="N93" s="3">
        <v>4</v>
      </c>
      <c r="O93" s="3">
        <v>0</v>
      </c>
      <c r="P93" s="3">
        <v>0</v>
      </c>
      <c r="Q93" s="3">
        <v>0</v>
      </c>
      <c r="R93" s="3">
        <v>1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1</v>
      </c>
      <c r="Y93" s="3">
        <v>11</v>
      </c>
      <c r="Z93" s="3">
        <v>0</v>
      </c>
      <c r="AA93" s="3">
        <v>0</v>
      </c>
      <c r="AB93" s="3">
        <v>0</v>
      </c>
      <c r="AC93" s="3">
        <v>4</v>
      </c>
      <c r="AD93" s="3">
        <v>5</v>
      </c>
      <c r="AE93" s="3">
        <v>0</v>
      </c>
      <c r="AF93" s="3">
        <v>9</v>
      </c>
    </row>
    <row r="94" spans="1:32" x14ac:dyDescent="0.25">
      <c r="A94" s="4" t="s">
        <v>180</v>
      </c>
      <c r="B94" s="29" t="s">
        <v>181</v>
      </c>
      <c r="C94" s="31">
        <v>1</v>
      </c>
      <c r="D94" s="3">
        <v>3</v>
      </c>
      <c r="E94" s="3">
        <v>0</v>
      </c>
      <c r="F94" s="3">
        <v>0</v>
      </c>
      <c r="G94" s="3">
        <v>0</v>
      </c>
      <c r="H94" s="3">
        <v>3</v>
      </c>
      <c r="I94" s="3">
        <v>8</v>
      </c>
      <c r="J94" s="3">
        <v>0</v>
      </c>
      <c r="K94" s="3">
        <v>0</v>
      </c>
      <c r="L94" s="3">
        <v>0</v>
      </c>
      <c r="M94" s="3">
        <v>15</v>
      </c>
      <c r="N94" s="3">
        <v>3</v>
      </c>
      <c r="O94" s="3">
        <v>0</v>
      </c>
      <c r="P94" s="3">
        <v>0</v>
      </c>
      <c r="Q94" s="3">
        <v>0</v>
      </c>
      <c r="R94" s="3">
        <v>0</v>
      </c>
      <c r="S94" s="3">
        <v>29</v>
      </c>
      <c r="T94" s="3">
        <v>0</v>
      </c>
      <c r="U94" s="3">
        <v>1</v>
      </c>
      <c r="V94" s="3">
        <v>1</v>
      </c>
      <c r="W94" s="3">
        <v>0</v>
      </c>
      <c r="X94" s="3">
        <v>0</v>
      </c>
      <c r="Y94" s="3">
        <v>7</v>
      </c>
      <c r="Z94" s="3">
        <v>1</v>
      </c>
      <c r="AA94" s="3">
        <v>0</v>
      </c>
      <c r="AB94" s="3">
        <v>0</v>
      </c>
      <c r="AC94" s="3">
        <v>18</v>
      </c>
      <c r="AD94" s="3">
        <v>0</v>
      </c>
      <c r="AE94" s="3">
        <v>1</v>
      </c>
      <c r="AF94" s="3">
        <v>18</v>
      </c>
    </row>
    <row r="95" spans="1:32" x14ac:dyDescent="0.25">
      <c r="A95" s="4" t="s">
        <v>182</v>
      </c>
      <c r="B95" s="29" t="s">
        <v>183</v>
      </c>
      <c r="C95" s="31">
        <v>3</v>
      </c>
      <c r="D95" s="3">
        <v>0</v>
      </c>
      <c r="E95" s="3">
        <v>3</v>
      </c>
      <c r="F95" s="3">
        <v>0</v>
      </c>
      <c r="G95" s="3">
        <v>0</v>
      </c>
      <c r="H95" s="3">
        <v>3</v>
      </c>
      <c r="I95" s="3">
        <v>0</v>
      </c>
      <c r="J95" s="3">
        <v>0</v>
      </c>
      <c r="K95" s="3">
        <v>3</v>
      </c>
      <c r="L95" s="3">
        <v>0</v>
      </c>
      <c r="M95" s="3">
        <v>23</v>
      </c>
      <c r="N95" s="3">
        <v>0</v>
      </c>
      <c r="O95" s="3">
        <v>23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3</v>
      </c>
      <c r="AB95" s="3">
        <v>3</v>
      </c>
      <c r="AC95" s="3">
        <v>0</v>
      </c>
      <c r="AD95" s="3">
        <v>0</v>
      </c>
      <c r="AE95" s="3">
        <v>23</v>
      </c>
      <c r="AF95" s="3">
        <v>0</v>
      </c>
    </row>
    <row r="96" spans="1:32" x14ac:dyDescent="0.25">
      <c r="A96" s="4" t="s">
        <v>184</v>
      </c>
      <c r="B96" s="29" t="s">
        <v>185</v>
      </c>
      <c r="C96" s="31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14</v>
      </c>
      <c r="AF96" s="3">
        <v>0</v>
      </c>
    </row>
    <row r="97" spans="1:32" x14ac:dyDescent="0.25">
      <c r="A97" s="4" t="s">
        <v>186</v>
      </c>
      <c r="B97" s="29" t="s">
        <v>187</v>
      </c>
      <c r="C97" s="31">
        <v>0</v>
      </c>
      <c r="D97" s="3">
        <v>2</v>
      </c>
      <c r="E97" s="3">
        <v>0</v>
      </c>
      <c r="F97" s="3">
        <v>0</v>
      </c>
      <c r="G97" s="3">
        <v>0</v>
      </c>
      <c r="H97" s="3">
        <v>0</v>
      </c>
      <c r="I97" s="3">
        <v>3</v>
      </c>
      <c r="J97" s="3">
        <v>0</v>
      </c>
      <c r="K97" s="3">
        <v>0</v>
      </c>
      <c r="L97" s="3">
        <v>0</v>
      </c>
      <c r="M97" s="3">
        <v>0</v>
      </c>
      <c r="N97" s="3">
        <v>22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3</v>
      </c>
      <c r="Z97" s="3">
        <v>0</v>
      </c>
      <c r="AA97" s="3">
        <v>0</v>
      </c>
      <c r="AB97" s="3">
        <v>0</v>
      </c>
      <c r="AC97" s="3">
        <v>22</v>
      </c>
      <c r="AD97" s="3">
        <v>0</v>
      </c>
      <c r="AE97" s="3">
        <v>14</v>
      </c>
      <c r="AF97" s="3">
        <v>0</v>
      </c>
    </row>
    <row r="98" spans="1:32" x14ac:dyDescent="0.25">
      <c r="A98" s="4" t="s">
        <v>188</v>
      </c>
      <c r="B98" s="29" t="s">
        <v>189</v>
      </c>
      <c r="C98" s="31">
        <v>0</v>
      </c>
      <c r="D98" s="3">
        <v>0</v>
      </c>
      <c r="E98" s="3">
        <v>0</v>
      </c>
      <c r="F98" s="3">
        <v>0</v>
      </c>
      <c r="G98" s="3">
        <v>0</v>
      </c>
      <c r="H98" s="3">
        <v>11</v>
      </c>
      <c r="I98" s="3">
        <v>11</v>
      </c>
      <c r="J98" s="3">
        <v>11</v>
      </c>
      <c r="K98" s="3">
        <v>11</v>
      </c>
      <c r="L98" s="3">
        <v>0</v>
      </c>
      <c r="M98" s="3">
        <v>30</v>
      </c>
      <c r="N98" s="3">
        <v>20</v>
      </c>
      <c r="O98" s="3">
        <v>40</v>
      </c>
      <c r="P98" s="3">
        <v>15</v>
      </c>
      <c r="Q98" s="3">
        <v>0</v>
      </c>
      <c r="R98" s="3">
        <v>5</v>
      </c>
      <c r="S98" s="3">
        <v>5</v>
      </c>
      <c r="T98" s="3">
        <v>0</v>
      </c>
      <c r="U98" s="3">
        <v>1</v>
      </c>
      <c r="V98" s="3">
        <v>1</v>
      </c>
      <c r="W98" s="3">
        <v>1</v>
      </c>
      <c r="X98" s="3">
        <v>0</v>
      </c>
      <c r="Y98" s="3">
        <v>11</v>
      </c>
      <c r="Z98" s="3">
        <v>0</v>
      </c>
      <c r="AA98" s="3">
        <v>0</v>
      </c>
      <c r="AB98" s="3">
        <v>6</v>
      </c>
      <c r="AC98" s="3">
        <v>0</v>
      </c>
      <c r="AD98" s="3">
        <v>0</v>
      </c>
      <c r="AE98" s="3">
        <v>81</v>
      </c>
      <c r="AF98" s="3">
        <v>0</v>
      </c>
    </row>
    <row r="99" spans="1:32" x14ac:dyDescent="0.25">
      <c r="A99" s="4" t="s">
        <v>190</v>
      </c>
      <c r="B99" s="29" t="s">
        <v>191</v>
      </c>
      <c r="C99" s="31">
        <v>1</v>
      </c>
      <c r="D99" s="3">
        <v>1</v>
      </c>
      <c r="E99" s="3">
        <v>0</v>
      </c>
      <c r="F99" s="3">
        <v>1</v>
      </c>
      <c r="G99" s="3">
        <v>0</v>
      </c>
      <c r="H99" s="3">
        <v>8</v>
      </c>
      <c r="I99" s="3">
        <v>1</v>
      </c>
      <c r="J99" s="3">
        <v>0</v>
      </c>
      <c r="K99" s="3">
        <v>1</v>
      </c>
      <c r="L99" s="3">
        <v>0</v>
      </c>
      <c r="M99" s="3">
        <v>56</v>
      </c>
      <c r="N99" s="3">
        <v>6</v>
      </c>
      <c r="O99" s="3">
        <v>0</v>
      </c>
      <c r="P99" s="3">
        <v>3</v>
      </c>
      <c r="Q99" s="3">
        <v>0</v>
      </c>
      <c r="R99" s="3">
        <v>0</v>
      </c>
      <c r="S99" s="3">
        <v>1</v>
      </c>
      <c r="T99" s="3">
        <v>0</v>
      </c>
      <c r="U99" s="3">
        <v>1</v>
      </c>
      <c r="V99" s="3">
        <v>1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</row>
    <row r="100" spans="1:32" x14ac:dyDescent="0.25">
      <c r="A100" s="4" t="s">
        <v>192</v>
      </c>
      <c r="B100" s="29" t="s">
        <v>193</v>
      </c>
      <c r="C100" s="31">
        <v>17</v>
      </c>
      <c r="D100" s="3">
        <v>0</v>
      </c>
      <c r="E100" s="3">
        <v>0</v>
      </c>
      <c r="F100" s="3">
        <v>0</v>
      </c>
      <c r="G100" s="3">
        <v>0</v>
      </c>
      <c r="H100" s="3">
        <v>17</v>
      </c>
      <c r="I100" s="3">
        <v>0</v>
      </c>
      <c r="J100" s="3">
        <v>0</v>
      </c>
      <c r="K100" s="3">
        <v>0</v>
      </c>
      <c r="L100" s="3">
        <v>0</v>
      </c>
      <c r="M100" s="3">
        <v>46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17</v>
      </c>
      <c r="T100" s="3">
        <v>0</v>
      </c>
      <c r="U100" s="3">
        <v>1</v>
      </c>
      <c r="V100" s="3">
        <v>0</v>
      </c>
      <c r="W100" s="3">
        <v>1</v>
      </c>
      <c r="X100" s="3">
        <v>0</v>
      </c>
      <c r="Y100" s="3">
        <v>18</v>
      </c>
      <c r="Z100" s="3">
        <v>0</v>
      </c>
      <c r="AA100" s="3">
        <v>0</v>
      </c>
      <c r="AB100" s="3">
        <v>18</v>
      </c>
      <c r="AC100" s="3">
        <v>46</v>
      </c>
      <c r="AD100" s="3">
        <v>0</v>
      </c>
      <c r="AE100" s="3">
        <v>0</v>
      </c>
      <c r="AF100" s="3">
        <v>0</v>
      </c>
    </row>
    <row r="101" spans="1:32" x14ac:dyDescent="0.25">
      <c r="A101" s="4" t="s">
        <v>194</v>
      </c>
      <c r="B101" s="29" t="s">
        <v>195</v>
      </c>
      <c r="C101" s="31">
        <v>1</v>
      </c>
      <c r="D101" s="3">
        <v>2</v>
      </c>
      <c r="E101" s="3">
        <v>0</v>
      </c>
      <c r="F101" s="3">
        <v>0</v>
      </c>
      <c r="G101" s="3">
        <v>0</v>
      </c>
      <c r="H101" s="3">
        <v>4</v>
      </c>
      <c r="I101" s="3">
        <v>4</v>
      </c>
      <c r="J101" s="3">
        <v>0</v>
      </c>
      <c r="K101" s="3">
        <v>0</v>
      </c>
      <c r="L101" s="3">
        <v>0</v>
      </c>
      <c r="M101" s="3">
        <v>12</v>
      </c>
      <c r="N101" s="3">
        <v>10</v>
      </c>
      <c r="O101" s="3">
        <v>0</v>
      </c>
      <c r="P101" s="3">
        <v>0</v>
      </c>
      <c r="Q101" s="3">
        <v>0</v>
      </c>
      <c r="R101" s="3">
        <v>0</v>
      </c>
      <c r="S101" s="3">
        <v>2</v>
      </c>
      <c r="T101" s="3">
        <v>0</v>
      </c>
      <c r="U101" s="3">
        <v>1</v>
      </c>
      <c r="V101" s="3">
        <v>1</v>
      </c>
      <c r="W101" s="3">
        <v>0</v>
      </c>
      <c r="X101" s="3">
        <v>0</v>
      </c>
      <c r="Y101" s="3">
        <v>4</v>
      </c>
      <c r="Z101" s="3">
        <v>0</v>
      </c>
      <c r="AA101" s="3">
        <v>0</v>
      </c>
      <c r="AB101" s="3">
        <v>0</v>
      </c>
      <c r="AC101" s="3">
        <v>10</v>
      </c>
      <c r="AD101" s="3">
        <v>2</v>
      </c>
      <c r="AE101" s="3">
        <v>0</v>
      </c>
      <c r="AF101" s="3">
        <v>10</v>
      </c>
    </row>
    <row r="102" spans="1:32" x14ac:dyDescent="0.25">
      <c r="A102" s="4" t="s">
        <v>196</v>
      </c>
      <c r="B102" s="29" t="s">
        <v>197</v>
      </c>
      <c r="C102" s="31">
        <v>2</v>
      </c>
      <c r="D102" s="3">
        <v>0</v>
      </c>
      <c r="E102" s="3">
        <v>2</v>
      </c>
      <c r="F102" s="3">
        <v>0</v>
      </c>
      <c r="G102" s="3">
        <v>0</v>
      </c>
      <c r="H102" s="3">
        <v>12</v>
      </c>
      <c r="I102" s="3">
        <v>0</v>
      </c>
      <c r="J102" s="3">
        <v>12</v>
      </c>
      <c r="K102" s="3">
        <v>0</v>
      </c>
      <c r="L102" s="3">
        <v>0</v>
      </c>
      <c r="M102" s="3">
        <v>12</v>
      </c>
      <c r="N102" s="3">
        <v>0</v>
      </c>
      <c r="O102" s="3">
        <v>12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12</v>
      </c>
      <c r="Z102" s="3">
        <v>0</v>
      </c>
      <c r="AA102" s="3">
        <v>0</v>
      </c>
      <c r="AB102" s="3">
        <v>0</v>
      </c>
      <c r="AC102" s="3">
        <v>12</v>
      </c>
      <c r="AD102" s="3">
        <v>0</v>
      </c>
      <c r="AE102" s="3">
        <v>0</v>
      </c>
      <c r="AF102" s="3">
        <v>0</v>
      </c>
    </row>
    <row r="103" spans="1:32" x14ac:dyDescent="0.25">
      <c r="A103" s="4" t="s">
        <v>198</v>
      </c>
      <c r="B103" s="29" t="s">
        <v>199</v>
      </c>
      <c r="C103" s="31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1</v>
      </c>
      <c r="AB103" s="3">
        <v>1</v>
      </c>
      <c r="AC103" s="3">
        <v>0</v>
      </c>
      <c r="AD103" s="3">
        <v>0</v>
      </c>
      <c r="AE103" s="3">
        <v>17</v>
      </c>
      <c r="AF103" s="3">
        <v>0</v>
      </c>
    </row>
    <row r="104" spans="1:32" x14ac:dyDescent="0.25">
      <c r="A104" s="4" t="s">
        <v>200</v>
      </c>
      <c r="B104" s="29" t="s">
        <v>201</v>
      </c>
      <c r="C104" s="31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</row>
    <row r="105" spans="1:32" x14ac:dyDescent="0.25">
      <c r="A105" s="4" t="s">
        <v>202</v>
      </c>
      <c r="B105" s="29" t="s">
        <v>203</v>
      </c>
      <c r="C105" s="31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</row>
    <row r="106" spans="1:32" x14ac:dyDescent="0.25">
      <c r="A106" s="4" t="s">
        <v>204</v>
      </c>
      <c r="B106" s="29" t="s">
        <v>205</v>
      </c>
      <c r="C106" s="31">
        <v>0</v>
      </c>
      <c r="D106" s="3">
        <v>1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5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1</v>
      </c>
      <c r="T106" s="3">
        <v>0</v>
      </c>
      <c r="U106" s="3">
        <v>0</v>
      </c>
      <c r="V106" s="3">
        <v>1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5</v>
      </c>
      <c r="AD106" s="3">
        <v>0</v>
      </c>
      <c r="AE106" s="3">
        <v>35</v>
      </c>
      <c r="AF106" s="3">
        <v>40</v>
      </c>
    </row>
    <row r="107" spans="1:32" x14ac:dyDescent="0.25">
      <c r="A107" s="4" t="s">
        <v>206</v>
      </c>
      <c r="B107" s="29" t="s">
        <v>207</v>
      </c>
      <c r="C107" s="31">
        <v>2</v>
      </c>
      <c r="D107" s="3">
        <v>2</v>
      </c>
      <c r="E107" s="3">
        <v>2</v>
      </c>
      <c r="F107" s="3">
        <v>1</v>
      </c>
      <c r="G107" s="3">
        <v>0</v>
      </c>
      <c r="H107" s="3">
        <v>4</v>
      </c>
      <c r="I107" s="3">
        <v>0</v>
      </c>
      <c r="J107" s="3">
        <v>1</v>
      </c>
      <c r="K107" s="3">
        <v>0</v>
      </c>
      <c r="L107" s="3">
        <v>0</v>
      </c>
      <c r="M107" s="3">
        <v>10</v>
      </c>
      <c r="N107" s="3">
        <v>2</v>
      </c>
      <c r="O107" s="3">
        <v>5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</row>
    <row r="108" spans="1:32" x14ac:dyDescent="0.25">
      <c r="A108" s="4" t="s">
        <v>208</v>
      </c>
      <c r="B108" s="29" t="s">
        <v>209</v>
      </c>
      <c r="C108" s="31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6</v>
      </c>
      <c r="AB108" s="3">
        <v>6</v>
      </c>
      <c r="AC108" s="3">
        <v>0</v>
      </c>
      <c r="AD108" s="3">
        <v>0</v>
      </c>
      <c r="AE108" s="3">
        <v>31</v>
      </c>
      <c r="AF108" s="3">
        <v>0</v>
      </c>
    </row>
    <row r="109" spans="1:32" x14ac:dyDescent="0.25">
      <c r="A109" s="4" t="s">
        <v>210</v>
      </c>
      <c r="B109" s="29" t="s">
        <v>211</v>
      </c>
      <c r="C109" s="31">
        <v>2</v>
      </c>
      <c r="D109" s="3">
        <v>1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23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23</v>
      </c>
      <c r="AF109" s="3">
        <v>0</v>
      </c>
    </row>
    <row r="110" spans="1:32" x14ac:dyDescent="0.25">
      <c r="A110" s="4" t="s">
        <v>212</v>
      </c>
      <c r="B110" s="29" t="s">
        <v>213</v>
      </c>
      <c r="C110" s="31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</row>
    <row r="111" spans="1:32" x14ac:dyDescent="0.25">
      <c r="A111" s="4" t="s">
        <v>214</v>
      </c>
      <c r="B111" s="29" t="s">
        <v>215</v>
      </c>
      <c r="C111" s="31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</row>
    <row r="112" spans="1:32" x14ac:dyDescent="0.25">
      <c r="A112" s="4" t="s">
        <v>216</v>
      </c>
      <c r="B112" s="29" t="s">
        <v>217</v>
      </c>
      <c r="C112" s="31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</row>
    <row r="113" spans="1:32" x14ac:dyDescent="0.25">
      <c r="A113" s="4" t="s">
        <v>218</v>
      </c>
      <c r="B113" s="29" t="s">
        <v>219</v>
      </c>
      <c r="C113" s="31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</row>
    <row r="114" spans="1:32" x14ac:dyDescent="0.25">
      <c r="A114" s="14"/>
      <c r="B114" s="30" t="s">
        <v>473</v>
      </c>
      <c r="C114" s="216">
        <f>SUM(C5:C113)</f>
        <v>809</v>
      </c>
      <c r="D114" s="24">
        <f t="shared" ref="D114:AF114" si="0">SUM(D5:D113)</f>
        <v>601</v>
      </c>
      <c r="E114" s="24">
        <f t="shared" si="0"/>
        <v>371</v>
      </c>
      <c r="F114" s="24">
        <f t="shared" si="0"/>
        <v>140</v>
      </c>
      <c r="G114" s="24">
        <f t="shared" si="0"/>
        <v>100</v>
      </c>
      <c r="H114" s="24">
        <f t="shared" si="0"/>
        <v>2438</v>
      </c>
      <c r="I114" s="24">
        <f t="shared" si="0"/>
        <v>1376</v>
      </c>
      <c r="J114" s="24">
        <f t="shared" si="0"/>
        <v>758</v>
      </c>
      <c r="K114" s="24">
        <f t="shared" si="0"/>
        <v>459</v>
      </c>
      <c r="L114" s="24">
        <f t="shared" si="0"/>
        <v>186</v>
      </c>
      <c r="M114" s="24">
        <f t="shared" si="0"/>
        <v>4613</v>
      </c>
      <c r="N114" s="24">
        <f t="shared" si="0"/>
        <v>1342</v>
      </c>
      <c r="O114" s="24">
        <f t="shared" si="0"/>
        <v>1444</v>
      </c>
      <c r="P114" s="24">
        <f t="shared" si="0"/>
        <v>646</v>
      </c>
      <c r="Q114" s="24">
        <f t="shared" si="0"/>
        <v>334</v>
      </c>
      <c r="R114" s="24">
        <f t="shared" si="0"/>
        <v>395</v>
      </c>
      <c r="S114" s="24">
        <f t="shared" si="0"/>
        <v>1559</v>
      </c>
      <c r="T114" s="24">
        <f t="shared" si="0"/>
        <v>397</v>
      </c>
      <c r="U114" s="24">
        <f t="shared" si="0"/>
        <v>55</v>
      </c>
      <c r="V114" s="24">
        <f t="shared" si="0"/>
        <v>57</v>
      </c>
      <c r="W114" s="24">
        <f t="shared" si="0"/>
        <v>34</v>
      </c>
      <c r="X114" s="24">
        <f t="shared" si="0"/>
        <v>14</v>
      </c>
      <c r="Y114" s="24">
        <f t="shared" si="0"/>
        <v>3422</v>
      </c>
      <c r="Z114" s="24">
        <f t="shared" si="0"/>
        <v>218</v>
      </c>
      <c r="AA114" s="24">
        <f t="shared" si="0"/>
        <v>285</v>
      </c>
      <c r="AB114" s="24">
        <f t="shared" si="0"/>
        <v>1592</v>
      </c>
      <c r="AC114" s="24">
        <f t="shared" si="0"/>
        <v>6090</v>
      </c>
      <c r="AD114" s="24">
        <f t="shared" si="0"/>
        <v>782</v>
      </c>
      <c r="AE114" s="24">
        <f t="shared" si="0"/>
        <v>1780</v>
      </c>
      <c r="AF114" s="24">
        <f t="shared" si="0"/>
        <v>5474</v>
      </c>
    </row>
  </sheetData>
  <mergeCells count="33">
    <mergeCell ref="AC2:AF2"/>
    <mergeCell ref="AC3:AC4"/>
    <mergeCell ref="AD3:AD4"/>
    <mergeCell ref="AE3:AE4"/>
    <mergeCell ref="AF3:AF4"/>
    <mergeCell ref="Y2:AB2"/>
    <mergeCell ref="Y3:Y4"/>
    <mergeCell ref="Z3:Z4"/>
    <mergeCell ref="AA3:AA4"/>
    <mergeCell ref="AB3:AB4"/>
    <mergeCell ref="R2:T2"/>
    <mergeCell ref="R3:R4"/>
    <mergeCell ref="S3:S4"/>
    <mergeCell ref="T3:T4"/>
    <mergeCell ref="U2:X2"/>
    <mergeCell ref="U3:U4"/>
    <mergeCell ref="V3:V4"/>
    <mergeCell ref="W3:W4"/>
    <mergeCell ref="X3:X4"/>
    <mergeCell ref="H2:L2"/>
    <mergeCell ref="H3:I3"/>
    <mergeCell ref="J3:K3"/>
    <mergeCell ref="L3:L4"/>
    <mergeCell ref="M2:Q2"/>
    <mergeCell ref="M3:N3"/>
    <mergeCell ref="O3:P3"/>
    <mergeCell ref="Q3:Q4"/>
    <mergeCell ref="A2:A4"/>
    <mergeCell ref="B2:B4"/>
    <mergeCell ref="C2:G2"/>
    <mergeCell ref="C3:D3"/>
    <mergeCell ref="E3:F3"/>
    <mergeCell ref="G3:G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15"/>
  <sheetViews>
    <sheetView workbookViewId="0">
      <pane xSplit="2" ySplit="4" topLeftCell="C98" activePane="bottomRight" state="frozen"/>
      <selection pane="topRight" activeCell="C1" sqref="C1"/>
      <selection pane="bottomLeft" activeCell="A5" sqref="A5"/>
      <selection pane="bottomRight" activeCell="L120" sqref="L120"/>
    </sheetView>
  </sheetViews>
  <sheetFormatPr baseColWidth="10" defaultColWidth="9.140625" defaultRowHeight="15" x14ac:dyDescent="0.25"/>
  <cols>
    <col min="2" max="2" width="68.42578125" customWidth="1"/>
    <col min="3" max="9" width="7.42578125" customWidth="1"/>
    <col min="10" max="12" width="16.5703125" customWidth="1"/>
    <col min="13" max="19" width="7.42578125" customWidth="1"/>
    <col min="20" max="22" width="16.5703125" customWidth="1"/>
    <col min="23" max="29" width="7.42578125" customWidth="1"/>
    <col min="30" max="32" width="16.5703125" customWidth="1"/>
    <col min="33" max="39" width="7.42578125" customWidth="1"/>
    <col min="40" max="42" width="16.5703125" customWidth="1"/>
    <col min="43" max="49" width="7.42578125" customWidth="1"/>
    <col min="50" max="52" width="16.5703125" customWidth="1"/>
    <col min="53" max="59" width="7.42578125" customWidth="1"/>
    <col min="60" max="62" width="16.5703125" customWidth="1"/>
    <col min="63" max="69" width="7.42578125" customWidth="1"/>
    <col min="70" max="72" width="16.5703125" customWidth="1"/>
    <col min="73" max="79" width="7.42578125" customWidth="1"/>
    <col min="80" max="82" width="16.5703125" customWidth="1"/>
    <col min="83" max="89" width="7.42578125" customWidth="1"/>
    <col min="90" max="92" width="16.5703125" customWidth="1"/>
    <col min="93" max="99" width="7.42578125" customWidth="1"/>
    <col min="100" max="102" width="16.5703125" customWidth="1"/>
    <col min="103" max="109" width="7.42578125" customWidth="1"/>
    <col min="110" max="112" width="16.5703125" customWidth="1"/>
    <col min="113" max="119" width="7.42578125" customWidth="1"/>
    <col min="120" max="122" width="16.5703125" customWidth="1"/>
    <col min="123" max="129" width="7.42578125" customWidth="1"/>
    <col min="130" max="132" width="16.5703125" customWidth="1"/>
    <col min="133" max="139" width="7.42578125" customWidth="1"/>
    <col min="140" max="141" width="16.5703125" customWidth="1"/>
    <col min="142" max="142" width="9" customWidth="1"/>
    <col min="143" max="143" width="3.28515625" customWidth="1"/>
    <col min="144" max="144" width="16.5703125" customWidth="1"/>
    <col min="145" max="145" width="17.7109375" customWidth="1"/>
    <col min="146" max="146" width="12.5703125" customWidth="1"/>
    <col min="147" max="147" width="10.85546875" customWidth="1"/>
    <col min="148" max="148" width="11" customWidth="1"/>
    <col min="149" max="149" width="15.28515625" customWidth="1"/>
    <col min="150" max="150" width="11.28515625" customWidth="1"/>
    <col min="151" max="151" width="22" customWidth="1"/>
    <col min="152" max="152" width="13.140625" customWidth="1"/>
    <col min="153" max="153" width="13.42578125" customWidth="1"/>
    <col min="154" max="154" width="12.5703125" customWidth="1"/>
    <col min="155" max="155" width="19.7109375" customWidth="1"/>
    <col min="156" max="156" width="11.28515625" customWidth="1"/>
    <col min="157" max="157" width="13.28515625" customWidth="1"/>
  </cols>
  <sheetData>
    <row r="1" spans="1:159" ht="15.75" thickBot="1" x14ac:dyDescent="0.3"/>
    <row r="2" spans="1:159" ht="30" customHeight="1" thickTop="1" thickBot="1" x14ac:dyDescent="0.3">
      <c r="A2" s="318" t="s">
        <v>0</v>
      </c>
      <c r="B2" s="318" t="s">
        <v>1</v>
      </c>
      <c r="C2" s="318" t="s">
        <v>678</v>
      </c>
      <c r="D2" s="318" t="s">
        <v>678</v>
      </c>
      <c r="E2" s="318" t="s">
        <v>678</v>
      </c>
      <c r="F2" s="318" t="s">
        <v>678</v>
      </c>
      <c r="G2" s="318" t="s">
        <v>678</v>
      </c>
      <c r="H2" s="318" t="s">
        <v>678</v>
      </c>
      <c r="I2" s="318" t="s">
        <v>678</v>
      </c>
      <c r="J2" s="318" t="s">
        <v>678</v>
      </c>
      <c r="K2" s="318" t="s">
        <v>678</v>
      </c>
      <c r="M2" s="318" t="s">
        <v>679</v>
      </c>
      <c r="N2" s="318" t="s">
        <v>679</v>
      </c>
      <c r="O2" s="318" t="s">
        <v>679</v>
      </c>
      <c r="P2" s="318" t="s">
        <v>679</v>
      </c>
      <c r="Q2" s="318" t="s">
        <v>679</v>
      </c>
      <c r="R2" s="318" t="s">
        <v>679</v>
      </c>
      <c r="S2" s="318" t="s">
        <v>679</v>
      </c>
      <c r="T2" s="318" t="s">
        <v>679</v>
      </c>
      <c r="U2" s="318" t="s">
        <v>679</v>
      </c>
      <c r="W2" s="318" t="s">
        <v>680</v>
      </c>
      <c r="X2" s="318" t="s">
        <v>680</v>
      </c>
      <c r="Y2" s="318" t="s">
        <v>680</v>
      </c>
      <c r="Z2" s="318" t="s">
        <v>680</v>
      </c>
      <c r="AA2" s="318" t="s">
        <v>680</v>
      </c>
      <c r="AB2" s="318" t="s">
        <v>680</v>
      </c>
      <c r="AC2" s="318" t="s">
        <v>680</v>
      </c>
      <c r="AD2" s="318" t="s">
        <v>680</v>
      </c>
      <c r="AE2" s="318" t="s">
        <v>680</v>
      </c>
      <c r="AG2" s="318" t="s">
        <v>681</v>
      </c>
      <c r="AH2" s="318" t="s">
        <v>681</v>
      </c>
      <c r="AI2" s="318" t="s">
        <v>681</v>
      </c>
      <c r="AJ2" s="318" t="s">
        <v>681</v>
      </c>
      <c r="AK2" s="318" t="s">
        <v>681</v>
      </c>
      <c r="AL2" s="318" t="s">
        <v>681</v>
      </c>
      <c r="AM2" s="318" t="s">
        <v>681</v>
      </c>
      <c r="AN2" s="318" t="s">
        <v>681</v>
      </c>
      <c r="AO2" s="318" t="s">
        <v>681</v>
      </c>
      <c r="AQ2" s="318" t="s">
        <v>682</v>
      </c>
      <c r="AR2" s="318" t="s">
        <v>682</v>
      </c>
      <c r="AS2" s="318" t="s">
        <v>682</v>
      </c>
      <c r="AT2" s="318" t="s">
        <v>682</v>
      </c>
      <c r="AU2" s="318" t="s">
        <v>682</v>
      </c>
      <c r="AV2" s="318" t="s">
        <v>682</v>
      </c>
      <c r="AW2" s="318" t="s">
        <v>682</v>
      </c>
      <c r="AX2" s="318" t="s">
        <v>682</v>
      </c>
      <c r="AY2" s="318" t="s">
        <v>682</v>
      </c>
      <c r="BA2" s="318" t="s">
        <v>683</v>
      </c>
      <c r="BB2" s="318" t="s">
        <v>683</v>
      </c>
      <c r="BC2" s="318" t="s">
        <v>683</v>
      </c>
      <c r="BD2" s="318" t="s">
        <v>683</v>
      </c>
      <c r="BE2" s="318" t="s">
        <v>683</v>
      </c>
      <c r="BF2" s="318" t="s">
        <v>683</v>
      </c>
      <c r="BG2" s="318" t="s">
        <v>683</v>
      </c>
      <c r="BH2" s="318" t="s">
        <v>683</v>
      </c>
      <c r="BI2" s="318" t="s">
        <v>683</v>
      </c>
      <c r="BK2" s="318" t="s">
        <v>684</v>
      </c>
      <c r="BL2" s="318" t="s">
        <v>684</v>
      </c>
      <c r="BM2" s="318" t="s">
        <v>684</v>
      </c>
      <c r="BN2" s="318" t="s">
        <v>684</v>
      </c>
      <c r="BO2" s="318" t="s">
        <v>684</v>
      </c>
      <c r="BP2" s="318" t="s">
        <v>684</v>
      </c>
      <c r="BQ2" s="318" t="s">
        <v>684</v>
      </c>
      <c r="BR2" s="318" t="s">
        <v>684</v>
      </c>
      <c r="BS2" s="318" t="s">
        <v>684</v>
      </c>
      <c r="BU2" s="318" t="s">
        <v>685</v>
      </c>
      <c r="BV2" s="318" t="s">
        <v>685</v>
      </c>
      <c r="BW2" s="318" t="s">
        <v>685</v>
      </c>
      <c r="BX2" s="318" t="s">
        <v>685</v>
      </c>
      <c r="BY2" s="318" t="s">
        <v>685</v>
      </c>
      <c r="BZ2" s="318" t="s">
        <v>685</v>
      </c>
      <c r="CA2" s="318" t="s">
        <v>685</v>
      </c>
      <c r="CB2" s="318" t="s">
        <v>685</v>
      </c>
      <c r="CC2" s="318" t="s">
        <v>685</v>
      </c>
      <c r="CE2" s="318" t="s">
        <v>686</v>
      </c>
      <c r="CF2" s="318" t="s">
        <v>686</v>
      </c>
      <c r="CG2" s="318" t="s">
        <v>686</v>
      </c>
      <c r="CH2" s="318" t="s">
        <v>686</v>
      </c>
      <c r="CI2" s="318" t="s">
        <v>686</v>
      </c>
      <c r="CJ2" s="318" t="s">
        <v>686</v>
      </c>
      <c r="CK2" s="318" t="s">
        <v>686</v>
      </c>
      <c r="CL2" s="318" t="s">
        <v>686</v>
      </c>
      <c r="CM2" s="318" t="s">
        <v>686</v>
      </c>
      <c r="CO2" s="318" t="s">
        <v>687</v>
      </c>
      <c r="CP2" s="318" t="s">
        <v>687</v>
      </c>
      <c r="CQ2" s="318" t="s">
        <v>687</v>
      </c>
      <c r="CR2" s="318" t="s">
        <v>687</v>
      </c>
      <c r="CS2" s="318" t="s">
        <v>687</v>
      </c>
      <c r="CT2" s="318" t="s">
        <v>687</v>
      </c>
      <c r="CU2" s="318" t="s">
        <v>687</v>
      </c>
      <c r="CV2" s="318" t="s">
        <v>687</v>
      </c>
      <c r="CW2" s="318" t="s">
        <v>687</v>
      </c>
      <c r="CY2" s="318" t="s">
        <v>688</v>
      </c>
      <c r="CZ2" s="318" t="s">
        <v>688</v>
      </c>
      <c r="DA2" s="318" t="s">
        <v>688</v>
      </c>
      <c r="DB2" s="318" t="s">
        <v>688</v>
      </c>
      <c r="DC2" s="318" t="s">
        <v>688</v>
      </c>
      <c r="DD2" s="318" t="s">
        <v>688</v>
      </c>
      <c r="DE2" s="318" t="s">
        <v>688</v>
      </c>
      <c r="DF2" s="318" t="s">
        <v>688</v>
      </c>
      <c r="DG2" s="318" t="s">
        <v>688</v>
      </c>
      <c r="DI2" s="318" t="s">
        <v>689</v>
      </c>
      <c r="DJ2" s="318" t="s">
        <v>689</v>
      </c>
      <c r="DK2" s="318" t="s">
        <v>689</v>
      </c>
      <c r="DL2" s="318" t="s">
        <v>689</v>
      </c>
      <c r="DM2" s="318" t="s">
        <v>689</v>
      </c>
      <c r="DN2" s="318" t="s">
        <v>689</v>
      </c>
      <c r="DO2" s="318" t="s">
        <v>689</v>
      </c>
      <c r="DP2" s="318" t="s">
        <v>689</v>
      </c>
      <c r="DQ2" s="318" t="s">
        <v>689</v>
      </c>
      <c r="DS2" s="318" t="s">
        <v>690</v>
      </c>
      <c r="DT2" s="318" t="s">
        <v>690</v>
      </c>
      <c r="DU2" s="318" t="s">
        <v>690</v>
      </c>
      <c r="DV2" s="318" t="s">
        <v>690</v>
      </c>
      <c r="DW2" s="318" t="s">
        <v>690</v>
      </c>
      <c r="DX2" s="318" t="s">
        <v>690</v>
      </c>
      <c r="DY2" s="318" t="s">
        <v>690</v>
      </c>
      <c r="DZ2" s="318" t="s">
        <v>690</v>
      </c>
      <c r="EA2" s="318" t="s">
        <v>690</v>
      </c>
      <c r="EC2" s="318" t="s">
        <v>691</v>
      </c>
      <c r="ED2" s="318" t="s">
        <v>691</v>
      </c>
      <c r="EE2" s="318" t="s">
        <v>691</v>
      </c>
      <c r="EF2" s="318" t="s">
        <v>691</v>
      </c>
      <c r="EG2" s="318" t="s">
        <v>691</v>
      </c>
      <c r="EH2" s="318" t="s">
        <v>691</v>
      </c>
      <c r="EI2" s="318" t="s">
        <v>691</v>
      </c>
      <c r="EJ2" s="318" t="s">
        <v>691</v>
      </c>
      <c r="EK2" s="318" t="s">
        <v>691</v>
      </c>
    </row>
    <row r="3" spans="1:159" ht="39.950000000000003" customHeight="1" thickTop="1" thickBot="1" x14ac:dyDescent="0.3">
      <c r="A3" s="318" t="s">
        <v>0</v>
      </c>
      <c r="B3" s="318" t="s">
        <v>1</v>
      </c>
      <c r="C3" s="318" t="s">
        <v>465</v>
      </c>
      <c r="D3" s="318" t="s">
        <v>465</v>
      </c>
      <c r="E3" s="318" t="s">
        <v>465</v>
      </c>
      <c r="F3" s="318" t="s">
        <v>465</v>
      </c>
      <c r="G3" s="318" t="s">
        <v>465</v>
      </c>
      <c r="H3" s="318" t="s">
        <v>465</v>
      </c>
      <c r="I3" s="318" t="s">
        <v>465</v>
      </c>
      <c r="J3" s="318" t="s">
        <v>481</v>
      </c>
      <c r="K3" s="318" t="s">
        <v>482</v>
      </c>
      <c r="M3" s="318" t="s">
        <v>465</v>
      </c>
      <c r="N3" s="318" t="s">
        <v>465</v>
      </c>
      <c r="O3" s="318" t="s">
        <v>465</v>
      </c>
      <c r="P3" s="318" t="s">
        <v>465</v>
      </c>
      <c r="Q3" s="318" t="s">
        <v>465</v>
      </c>
      <c r="R3" s="318" t="s">
        <v>465</v>
      </c>
      <c r="S3" s="318" t="s">
        <v>465</v>
      </c>
      <c r="T3" s="318" t="s">
        <v>481</v>
      </c>
      <c r="U3" s="318" t="s">
        <v>482</v>
      </c>
      <c r="W3" s="318" t="s">
        <v>465</v>
      </c>
      <c r="X3" s="318" t="s">
        <v>465</v>
      </c>
      <c r="Y3" s="318" t="s">
        <v>465</v>
      </c>
      <c r="Z3" s="318" t="s">
        <v>465</v>
      </c>
      <c r="AA3" s="318" t="s">
        <v>465</v>
      </c>
      <c r="AB3" s="318" t="s">
        <v>465</v>
      </c>
      <c r="AC3" s="318" t="s">
        <v>465</v>
      </c>
      <c r="AD3" s="318" t="s">
        <v>481</v>
      </c>
      <c r="AE3" s="318" t="s">
        <v>482</v>
      </c>
      <c r="AG3" s="318" t="s">
        <v>465</v>
      </c>
      <c r="AH3" s="318" t="s">
        <v>465</v>
      </c>
      <c r="AI3" s="318" t="s">
        <v>465</v>
      </c>
      <c r="AJ3" s="318" t="s">
        <v>465</v>
      </c>
      <c r="AK3" s="318" t="s">
        <v>465</v>
      </c>
      <c r="AL3" s="318" t="s">
        <v>465</v>
      </c>
      <c r="AM3" s="318" t="s">
        <v>465</v>
      </c>
      <c r="AN3" s="318" t="s">
        <v>481</v>
      </c>
      <c r="AO3" s="318" t="s">
        <v>482</v>
      </c>
      <c r="AQ3" s="318" t="s">
        <v>465</v>
      </c>
      <c r="AR3" s="318" t="s">
        <v>465</v>
      </c>
      <c r="AS3" s="318" t="s">
        <v>465</v>
      </c>
      <c r="AT3" s="318" t="s">
        <v>465</v>
      </c>
      <c r="AU3" s="318" t="s">
        <v>465</v>
      </c>
      <c r="AV3" s="318" t="s">
        <v>465</v>
      </c>
      <c r="AW3" s="318" t="s">
        <v>465</v>
      </c>
      <c r="AX3" s="318" t="s">
        <v>481</v>
      </c>
      <c r="AY3" s="318" t="s">
        <v>482</v>
      </c>
      <c r="BA3" s="318" t="s">
        <v>465</v>
      </c>
      <c r="BB3" s="318" t="s">
        <v>465</v>
      </c>
      <c r="BC3" s="318" t="s">
        <v>465</v>
      </c>
      <c r="BD3" s="318" t="s">
        <v>465</v>
      </c>
      <c r="BE3" s="318" t="s">
        <v>465</v>
      </c>
      <c r="BF3" s="318" t="s">
        <v>465</v>
      </c>
      <c r="BG3" s="318" t="s">
        <v>465</v>
      </c>
      <c r="BH3" s="318" t="s">
        <v>481</v>
      </c>
      <c r="BI3" s="318" t="s">
        <v>482</v>
      </c>
      <c r="BK3" s="318" t="s">
        <v>465</v>
      </c>
      <c r="BL3" s="318" t="s">
        <v>465</v>
      </c>
      <c r="BM3" s="318" t="s">
        <v>465</v>
      </c>
      <c r="BN3" s="318" t="s">
        <v>465</v>
      </c>
      <c r="BO3" s="318" t="s">
        <v>465</v>
      </c>
      <c r="BP3" s="318" t="s">
        <v>465</v>
      </c>
      <c r="BQ3" s="318" t="s">
        <v>465</v>
      </c>
      <c r="BR3" s="318" t="s">
        <v>481</v>
      </c>
      <c r="BS3" s="318" t="s">
        <v>482</v>
      </c>
      <c r="BU3" s="318" t="s">
        <v>465</v>
      </c>
      <c r="BV3" s="318" t="s">
        <v>465</v>
      </c>
      <c r="BW3" s="318" t="s">
        <v>465</v>
      </c>
      <c r="BX3" s="318" t="s">
        <v>465</v>
      </c>
      <c r="BY3" s="318" t="s">
        <v>465</v>
      </c>
      <c r="BZ3" s="318" t="s">
        <v>465</v>
      </c>
      <c r="CA3" s="318" t="s">
        <v>465</v>
      </c>
      <c r="CB3" s="318" t="s">
        <v>481</v>
      </c>
      <c r="CC3" s="318" t="s">
        <v>482</v>
      </c>
      <c r="CE3" s="318" t="s">
        <v>465</v>
      </c>
      <c r="CF3" s="318" t="s">
        <v>465</v>
      </c>
      <c r="CG3" s="318" t="s">
        <v>465</v>
      </c>
      <c r="CH3" s="318" t="s">
        <v>465</v>
      </c>
      <c r="CI3" s="318" t="s">
        <v>465</v>
      </c>
      <c r="CJ3" s="318" t="s">
        <v>465</v>
      </c>
      <c r="CK3" s="318" t="s">
        <v>465</v>
      </c>
      <c r="CL3" s="318" t="s">
        <v>481</v>
      </c>
      <c r="CM3" s="318" t="s">
        <v>482</v>
      </c>
      <c r="CO3" s="318" t="s">
        <v>465</v>
      </c>
      <c r="CP3" s="318" t="s">
        <v>465</v>
      </c>
      <c r="CQ3" s="318" t="s">
        <v>465</v>
      </c>
      <c r="CR3" s="318" t="s">
        <v>465</v>
      </c>
      <c r="CS3" s="318" t="s">
        <v>465</v>
      </c>
      <c r="CT3" s="318" t="s">
        <v>465</v>
      </c>
      <c r="CU3" s="318" t="s">
        <v>465</v>
      </c>
      <c r="CV3" s="318" t="s">
        <v>481</v>
      </c>
      <c r="CW3" s="318" t="s">
        <v>482</v>
      </c>
      <c r="CY3" s="318" t="s">
        <v>465</v>
      </c>
      <c r="CZ3" s="318" t="s">
        <v>465</v>
      </c>
      <c r="DA3" s="318" t="s">
        <v>465</v>
      </c>
      <c r="DB3" s="318" t="s">
        <v>465</v>
      </c>
      <c r="DC3" s="318" t="s">
        <v>465</v>
      </c>
      <c r="DD3" s="318" t="s">
        <v>465</v>
      </c>
      <c r="DE3" s="318" t="s">
        <v>465</v>
      </c>
      <c r="DF3" s="318" t="s">
        <v>481</v>
      </c>
      <c r="DG3" s="318" t="s">
        <v>482</v>
      </c>
      <c r="DI3" s="318" t="s">
        <v>465</v>
      </c>
      <c r="DJ3" s="318" t="s">
        <v>465</v>
      </c>
      <c r="DK3" s="318" t="s">
        <v>465</v>
      </c>
      <c r="DL3" s="318" t="s">
        <v>465</v>
      </c>
      <c r="DM3" s="318" t="s">
        <v>465</v>
      </c>
      <c r="DN3" s="318" t="s">
        <v>465</v>
      </c>
      <c r="DO3" s="318" t="s">
        <v>465</v>
      </c>
      <c r="DP3" s="318" t="s">
        <v>481</v>
      </c>
      <c r="DQ3" s="318" t="s">
        <v>482</v>
      </c>
      <c r="DS3" s="318" t="s">
        <v>465</v>
      </c>
      <c r="DT3" s="318" t="s">
        <v>465</v>
      </c>
      <c r="DU3" s="318" t="s">
        <v>465</v>
      </c>
      <c r="DV3" s="318" t="s">
        <v>465</v>
      </c>
      <c r="DW3" s="318" t="s">
        <v>465</v>
      </c>
      <c r="DX3" s="318" t="s">
        <v>465</v>
      </c>
      <c r="DY3" s="318" t="s">
        <v>465</v>
      </c>
      <c r="DZ3" s="318" t="s">
        <v>481</v>
      </c>
      <c r="EA3" s="318" t="s">
        <v>482</v>
      </c>
      <c r="EC3" s="318" t="s">
        <v>465</v>
      </c>
      <c r="ED3" s="318" t="s">
        <v>465</v>
      </c>
      <c r="EE3" s="318" t="s">
        <v>465</v>
      </c>
      <c r="EF3" s="318" t="s">
        <v>465</v>
      </c>
      <c r="EG3" s="318" t="s">
        <v>465</v>
      </c>
      <c r="EH3" s="318" t="s">
        <v>465</v>
      </c>
      <c r="EI3" s="318" t="s">
        <v>465</v>
      </c>
      <c r="EJ3" s="318" t="s">
        <v>481</v>
      </c>
      <c r="EK3" s="318" t="s">
        <v>482</v>
      </c>
      <c r="EN3" s="362" t="str">
        <f>+C2</f>
        <v xml:space="preserve">21. ENCUESTA DEL SERVICIO APOYO PSICOPEDAGÓGICO </v>
      </c>
      <c r="EO3" s="362" t="str">
        <f>+M2</f>
        <v xml:space="preserve">21. ENCUESTA DEL SERVICIO ACTIVIDADES CULTURALES </v>
      </c>
      <c r="EP3" s="362" t="str">
        <f>+W2</f>
        <v>21. ENCUESTA DEL SERVICIO SERVICIO MÉDICO</v>
      </c>
      <c r="EQ3" s="362" t="str">
        <f>+AG2</f>
        <v>21. ENCUESTA DEL SERVICIO DEPORTES</v>
      </c>
      <c r="ER3" s="362" t="str">
        <f>+AQ2</f>
        <v>21. ENCUESTA DEL SERVICIO TUTORÍAS</v>
      </c>
      <c r="ES3" s="362" t="str">
        <f>+BA2</f>
        <v>21. ENCUESTA DEL SERVICIO ASESORÍA ACADÉMICA</v>
      </c>
      <c r="ET3" s="362" t="str">
        <f>+BK2</f>
        <v>21. ENCUESTA DEL SERVICIO CAFETERÍA</v>
      </c>
      <c r="EU3" s="362" t="str">
        <f>+BU2</f>
        <v>21. ENCUESTA DEL SERVICIO ACTIVIDADES EXTRACLASE PARA EL DESARROLLO HUMANO</v>
      </c>
      <c r="EV3" s="362" t="str">
        <f>+CE2</f>
        <v>21. ENCUESTA DEL SERVICIO BIBLIOTECA</v>
      </c>
      <c r="EW3" s="362" t="str">
        <f>+CO2</f>
        <v>21. ENCUESTA DEL SERVICIO INFRAESTRUCTURA</v>
      </c>
      <c r="EX3" s="362" t="str">
        <f>+CY2</f>
        <v xml:space="preserve">21. ENCUESTA DEL SERVICIO TRANSPORTE </v>
      </c>
      <c r="EY3" s="362" t="str">
        <f>+DI2</f>
        <v>21. ENCUESTA DEL SERVICIO MEDIOS DE EXPRESIÓN DE LOS ALUMNOS</v>
      </c>
      <c r="EZ3" s="362" t="str">
        <f>+DS2</f>
        <v>21. ENCUESTA DEL SERVICIO BECAS</v>
      </c>
      <c r="FA3" s="362" t="str">
        <f>+EC2</f>
        <v>21. ENCUESTA DEL SERVICIO BOLSA DE TRABAJO</v>
      </c>
      <c r="FB3" s="362" t="s">
        <v>834</v>
      </c>
      <c r="FC3" s="232"/>
    </row>
    <row r="4" spans="1:159" ht="16.5" thickTop="1" thickBot="1" x14ac:dyDescent="0.3">
      <c r="A4" s="318" t="s">
        <v>0</v>
      </c>
      <c r="B4" s="318" t="s">
        <v>1</v>
      </c>
      <c r="C4" s="2" t="s">
        <v>466</v>
      </c>
      <c r="D4" s="2" t="s">
        <v>467</v>
      </c>
      <c r="E4" s="2" t="s">
        <v>468</v>
      </c>
      <c r="F4" s="2" t="s">
        <v>469</v>
      </c>
      <c r="G4" s="2" t="s">
        <v>470</v>
      </c>
      <c r="H4" s="2" t="s">
        <v>471</v>
      </c>
      <c r="I4" s="2" t="s">
        <v>472</v>
      </c>
      <c r="J4" s="318" t="s">
        <v>481</v>
      </c>
      <c r="K4" s="318" t="s">
        <v>482</v>
      </c>
      <c r="M4" s="2" t="s">
        <v>466</v>
      </c>
      <c r="N4" s="2" t="s">
        <v>467</v>
      </c>
      <c r="O4" s="2" t="s">
        <v>468</v>
      </c>
      <c r="P4" s="2" t="s">
        <v>469</v>
      </c>
      <c r="Q4" s="2" t="s">
        <v>470</v>
      </c>
      <c r="R4" s="2" t="s">
        <v>471</v>
      </c>
      <c r="S4" s="2" t="s">
        <v>472</v>
      </c>
      <c r="T4" s="318" t="s">
        <v>481</v>
      </c>
      <c r="U4" s="318" t="s">
        <v>482</v>
      </c>
      <c r="W4" s="2" t="s">
        <v>466</v>
      </c>
      <c r="X4" s="2" t="s">
        <v>467</v>
      </c>
      <c r="Y4" s="2" t="s">
        <v>468</v>
      </c>
      <c r="Z4" s="2" t="s">
        <v>469</v>
      </c>
      <c r="AA4" s="2" t="s">
        <v>470</v>
      </c>
      <c r="AB4" s="2" t="s">
        <v>471</v>
      </c>
      <c r="AC4" s="2" t="s">
        <v>472</v>
      </c>
      <c r="AD4" s="318" t="s">
        <v>481</v>
      </c>
      <c r="AE4" s="318" t="s">
        <v>482</v>
      </c>
      <c r="AG4" s="2" t="s">
        <v>466</v>
      </c>
      <c r="AH4" s="2" t="s">
        <v>467</v>
      </c>
      <c r="AI4" s="2" t="s">
        <v>468</v>
      </c>
      <c r="AJ4" s="2" t="s">
        <v>469</v>
      </c>
      <c r="AK4" s="2" t="s">
        <v>470</v>
      </c>
      <c r="AL4" s="2" t="s">
        <v>471</v>
      </c>
      <c r="AM4" s="2" t="s">
        <v>472</v>
      </c>
      <c r="AN4" s="318" t="s">
        <v>481</v>
      </c>
      <c r="AO4" s="318" t="s">
        <v>482</v>
      </c>
      <c r="AQ4" s="2" t="s">
        <v>466</v>
      </c>
      <c r="AR4" s="2" t="s">
        <v>467</v>
      </c>
      <c r="AS4" s="2" t="s">
        <v>468</v>
      </c>
      <c r="AT4" s="2" t="s">
        <v>469</v>
      </c>
      <c r="AU4" s="2" t="s">
        <v>470</v>
      </c>
      <c r="AV4" s="2" t="s">
        <v>471</v>
      </c>
      <c r="AW4" s="2" t="s">
        <v>472</v>
      </c>
      <c r="AX4" s="318" t="s">
        <v>481</v>
      </c>
      <c r="AY4" s="318" t="s">
        <v>482</v>
      </c>
      <c r="BA4" s="2" t="s">
        <v>466</v>
      </c>
      <c r="BB4" s="2" t="s">
        <v>467</v>
      </c>
      <c r="BC4" s="2" t="s">
        <v>468</v>
      </c>
      <c r="BD4" s="2" t="s">
        <v>469</v>
      </c>
      <c r="BE4" s="2" t="s">
        <v>470</v>
      </c>
      <c r="BF4" s="2" t="s">
        <v>471</v>
      </c>
      <c r="BG4" s="2" t="s">
        <v>472</v>
      </c>
      <c r="BH4" s="318" t="s">
        <v>481</v>
      </c>
      <c r="BI4" s="318" t="s">
        <v>482</v>
      </c>
      <c r="BK4" s="2" t="s">
        <v>466</v>
      </c>
      <c r="BL4" s="2" t="s">
        <v>467</v>
      </c>
      <c r="BM4" s="2" t="s">
        <v>468</v>
      </c>
      <c r="BN4" s="2" t="s">
        <v>469</v>
      </c>
      <c r="BO4" s="2" t="s">
        <v>470</v>
      </c>
      <c r="BP4" s="2" t="s">
        <v>471</v>
      </c>
      <c r="BQ4" s="2" t="s">
        <v>472</v>
      </c>
      <c r="BR4" s="318" t="s">
        <v>481</v>
      </c>
      <c r="BS4" s="318" t="s">
        <v>482</v>
      </c>
      <c r="BU4" s="2" t="s">
        <v>466</v>
      </c>
      <c r="BV4" s="2" t="s">
        <v>467</v>
      </c>
      <c r="BW4" s="2" t="s">
        <v>468</v>
      </c>
      <c r="BX4" s="2" t="s">
        <v>469</v>
      </c>
      <c r="BY4" s="2" t="s">
        <v>470</v>
      </c>
      <c r="BZ4" s="2" t="s">
        <v>471</v>
      </c>
      <c r="CA4" s="2" t="s">
        <v>472</v>
      </c>
      <c r="CB4" s="318" t="s">
        <v>481</v>
      </c>
      <c r="CC4" s="318" t="s">
        <v>482</v>
      </c>
      <c r="CE4" s="2" t="s">
        <v>466</v>
      </c>
      <c r="CF4" s="2" t="s">
        <v>467</v>
      </c>
      <c r="CG4" s="2" t="s">
        <v>468</v>
      </c>
      <c r="CH4" s="2" t="s">
        <v>469</v>
      </c>
      <c r="CI4" s="2" t="s">
        <v>470</v>
      </c>
      <c r="CJ4" s="2" t="s">
        <v>471</v>
      </c>
      <c r="CK4" s="2" t="s">
        <v>472</v>
      </c>
      <c r="CL4" s="318" t="s">
        <v>481</v>
      </c>
      <c r="CM4" s="318" t="s">
        <v>482</v>
      </c>
      <c r="CO4" s="2" t="s">
        <v>466</v>
      </c>
      <c r="CP4" s="2" t="s">
        <v>467</v>
      </c>
      <c r="CQ4" s="2" t="s">
        <v>468</v>
      </c>
      <c r="CR4" s="2" t="s">
        <v>469</v>
      </c>
      <c r="CS4" s="2" t="s">
        <v>470</v>
      </c>
      <c r="CT4" s="2" t="s">
        <v>471</v>
      </c>
      <c r="CU4" s="2" t="s">
        <v>472</v>
      </c>
      <c r="CV4" s="318" t="s">
        <v>481</v>
      </c>
      <c r="CW4" s="318" t="s">
        <v>482</v>
      </c>
      <c r="CY4" s="2" t="s">
        <v>466</v>
      </c>
      <c r="CZ4" s="2" t="s">
        <v>467</v>
      </c>
      <c r="DA4" s="2" t="s">
        <v>468</v>
      </c>
      <c r="DB4" s="2" t="s">
        <v>469</v>
      </c>
      <c r="DC4" s="2" t="s">
        <v>470</v>
      </c>
      <c r="DD4" s="2" t="s">
        <v>471</v>
      </c>
      <c r="DE4" s="2" t="s">
        <v>472</v>
      </c>
      <c r="DF4" s="318" t="s">
        <v>481</v>
      </c>
      <c r="DG4" s="318" t="s">
        <v>482</v>
      </c>
      <c r="DI4" s="2" t="s">
        <v>466</v>
      </c>
      <c r="DJ4" s="2" t="s">
        <v>467</v>
      </c>
      <c r="DK4" s="2" t="s">
        <v>468</v>
      </c>
      <c r="DL4" s="2" t="s">
        <v>469</v>
      </c>
      <c r="DM4" s="2" t="s">
        <v>470</v>
      </c>
      <c r="DN4" s="2" t="s">
        <v>471</v>
      </c>
      <c r="DO4" s="2" t="s">
        <v>472</v>
      </c>
      <c r="DP4" s="318" t="s">
        <v>481</v>
      </c>
      <c r="DQ4" s="318" t="s">
        <v>482</v>
      </c>
      <c r="DS4" s="2" t="s">
        <v>466</v>
      </c>
      <c r="DT4" s="2" t="s">
        <v>467</v>
      </c>
      <c r="DU4" s="2" t="s">
        <v>468</v>
      </c>
      <c r="DV4" s="2" t="s">
        <v>469</v>
      </c>
      <c r="DW4" s="2" t="s">
        <v>470</v>
      </c>
      <c r="DX4" s="2" t="s">
        <v>471</v>
      </c>
      <c r="DY4" s="2" t="s">
        <v>472</v>
      </c>
      <c r="DZ4" s="318" t="s">
        <v>481</v>
      </c>
      <c r="EA4" s="318" t="s">
        <v>482</v>
      </c>
      <c r="EC4" s="2" t="s">
        <v>466</v>
      </c>
      <c r="ED4" s="2" t="s">
        <v>467</v>
      </c>
      <c r="EE4" s="2" t="s">
        <v>468</v>
      </c>
      <c r="EF4" s="2" t="s">
        <v>469</v>
      </c>
      <c r="EG4" s="2" t="s">
        <v>470</v>
      </c>
      <c r="EH4" s="2" t="s">
        <v>471</v>
      </c>
      <c r="EI4" s="2" t="s">
        <v>472</v>
      </c>
      <c r="EJ4" s="318" t="s">
        <v>481</v>
      </c>
      <c r="EK4" s="318" t="s">
        <v>482</v>
      </c>
      <c r="EN4" s="363"/>
      <c r="EO4" s="363"/>
      <c r="EP4" s="363"/>
      <c r="EQ4" s="363"/>
      <c r="ER4" s="363"/>
      <c r="ES4" s="363"/>
      <c r="ET4" s="363"/>
      <c r="EU4" s="363"/>
      <c r="EV4" s="363"/>
      <c r="EW4" s="363"/>
      <c r="EX4" s="363"/>
      <c r="EY4" s="363"/>
      <c r="EZ4" s="363"/>
      <c r="FA4" s="363"/>
      <c r="FB4" s="363"/>
    </row>
    <row r="5" spans="1:159" ht="15.75" thickTop="1" x14ac:dyDescent="0.25">
      <c r="A5" s="4" t="s">
        <v>2</v>
      </c>
      <c r="B5" s="4" t="s">
        <v>3</v>
      </c>
      <c r="C5" s="3">
        <v>1472</v>
      </c>
      <c r="D5" s="3">
        <v>116</v>
      </c>
      <c r="E5" s="3">
        <v>67</v>
      </c>
      <c r="F5" s="3">
        <v>12</v>
      </c>
      <c r="G5" s="3">
        <v>20</v>
      </c>
      <c r="H5" s="3">
        <v>177</v>
      </c>
      <c r="I5" s="3">
        <v>104</v>
      </c>
      <c r="J5" s="5">
        <v>4.7830468286899821</v>
      </c>
      <c r="K5" s="5">
        <v>9.5660936573799642</v>
      </c>
      <c r="M5" s="3">
        <v>1251</v>
      </c>
      <c r="N5" s="3">
        <v>29</v>
      </c>
      <c r="O5" s="3">
        <v>46</v>
      </c>
      <c r="P5" s="3">
        <v>26</v>
      </c>
      <c r="Q5" s="3">
        <v>13</v>
      </c>
      <c r="R5" s="3">
        <v>143</v>
      </c>
      <c r="S5" s="3">
        <v>460</v>
      </c>
      <c r="T5" s="5">
        <v>4.8161172161172159</v>
      </c>
      <c r="U5" s="5">
        <v>9.6322344322344318</v>
      </c>
      <c r="W5" s="3">
        <v>2732</v>
      </c>
      <c r="X5" s="3">
        <v>283</v>
      </c>
      <c r="Y5" s="3">
        <v>167</v>
      </c>
      <c r="Z5" s="3">
        <v>42</v>
      </c>
      <c r="AA5" s="3">
        <v>29</v>
      </c>
      <c r="AB5" s="3">
        <v>170</v>
      </c>
      <c r="AC5" s="3">
        <v>21</v>
      </c>
      <c r="AD5" s="5">
        <v>4.7359360590224409</v>
      </c>
      <c r="AE5" s="5">
        <v>9.4718721180448817</v>
      </c>
      <c r="AG5" s="3">
        <v>1369</v>
      </c>
      <c r="AH5" s="3">
        <v>72</v>
      </c>
      <c r="AI5" s="3">
        <v>68</v>
      </c>
      <c r="AJ5" s="3">
        <v>17</v>
      </c>
      <c r="AK5" s="3">
        <v>17</v>
      </c>
      <c r="AL5" s="3">
        <v>93</v>
      </c>
      <c r="AM5" s="3">
        <v>332</v>
      </c>
      <c r="AN5" s="5">
        <v>4.7880751782242381</v>
      </c>
      <c r="AO5" s="5">
        <v>9.5761503564484762</v>
      </c>
      <c r="AQ5" s="3">
        <v>2581</v>
      </c>
      <c r="AR5" s="3">
        <v>463</v>
      </c>
      <c r="AS5" s="3">
        <v>270</v>
      </c>
      <c r="AT5" s="3">
        <v>49</v>
      </c>
      <c r="AU5" s="3">
        <v>34</v>
      </c>
      <c r="AV5" s="3">
        <v>45</v>
      </c>
      <c r="AW5" s="3">
        <v>2</v>
      </c>
      <c r="AX5" s="5">
        <v>4.6214306741242277</v>
      </c>
      <c r="AY5" s="5">
        <v>9.2428613482484554</v>
      </c>
      <c r="BA5" s="3">
        <v>1687</v>
      </c>
      <c r="BB5" s="3">
        <v>86</v>
      </c>
      <c r="BC5" s="3">
        <v>51</v>
      </c>
      <c r="BD5" s="3">
        <v>5</v>
      </c>
      <c r="BE5" s="3">
        <v>6</v>
      </c>
      <c r="BF5" s="3">
        <v>132</v>
      </c>
      <c r="BG5" s="3">
        <v>1</v>
      </c>
      <c r="BH5" s="5">
        <v>4.8762942779291549</v>
      </c>
      <c r="BI5" s="5">
        <v>9.7525885558583099</v>
      </c>
      <c r="BK5" s="3">
        <v>1184</v>
      </c>
      <c r="BL5" s="3">
        <v>450</v>
      </c>
      <c r="BM5" s="3">
        <v>506</v>
      </c>
      <c r="BN5" s="3">
        <v>164</v>
      </c>
      <c r="BO5" s="3">
        <v>137</v>
      </c>
      <c r="BP5" s="3">
        <v>18</v>
      </c>
      <c r="BQ5" s="3">
        <v>1</v>
      </c>
      <c r="BR5" s="5">
        <v>3.9750102417042195</v>
      </c>
      <c r="BS5" s="5">
        <v>7.9500204834084389</v>
      </c>
      <c r="BU5" s="3">
        <v>1224</v>
      </c>
      <c r="BV5" s="3">
        <v>107</v>
      </c>
      <c r="BW5" s="3">
        <v>37</v>
      </c>
      <c r="BX5" s="3">
        <v>8</v>
      </c>
      <c r="BY5" s="3">
        <v>11</v>
      </c>
      <c r="BZ5" s="3">
        <v>88</v>
      </c>
      <c r="CA5" s="3">
        <v>985</v>
      </c>
      <c r="CB5" s="5">
        <v>4.8204758471521272</v>
      </c>
      <c r="CC5" s="5">
        <v>9.6409516943042544</v>
      </c>
      <c r="CE5" s="3">
        <v>3248</v>
      </c>
      <c r="CF5" s="3">
        <v>431</v>
      </c>
      <c r="CG5" s="3">
        <v>168</v>
      </c>
      <c r="CH5" s="3">
        <v>41</v>
      </c>
      <c r="CI5" s="3">
        <v>30</v>
      </c>
      <c r="CJ5" s="3">
        <v>16</v>
      </c>
      <c r="CK5" s="3">
        <v>2</v>
      </c>
      <c r="CL5" s="5">
        <v>4.7422154160285857</v>
      </c>
      <c r="CM5" s="5">
        <v>9.4844308320571713</v>
      </c>
      <c r="CO5" s="3">
        <v>2749</v>
      </c>
      <c r="CP5" s="3">
        <v>496</v>
      </c>
      <c r="CQ5" s="3">
        <v>396</v>
      </c>
      <c r="CR5" s="3">
        <v>124</v>
      </c>
      <c r="CS5" s="3">
        <v>111</v>
      </c>
      <c r="CT5" s="3">
        <v>60</v>
      </c>
      <c r="CU5" s="3">
        <v>0</v>
      </c>
      <c r="CV5" s="5">
        <v>4.4571723426212593</v>
      </c>
      <c r="CW5" s="5">
        <v>8.9143446852425186</v>
      </c>
      <c r="CY5" s="3">
        <v>1283</v>
      </c>
      <c r="CZ5" s="3">
        <v>241</v>
      </c>
      <c r="DA5" s="3">
        <v>204</v>
      </c>
      <c r="DB5" s="3">
        <v>75</v>
      </c>
      <c r="DC5" s="3">
        <v>105</v>
      </c>
      <c r="DD5" s="3">
        <v>59</v>
      </c>
      <c r="DE5" s="3">
        <v>1</v>
      </c>
      <c r="DF5" s="5">
        <v>4.3218029350104823</v>
      </c>
      <c r="DG5" s="5">
        <v>8.6436058700209646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0</v>
      </c>
      <c r="DZ5" s="5">
        <v>0</v>
      </c>
      <c r="EA5" s="5">
        <v>0</v>
      </c>
      <c r="EC5" s="3">
        <v>87</v>
      </c>
      <c r="ED5" s="3">
        <v>269</v>
      </c>
      <c r="EE5" s="3">
        <v>113</v>
      </c>
      <c r="EF5" s="3">
        <v>18</v>
      </c>
      <c r="EG5" s="3">
        <v>5</v>
      </c>
      <c r="EH5" s="3">
        <v>0</v>
      </c>
      <c r="EI5" s="3">
        <v>984</v>
      </c>
      <c r="EJ5" s="5">
        <v>3.8434959349593494</v>
      </c>
      <c r="EK5" s="5">
        <v>7.6869918699186988</v>
      </c>
      <c r="EN5" s="276">
        <f>+K5</f>
        <v>9.5660936573799642</v>
      </c>
      <c r="EO5" s="277">
        <f t="shared" ref="EO5:EO36" si="0">+U5</f>
        <v>9.6322344322344318</v>
      </c>
      <c r="EP5" s="277">
        <f t="shared" ref="EP5:EP36" si="1">+AE5</f>
        <v>9.4718721180448817</v>
      </c>
      <c r="EQ5" s="277">
        <f t="shared" ref="EQ5:EQ36" si="2">+AO5</f>
        <v>9.5761503564484762</v>
      </c>
      <c r="ER5" s="277">
        <f t="shared" ref="ER5:ER36" si="3">+AY5</f>
        <v>9.2428613482484554</v>
      </c>
      <c r="ES5" s="235">
        <f t="shared" ref="ES5:ES36" si="4">+BI5</f>
        <v>9.7525885558583099</v>
      </c>
      <c r="ET5" s="235">
        <f t="shared" ref="ET5:ET36" si="5">+BS5</f>
        <v>7.9500204834084389</v>
      </c>
      <c r="EU5" s="235">
        <f t="shared" ref="EU5:EU36" si="6">+CC5</f>
        <v>9.6409516943042544</v>
      </c>
      <c r="EV5" s="235">
        <f t="shared" ref="EV5:EV36" si="7">+CM5</f>
        <v>9.4844308320571713</v>
      </c>
      <c r="EW5" s="235">
        <f t="shared" ref="EW5:EW36" si="8">+CW5</f>
        <v>8.9143446852425186</v>
      </c>
      <c r="EX5" s="235">
        <f t="shared" ref="EX5:EX36" si="9">+DG5</f>
        <v>8.6436058700209646</v>
      </c>
      <c r="EY5" s="235">
        <f t="shared" ref="EY5:EY36" si="10">+DQ5</f>
        <v>0</v>
      </c>
      <c r="EZ5" s="235">
        <f t="shared" ref="EZ5:EZ36" si="11">+EA5</f>
        <v>0</v>
      </c>
      <c r="FA5" s="236">
        <f t="shared" ref="FA5:FA36" si="12">+EK5</f>
        <v>7.6869918699186988</v>
      </c>
      <c r="FB5" s="177">
        <f t="shared" ref="FB5:FB36" si="13">AVERAGEIF(EN5:FA5,"&gt;0")</f>
        <v>9.1301788252638811</v>
      </c>
    </row>
    <row r="6" spans="1:159" x14ac:dyDescent="0.25">
      <c r="A6" s="4" t="s">
        <v>4</v>
      </c>
      <c r="B6" s="4" t="s">
        <v>5</v>
      </c>
      <c r="C6" s="3">
        <v>244</v>
      </c>
      <c r="D6" s="3">
        <v>565</v>
      </c>
      <c r="E6" s="3">
        <v>1106</v>
      </c>
      <c r="F6" s="3">
        <v>787</v>
      </c>
      <c r="G6" s="3">
        <v>233</v>
      </c>
      <c r="H6" s="3">
        <v>3545</v>
      </c>
      <c r="I6" s="3">
        <v>0</v>
      </c>
      <c r="J6" s="5">
        <v>2.9318568994889267</v>
      </c>
      <c r="K6" s="5">
        <v>5.8637137989778534</v>
      </c>
      <c r="M6" s="3">
        <v>259</v>
      </c>
      <c r="N6" s="3">
        <v>672</v>
      </c>
      <c r="O6" s="3">
        <v>1327</v>
      </c>
      <c r="P6" s="3">
        <v>1109</v>
      </c>
      <c r="Q6" s="3">
        <v>467</v>
      </c>
      <c r="R6" s="3">
        <v>2646</v>
      </c>
      <c r="S6" s="3">
        <v>0</v>
      </c>
      <c r="T6" s="5">
        <v>2.7775169535732918</v>
      </c>
      <c r="U6" s="5">
        <v>5.5550339071465835</v>
      </c>
      <c r="W6" s="3">
        <v>649</v>
      </c>
      <c r="X6" s="3">
        <v>1735</v>
      </c>
      <c r="Y6" s="3">
        <v>3171</v>
      </c>
      <c r="Z6" s="3">
        <v>2222</v>
      </c>
      <c r="AA6" s="3">
        <v>1044</v>
      </c>
      <c r="AB6" s="3">
        <v>2519</v>
      </c>
      <c r="AC6" s="3">
        <v>0</v>
      </c>
      <c r="AD6" s="5">
        <v>2.855231833125496</v>
      </c>
      <c r="AE6" s="5">
        <v>5.710463666250992</v>
      </c>
      <c r="AG6" s="3">
        <v>348</v>
      </c>
      <c r="AH6" s="3">
        <v>786</v>
      </c>
      <c r="AI6" s="3">
        <v>1574</v>
      </c>
      <c r="AJ6" s="3">
        <v>1279</v>
      </c>
      <c r="AK6" s="3">
        <v>880</v>
      </c>
      <c r="AL6" s="3">
        <v>1613</v>
      </c>
      <c r="AM6" s="3">
        <v>0</v>
      </c>
      <c r="AN6" s="5">
        <v>2.6800904047667968</v>
      </c>
      <c r="AO6" s="5">
        <v>5.3601808095335937</v>
      </c>
      <c r="AQ6" s="3">
        <v>2146</v>
      </c>
      <c r="AR6" s="3">
        <v>2878</v>
      </c>
      <c r="AS6" s="3">
        <v>3187</v>
      </c>
      <c r="AT6" s="3">
        <v>1684</v>
      </c>
      <c r="AU6" s="3">
        <v>708</v>
      </c>
      <c r="AV6" s="3">
        <v>737</v>
      </c>
      <c r="AW6" s="3">
        <v>0</v>
      </c>
      <c r="AX6" s="5">
        <v>3.3838536263321704</v>
      </c>
      <c r="AY6" s="5">
        <v>6.7677072526643407</v>
      </c>
      <c r="BA6" s="3">
        <v>1078</v>
      </c>
      <c r="BB6" s="3">
        <v>1928</v>
      </c>
      <c r="BC6" s="3">
        <v>1939</v>
      </c>
      <c r="BD6" s="3">
        <v>811</v>
      </c>
      <c r="BE6" s="3">
        <v>269</v>
      </c>
      <c r="BF6" s="3">
        <v>455</v>
      </c>
      <c r="BG6" s="3">
        <v>0</v>
      </c>
      <c r="BH6" s="5">
        <v>3.4539419087136931</v>
      </c>
      <c r="BI6" s="5">
        <v>6.9078838174273862</v>
      </c>
      <c r="BK6" s="3">
        <v>475</v>
      </c>
      <c r="BL6" s="3">
        <v>1533</v>
      </c>
      <c r="BM6" s="3">
        <v>2654</v>
      </c>
      <c r="BN6" s="3">
        <v>1623</v>
      </c>
      <c r="BO6" s="3">
        <v>1231</v>
      </c>
      <c r="BP6" s="3">
        <v>584</v>
      </c>
      <c r="BQ6" s="3">
        <v>0</v>
      </c>
      <c r="BR6" s="5">
        <v>2.7868547099521024</v>
      </c>
      <c r="BS6" s="5">
        <v>5.5737094199042048</v>
      </c>
      <c r="BU6" s="3">
        <v>839</v>
      </c>
      <c r="BV6" s="3">
        <v>2226</v>
      </c>
      <c r="BW6" s="3">
        <v>2601</v>
      </c>
      <c r="BX6" s="3">
        <v>958</v>
      </c>
      <c r="BY6" s="3">
        <v>330</v>
      </c>
      <c r="BZ6" s="3">
        <v>1146</v>
      </c>
      <c r="CA6" s="3">
        <v>0</v>
      </c>
      <c r="CB6" s="5">
        <v>3.3287316652286454</v>
      </c>
      <c r="CC6" s="5">
        <v>6.6574633304572908</v>
      </c>
      <c r="CE6" s="3">
        <v>1190</v>
      </c>
      <c r="CF6" s="3">
        <v>3360</v>
      </c>
      <c r="CG6" s="3">
        <v>4437</v>
      </c>
      <c r="CH6" s="3">
        <v>1950</v>
      </c>
      <c r="CI6" s="3">
        <v>1216</v>
      </c>
      <c r="CJ6" s="3">
        <v>807</v>
      </c>
      <c r="CK6" s="3">
        <v>0</v>
      </c>
      <c r="CL6" s="5">
        <v>3.1117419567185056</v>
      </c>
      <c r="CM6" s="5">
        <v>6.2234839134370112</v>
      </c>
      <c r="CO6" s="3">
        <v>986</v>
      </c>
      <c r="CP6" s="3">
        <v>3006</v>
      </c>
      <c r="CQ6" s="3">
        <v>4202</v>
      </c>
      <c r="CR6" s="3">
        <v>2156</v>
      </c>
      <c r="CS6" s="3">
        <v>1700</v>
      </c>
      <c r="CT6" s="3">
        <v>910</v>
      </c>
      <c r="CU6" s="3">
        <v>0</v>
      </c>
      <c r="CV6" s="5">
        <v>2.9520331950207468</v>
      </c>
      <c r="CW6" s="5">
        <v>5.9040663900414936</v>
      </c>
      <c r="CY6" s="3">
        <v>411</v>
      </c>
      <c r="CZ6" s="3">
        <v>1302</v>
      </c>
      <c r="DA6" s="3">
        <v>1869</v>
      </c>
      <c r="DB6" s="3">
        <v>1103</v>
      </c>
      <c r="DC6" s="3">
        <v>1186</v>
      </c>
      <c r="DD6" s="3">
        <v>609</v>
      </c>
      <c r="DE6" s="3">
        <v>0</v>
      </c>
      <c r="DF6" s="5">
        <v>2.7698858797479136</v>
      </c>
      <c r="DG6" s="5">
        <v>5.5397717594958271</v>
      </c>
      <c r="DI6" s="3">
        <v>375</v>
      </c>
      <c r="DJ6" s="3">
        <v>1442</v>
      </c>
      <c r="DK6" s="3">
        <v>2426</v>
      </c>
      <c r="DL6" s="3">
        <v>1190</v>
      </c>
      <c r="DM6" s="3">
        <v>557</v>
      </c>
      <c r="DN6" s="3">
        <v>490</v>
      </c>
      <c r="DO6" s="3">
        <v>0</v>
      </c>
      <c r="DP6" s="5">
        <v>2.9813021702838065</v>
      </c>
      <c r="DQ6" s="5">
        <v>5.962604340567613</v>
      </c>
      <c r="DS6" s="3">
        <v>583</v>
      </c>
      <c r="DT6" s="3">
        <v>2172</v>
      </c>
      <c r="DU6" s="3">
        <v>3034</v>
      </c>
      <c r="DV6" s="3">
        <v>1652</v>
      </c>
      <c r="DW6" s="3">
        <v>1459</v>
      </c>
      <c r="DX6" s="3">
        <v>820</v>
      </c>
      <c r="DY6" s="3">
        <v>0</v>
      </c>
      <c r="DZ6" s="5">
        <v>2.8615730337078653</v>
      </c>
      <c r="EA6" s="5">
        <v>5.7231460674157306</v>
      </c>
      <c r="EC6" s="3">
        <v>295</v>
      </c>
      <c r="ED6" s="3">
        <v>1119</v>
      </c>
      <c r="EE6" s="3">
        <v>1381</v>
      </c>
      <c r="EF6" s="3">
        <v>704</v>
      </c>
      <c r="EG6" s="3">
        <v>347</v>
      </c>
      <c r="EH6" s="3">
        <v>1014</v>
      </c>
      <c r="EI6" s="3">
        <v>0</v>
      </c>
      <c r="EJ6" s="5">
        <v>3.0808632345293812</v>
      </c>
      <c r="EK6" s="5">
        <v>6.1617264690587623</v>
      </c>
      <c r="EN6" s="278">
        <f t="shared" ref="EN6:EN69" si="14">+K6</f>
        <v>5.8637137989778534</v>
      </c>
      <c r="EO6" s="279">
        <f t="shared" si="0"/>
        <v>5.5550339071465835</v>
      </c>
      <c r="EP6" s="279">
        <f t="shared" si="1"/>
        <v>5.710463666250992</v>
      </c>
      <c r="EQ6" s="279">
        <f t="shared" si="2"/>
        <v>5.3601808095335937</v>
      </c>
      <c r="ER6" s="279">
        <f t="shared" si="3"/>
        <v>6.7677072526643407</v>
      </c>
      <c r="ES6" s="233">
        <f t="shared" si="4"/>
        <v>6.9078838174273862</v>
      </c>
      <c r="ET6" s="233">
        <f t="shared" si="5"/>
        <v>5.5737094199042048</v>
      </c>
      <c r="EU6" s="233">
        <f t="shared" si="6"/>
        <v>6.6574633304572908</v>
      </c>
      <c r="EV6" s="233">
        <f t="shared" si="7"/>
        <v>6.2234839134370112</v>
      </c>
      <c r="EW6" s="233">
        <f t="shared" si="8"/>
        <v>5.9040663900414936</v>
      </c>
      <c r="EX6" s="233">
        <f t="shared" si="9"/>
        <v>5.5397717594958271</v>
      </c>
      <c r="EY6" s="235">
        <f t="shared" si="10"/>
        <v>5.962604340567613</v>
      </c>
      <c r="EZ6" s="233">
        <f t="shared" si="11"/>
        <v>5.7231460674157306</v>
      </c>
      <c r="FA6" s="234">
        <f t="shared" si="12"/>
        <v>6.1617264690587623</v>
      </c>
      <c r="FB6" s="178">
        <f t="shared" si="13"/>
        <v>5.9936396387413335</v>
      </c>
    </row>
    <row r="7" spans="1:159" x14ac:dyDescent="0.25">
      <c r="A7" s="4" t="s">
        <v>6</v>
      </c>
      <c r="B7" s="4" t="s">
        <v>7</v>
      </c>
      <c r="C7" s="3">
        <v>242</v>
      </c>
      <c r="D7" s="3">
        <v>350</v>
      </c>
      <c r="E7" s="3">
        <v>109</v>
      </c>
      <c r="F7" s="3">
        <v>12</v>
      </c>
      <c r="G7" s="3">
        <v>15</v>
      </c>
      <c r="H7" s="3">
        <v>1596</v>
      </c>
      <c r="I7" s="3">
        <v>0</v>
      </c>
      <c r="J7" s="5">
        <v>4.0879120879120876</v>
      </c>
      <c r="K7" s="5">
        <v>8.1758241758241752</v>
      </c>
      <c r="M7" s="3">
        <v>468</v>
      </c>
      <c r="N7" s="3">
        <v>932</v>
      </c>
      <c r="O7" s="3">
        <v>528</v>
      </c>
      <c r="P7" s="3">
        <v>131</v>
      </c>
      <c r="Q7" s="3">
        <v>118</v>
      </c>
      <c r="R7" s="3">
        <v>147</v>
      </c>
      <c r="S7" s="3">
        <v>0</v>
      </c>
      <c r="T7" s="5">
        <v>3.6894809370693613</v>
      </c>
      <c r="U7" s="5">
        <v>7.3789618741387226</v>
      </c>
      <c r="W7" s="3">
        <v>787</v>
      </c>
      <c r="X7" s="3">
        <v>1470</v>
      </c>
      <c r="Y7" s="3">
        <v>465</v>
      </c>
      <c r="Z7" s="3">
        <v>92</v>
      </c>
      <c r="AA7" s="3">
        <v>77</v>
      </c>
      <c r="AB7" s="3">
        <v>1176</v>
      </c>
      <c r="AC7" s="3">
        <v>0</v>
      </c>
      <c r="AD7" s="5">
        <v>3.9678312002767209</v>
      </c>
      <c r="AE7" s="5">
        <v>7.9356624005534417</v>
      </c>
      <c r="AG7" s="3">
        <v>224</v>
      </c>
      <c r="AH7" s="3">
        <v>726</v>
      </c>
      <c r="AI7" s="3">
        <v>517</v>
      </c>
      <c r="AJ7" s="3">
        <v>165</v>
      </c>
      <c r="AK7" s="3">
        <v>132</v>
      </c>
      <c r="AL7" s="3">
        <v>560</v>
      </c>
      <c r="AM7" s="3">
        <v>0</v>
      </c>
      <c r="AN7" s="5">
        <v>3.4223356009070294</v>
      </c>
      <c r="AO7" s="5">
        <v>6.8446712018140587</v>
      </c>
      <c r="AQ7" s="3">
        <v>1372</v>
      </c>
      <c r="AR7" s="3">
        <v>1821</v>
      </c>
      <c r="AS7" s="3">
        <v>595</v>
      </c>
      <c r="AT7" s="3">
        <v>125</v>
      </c>
      <c r="AU7" s="3">
        <v>58</v>
      </c>
      <c r="AV7" s="3">
        <v>96</v>
      </c>
      <c r="AW7" s="3">
        <v>0</v>
      </c>
      <c r="AX7" s="5">
        <v>4.0888944850163691</v>
      </c>
      <c r="AY7" s="5">
        <v>8.1777889700327382</v>
      </c>
      <c r="BA7" s="3">
        <v>551</v>
      </c>
      <c r="BB7" s="3">
        <v>1083</v>
      </c>
      <c r="BC7" s="3">
        <v>267</v>
      </c>
      <c r="BD7" s="3">
        <v>33</v>
      </c>
      <c r="BE7" s="3">
        <v>32</v>
      </c>
      <c r="BF7" s="3">
        <v>358</v>
      </c>
      <c r="BG7" s="3">
        <v>0</v>
      </c>
      <c r="BH7" s="5">
        <v>4.0620549338758902</v>
      </c>
      <c r="BI7" s="5">
        <v>8.1241098677517805</v>
      </c>
      <c r="BK7" s="3">
        <v>162</v>
      </c>
      <c r="BL7" s="3">
        <v>651</v>
      </c>
      <c r="BM7" s="3">
        <v>1043</v>
      </c>
      <c r="BN7" s="3">
        <v>446</v>
      </c>
      <c r="BO7" s="3">
        <v>468</v>
      </c>
      <c r="BP7" s="3">
        <v>135</v>
      </c>
      <c r="BQ7" s="3">
        <v>0</v>
      </c>
      <c r="BR7" s="5">
        <v>2.8530685920577619</v>
      </c>
      <c r="BS7" s="5">
        <v>5.7061371841155237</v>
      </c>
      <c r="BU7" s="3">
        <v>542</v>
      </c>
      <c r="BV7" s="3">
        <v>1537</v>
      </c>
      <c r="BW7" s="3">
        <v>510</v>
      </c>
      <c r="BX7" s="3">
        <v>61</v>
      </c>
      <c r="BY7" s="3">
        <v>29</v>
      </c>
      <c r="BZ7" s="3">
        <v>226</v>
      </c>
      <c r="CA7" s="3">
        <v>0</v>
      </c>
      <c r="CB7" s="5">
        <v>3.9339305711086228</v>
      </c>
      <c r="CC7" s="5">
        <v>7.8678611422172455</v>
      </c>
      <c r="CE7" s="3">
        <v>1122</v>
      </c>
      <c r="CF7" s="3">
        <v>2216</v>
      </c>
      <c r="CG7" s="3">
        <v>811</v>
      </c>
      <c r="CH7" s="3">
        <v>171</v>
      </c>
      <c r="CI7" s="3">
        <v>81</v>
      </c>
      <c r="CJ7" s="3">
        <v>247</v>
      </c>
      <c r="CK7" s="3">
        <v>0</v>
      </c>
      <c r="CL7" s="5">
        <v>3.9377414224039993</v>
      </c>
      <c r="CM7" s="5">
        <v>7.8754828448079985</v>
      </c>
      <c r="CO7" s="3">
        <v>565</v>
      </c>
      <c r="CP7" s="3">
        <v>1840</v>
      </c>
      <c r="CQ7" s="3">
        <v>1347</v>
      </c>
      <c r="CR7" s="3">
        <v>426</v>
      </c>
      <c r="CS7" s="3">
        <v>273</v>
      </c>
      <c r="CT7" s="3">
        <v>197</v>
      </c>
      <c r="CU7" s="3">
        <v>0</v>
      </c>
      <c r="CV7" s="5">
        <v>3.4488878903617164</v>
      </c>
      <c r="CW7" s="5">
        <v>6.8977757807234328</v>
      </c>
      <c r="CY7" s="3">
        <v>294</v>
      </c>
      <c r="CZ7" s="3">
        <v>809</v>
      </c>
      <c r="DA7" s="3">
        <v>550</v>
      </c>
      <c r="DB7" s="3">
        <v>212</v>
      </c>
      <c r="DC7" s="3">
        <v>247</v>
      </c>
      <c r="DD7" s="3">
        <v>212</v>
      </c>
      <c r="DE7" s="3">
        <v>0</v>
      </c>
      <c r="DF7" s="5">
        <v>3.3271780303030303</v>
      </c>
      <c r="DG7" s="5">
        <v>6.6543560606060606</v>
      </c>
      <c r="DI7" s="3">
        <v>229</v>
      </c>
      <c r="DJ7" s="3">
        <v>879</v>
      </c>
      <c r="DK7" s="3">
        <v>513</v>
      </c>
      <c r="DL7" s="3">
        <v>130</v>
      </c>
      <c r="DM7" s="3">
        <v>47</v>
      </c>
      <c r="DN7" s="3">
        <v>526</v>
      </c>
      <c r="DO7" s="3">
        <v>0</v>
      </c>
      <c r="DP7" s="5">
        <v>3.6190211345939933</v>
      </c>
      <c r="DQ7" s="5">
        <v>7.2380422691879867</v>
      </c>
      <c r="DS7" s="3">
        <v>813</v>
      </c>
      <c r="DT7" s="3">
        <v>1614</v>
      </c>
      <c r="DU7" s="3">
        <v>682</v>
      </c>
      <c r="DV7" s="3">
        <v>162</v>
      </c>
      <c r="DW7" s="3">
        <v>86</v>
      </c>
      <c r="DX7" s="3">
        <v>129</v>
      </c>
      <c r="DY7" s="3">
        <v>0</v>
      </c>
      <c r="DZ7" s="5">
        <v>3.8656538576109623</v>
      </c>
      <c r="EA7" s="5">
        <v>7.7313077152219245</v>
      </c>
      <c r="EC7" s="3">
        <v>177</v>
      </c>
      <c r="ED7" s="3">
        <v>529</v>
      </c>
      <c r="EE7" s="3">
        <v>168</v>
      </c>
      <c r="EF7" s="3">
        <v>32</v>
      </c>
      <c r="EG7" s="3">
        <v>16</v>
      </c>
      <c r="EH7" s="3">
        <v>821</v>
      </c>
      <c r="EI7" s="3">
        <v>0</v>
      </c>
      <c r="EJ7" s="5">
        <v>3.8882863340563993</v>
      </c>
      <c r="EK7" s="5">
        <v>7.7765726681127987</v>
      </c>
      <c r="EN7" s="278">
        <f t="shared" si="14"/>
        <v>8.1758241758241752</v>
      </c>
      <c r="EO7" s="279">
        <f t="shared" si="0"/>
        <v>7.3789618741387226</v>
      </c>
      <c r="EP7" s="279">
        <f t="shared" si="1"/>
        <v>7.9356624005534417</v>
      </c>
      <c r="EQ7" s="279">
        <f t="shared" si="2"/>
        <v>6.8446712018140587</v>
      </c>
      <c r="ER7" s="279">
        <f t="shared" si="3"/>
        <v>8.1777889700327382</v>
      </c>
      <c r="ES7" s="233">
        <f t="shared" si="4"/>
        <v>8.1241098677517805</v>
      </c>
      <c r="ET7" s="233">
        <f t="shared" si="5"/>
        <v>5.7061371841155237</v>
      </c>
      <c r="EU7" s="233">
        <f t="shared" si="6"/>
        <v>7.8678611422172455</v>
      </c>
      <c r="EV7" s="233">
        <f t="shared" si="7"/>
        <v>7.8754828448079985</v>
      </c>
      <c r="EW7" s="233">
        <f t="shared" si="8"/>
        <v>6.8977757807234328</v>
      </c>
      <c r="EX7" s="233">
        <f t="shared" si="9"/>
        <v>6.6543560606060606</v>
      </c>
      <c r="EY7" s="235">
        <f t="shared" si="10"/>
        <v>7.2380422691879867</v>
      </c>
      <c r="EZ7" s="233">
        <f t="shared" si="11"/>
        <v>7.7313077152219245</v>
      </c>
      <c r="FA7" s="234">
        <f t="shared" si="12"/>
        <v>7.7765726681127987</v>
      </c>
      <c r="FB7" s="178">
        <f t="shared" si="13"/>
        <v>7.4560395825077075</v>
      </c>
    </row>
    <row r="8" spans="1:159" x14ac:dyDescent="0.25">
      <c r="A8" s="4" t="s">
        <v>8</v>
      </c>
      <c r="B8" s="4" t="s">
        <v>9</v>
      </c>
      <c r="C8" s="3">
        <v>887</v>
      </c>
      <c r="D8" s="3">
        <v>905</v>
      </c>
      <c r="E8" s="3">
        <v>457</v>
      </c>
      <c r="F8" s="3">
        <v>257</v>
      </c>
      <c r="G8" s="3">
        <v>288</v>
      </c>
      <c r="H8" s="3">
        <v>514</v>
      </c>
      <c r="I8" s="3">
        <v>4</v>
      </c>
      <c r="J8" s="5">
        <v>3.6607015032211883</v>
      </c>
      <c r="K8" s="5">
        <v>7.3214030064423765</v>
      </c>
      <c r="M8" s="3">
        <v>1086</v>
      </c>
      <c r="N8" s="3">
        <v>913</v>
      </c>
      <c r="O8" s="3">
        <v>564</v>
      </c>
      <c r="P8" s="3">
        <v>346</v>
      </c>
      <c r="Q8" s="3">
        <v>185</v>
      </c>
      <c r="R8" s="3">
        <v>205</v>
      </c>
      <c r="S8" s="3">
        <v>13</v>
      </c>
      <c r="T8" s="5">
        <v>3.7656755009696186</v>
      </c>
      <c r="U8" s="5">
        <v>7.5313510019392371</v>
      </c>
      <c r="W8" s="3">
        <v>1622</v>
      </c>
      <c r="X8" s="3">
        <v>1752</v>
      </c>
      <c r="Y8" s="3">
        <v>926</v>
      </c>
      <c r="Z8" s="3">
        <v>562</v>
      </c>
      <c r="AA8" s="3">
        <v>489</v>
      </c>
      <c r="AB8" s="3">
        <v>439</v>
      </c>
      <c r="AC8" s="3">
        <v>6</v>
      </c>
      <c r="AD8" s="5">
        <v>3.6458605868062044</v>
      </c>
      <c r="AE8" s="5">
        <v>7.2917211736124088</v>
      </c>
      <c r="AG8" s="3">
        <v>1082</v>
      </c>
      <c r="AH8" s="3">
        <v>874</v>
      </c>
      <c r="AI8" s="3">
        <v>564</v>
      </c>
      <c r="AJ8" s="3">
        <v>269</v>
      </c>
      <c r="AK8" s="3">
        <v>275</v>
      </c>
      <c r="AL8" s="3">
        <v>245</v>
      </c>
      <c r="AM8" s="3">
        <v>3</v>
      </c>
      <c r="AN8" s="5">
        <v>3.7242167101827675</v>
      </c>
      <c r="AO8" s="5">
        <v>7.4484334203655349</v>
      </c>
      <c r="AQ8" s="3">
        <v>1774</v>
      </c>
      <c r="AR8" s="3">
        <v>1257</v>
      </c>
      <c r="AS8" s="3">
        <v>929</v>
      </c>
      <c r="AT8" s="3">
        <v>718</v>
      </c>
      <c r="AU8" s="3">
        <v>652</v>
      </c>
      <c r="AV8" s="3">
        <v>458</v>
      </c>
      <c r="AW8" s="3">
        <v>8</v>
      </c>
      <c r="AX8" s="5">
        <v>3.5221388367729829</v>
      </c>
      <c r="AY8" s="5">
        <v>7.0442776735459658</v>
      </c>
      <c r="BA8" s="3">
        <v>1004</v>
      </c>
      <c r="BB8" s="3">
        <v>815</v>
      </c>
      <c r="BC8" s="3">
        <v>422</v>
      </c>
      <c r="BD8" s="3">
        <v>374</v>
      </c>
      <c r="BE8" s="3">
        <v>396</v>
      </c>
      <c r="BF8" s="3">
        <v>298</v>
      </c>
      <c r="BG8" s="3">
        <v>3</v>
      </c>
      <c r="BH8" s="5">
        <v>3.5503155097974095</v>
      </c>
      <c r="BI8" s="5">
        <v>7.100631019594819</v>
      </c>
      <c r="BK8" s="3">
        <v>1247</v>
      </c>
      <c r="BL8" s="3">
        <v>1049</v>
      </c>
      <c r="BM8" s="3">
        <v>681</v>
      </c>
      <c r="BN8" s="3">
        <v>463</v>
      </c>
      <c r="BO8" s="3">
        <v>359</v>
      </c>
      <c r="BP8" s="3">
        <v>335</v>
      </c>
      <c r="BQ8" s="3">
        <v>6</v>
      </c>
      <c r="BR8" s="5">
        <v>3.6217425638325875</v>
      </c>
      <c r="BS8" s="5">
        <v>7.243485127665175</v>
      </c>
      <c r="BU8" s="3">
        <v>1287</v>
      </c>
      <c r="BV8" s="3">
        <v>843</v>
      </c>
      <c r="BW8" s="3">
        <v>734</v>
      </c>
      <c r="BX8" s="3">
        <v>524</v>
      </c>
      <c r="BY8" s="3">
        <v>400</v>
      </c>
      <c r="BZ8" s="3">
        <v>347</v>
      </c>
      <c r="CA8" s="3">
        <v>5</v>
      </c>
      <c r="CB8" s="5">
        <v>3.5525343189017953</v>
      </c>
      <c r="CC8" s="5">
        <v>7.1050686378035905</v>
      </c>
      <c r="CE8" s="3">
        <v>2095</v>
      </c>
      <c r="CF8" s="3">
        <v>1569</v>
      </c>
      <c r="CG8" s="3">
        <v>1137</v>
      </c>
      <c r="CH8" s="3">
        <v>677</v>
      </c>
      <c r="CI8" s="3">
        <v>634</v>
      </c>
      <c r="CJ8" s="3">
        <v>508</v>
      </c>
      <c r="CK8" s="3">
        <v>4</v>
      </c>
      <c r="CL8" s="5">
        <v>3.6240183246073299</v>
      </c>
      <c r="CM8" s="5">
        <v>7.2480366492146597</v>
      </c>
      <c r="CO8" s="3">
        <v>1851</v>
      </c>
      <c r="CP8" s="3">
        <v>1704</v>
      </c>
      <c r="CQ8" s="3">
        <v>1078</v>
      </c>
      <c r="CR8" s="3">
        <v>725</v>
      </c>
      <c r="CS8" s="3">
        <v>617</v>
      </c>
      <c r="CT8" s="3">
        <v>646</v>
      </c>
      <c r="CU8" s="3">
        <v>3</v>
      </c>
      <c r="CV8" s="5">
        <v>3.5769037656903766</v>
      </c>
      <c r="CW8" s="5">
        <v>7.1538075313807532</v>
      </c>
      <c r="CY8" s="3">
        <v>769</v>
      </c>
      <c r="CZ8" s="3">
        <v>977</v>
      </c>
      <c r="DA8" s="3">
        <v>602</v>
      </c>
      <c r="DB8" s="3">
        <v>324</v>
      </c>
      <c r="DC8" s="3">
        <v>312</v>
      </c>
      <c r="DD8" s="3">
        <v>325</v>
      </c>
      <c r="DE8" s="3">
        <v>3</v>
      </c>
      <c r="DF8" s="5">
        <v>3.5251340482573728</v>
      </c>
      <c r="DG8" s="5">
        <v>7.0502680965147455</v>
      </c>
      <c r="DI8" s="3">
        <v>819</v>
      </c>
      <c r="DJ8" s="3">
        <v>911</v>
      </c>
      <c r="DK8" s="3">
        <v>562</v>
      </c>
      <c r="DL8" s="3">
        <v>351</v>
      </c>
      <c r="DM8" s="3">
        <v>314</v>
      </c>
      <c r="DN8" s="3">
        <v>351</v>
      </c>
      <c r="DO8" s="3">
        <v>4</v>
      </c>
      <c r="DP8" s="5">
        <v>3.5309435238417315</v>
      </c>
      <c r="DQ8" s="5">
        <v>7.061887047683463</v>
      </c>
      <c r="DS8" s="3">
        <v>1406</v>
      </c>
      <c r="DT8" s="3">
        <v>1072</v>
      </c>
      <c r="DU8" s="3">
        <v>1014</v>
      </c>
      <c r="DV8" s="3">
        <v>590</v>
      </c>
      <c r="DW8" s="3">
        <v>461</v>
      </c>
      <c r="DX8" s="3">
        <v>419</v>
      </c>
      <c r="DY8" s="3">
        <v>6</v>
      </c>
      <c r="DZ8" s="5">
        <v>3.5221219458507593</v>
      </c>
      <c r="EA8" s="5">
        <v>7.0442438917015187</v>
      </c>
      <c r="EC8" s="3">
        <v>709</v>
      </c>
      <c r="ED8" s="3">
        <v>532</v>
      </c>
      <c r="EE8" s="3">
        <v>512</v>
      </c>
      <c r="EF8" s="3">
        <v>283</v>
      </c>
      <c r="EG8" s="3">
        <v>245</v>
      </c>
      <c r="EH8" s="3">
        <v>199</v>
      </c>
      <c r="EI8" s="3">
        <v>4</v>
      </c>
      <c r="EJ8" s="5">
        <v>3.5160017536168349</v>
      </c>
      <c r="EK8" s="5">
        <v>7.0320035072336697</v>
      </c>
      <c r="EN8" s="278">
        <f t="shared" si="14"/>
        <v>7.3214030064423765</v>
      </c>
      <c r="EO8" s="279">
        <f t="shared" si="0"/>
        <v>7.5313510019392371</v>
      </c>
      <c r="EP8" s="279">
        <f t="shared" si="1"/>
        <v>7.2917211736124088</v>
      </c>
      <c r="EQ8" s="279">
        <f t="shared" si="2"/>
        <v>7.4484334203655349</v>
      </c>
      <c r="ER8" s="279">
        <f t="shared" si="3"/>
        <v>7.0442776735459658</v>
      </c>
      <c r="ES8" s="233">
        <f t="shared" si="4"/>
        <v>7.100631019594819</v>
      </c>
      <c r="ET8" s="233">
        <f t="shared" si="5"/>
        <v>7.243485127665175</v>
      </c>
      <c r="EU8" s="233">
        <f t="shared" si="6"/>
        <v>7.1050686378035905</v>
      </c>
      <c r="EV8" s="233">
        <f t="shared" si="7"/>
        <v>7.2480366492146597</v>
      </c>
      <c r="EW8" s="233">
        <f t="shared" si="8"/>
        <v>7.1538075313807532</v>
      </c>
      <c r="EX8" s="233">
        <f t="shared" si="9"/>
        <v>7.0502680965147455</v>
      </c>
      <c r="EY8" s="235">
        <f t="shared" si="10"/>
        <v>7.061887047683463</v>
      </c>
      <c r="EZ8" s="233">
        <f t="shared" si="11"/>
        <v>7.0442438917015187</v>
      </c>
      <c r="FA8" s="234">
        <f t="shared" si="12"/>
        <v>7.0320035072336697</v>
      </c>
      <c r="FB8" s="178">
        <f t="shared" si="13"/>
        <v>7.1911869846212779</v>
      </c>
    </row>
    <row r="9" spans="1:159" x14ac:dyDescent="0.25">
      <c r="A9" s="4" t="s">
        <v>10</v>
      </c>
      <c r="B9" s="4" t="s">
        <v>11</v>
      </c>
      <c r="C9" s="3">
        <v>424</v>
      </c>
      <c r="D9" s="3">
        <v>257</v>
      </c>
      <c r="E9" s="3">
        <v>33</v>
      </c>
      <c r="F9" s="3">
        <v>6</v>
      </c>
      <c r="G9" s="3">
        <v>4</v>
      </c>
      <c r="H9" s="3">
        <v>2776</v>
      </c>
      <c r="I9" s="3">
        <v>0</v>
      </c>
      <c r="J9" s="5">
        <v>4.5069060773480665</v>
      </c>
      <c r="K9" s="5">
        <v>9.0138121546961329</v>
      </c>
      <c r="M9" s="3">
        <v>294</v>
      </c>
      <c r="N9" s="3">
        <v>457</v>
      </c>
      <c r="O9" s="3">
        <v>197</v>
      </c>
      <c r="P9" s="3">
        <v>59</v>
      </c>
      <c r="Q9" s="3">
        <v>9</v>
      </c>
      <c r="R9" s="3">
        <v>2484</v>
      </c>
      <c r="S9" s="3">
        <v>0</v>
      </c>
      <c r="T9" s="5">
        <v>3.9527559055118111</v>
      </c>
      <c r="U9" s="5">
        <v>7.9055118110236222</v>
      </c>
      <c r="W9" s="3">
        <v>456</v>
      </c>
      <c r="X9" s="3">
        <v>802</v>
      </c>
      <c r="Y9" s="3">
        <v>342</v>
      </c>
      <c r="Z9" s="3">
        <v>121</v>
      </c>
      <c r="AA9" s="3">
        <v>69</v>
      </c>
      <c r="AB9" s="3">
        <v>4320</v>
      </c>
      <c r="AC9" s="3">
        <v>15</v>
      </c>
      <c r="AD9" s="5">
        <v>3.8128491620111733</v>
      </c>
      <c r="AE9" s="5">
        <v>7.6256983240223466</v>
      </c>
      <c r="AG9" s="3">
        <v>270</v>
      </c>
      <c r="AH9" s="3">
        <v>470</v>
      </c>
      <c r="AI9" s="3">
        <v>249</v>
      </c>
      <c r="AJ9" s="3">
        <v>69</v>
      </c>
      <c r="AK9" s="3">
        <v>51</v>
      </c>
      <c r="AL9" s="3">
        <v>2391</v>
      </c>
      <c r="AM9" s="3">
        <v>0</v>
      </c>
      <c r="AN9" s="5">
        <v>3.7565374211000901</v>
      </c>
      <c r="AO9" s="5">
        <v>7.5130748422001803</v>
      </c>
      <c r="AQ9" s="3">
        <v>1328</v>
      </c>
      <c r="AR9" s="3">
        <v>2677</v>
      </c>
      <c r="AS9" s="3">
        <v>1437</v>
      </c>
      <c r="AT9" s="3">
        <v>254</v>
      </c>
      <c r="AU9" s="3">
        <v>104</v>
      </c>
      <c r="AV9" s="3">
        <v>301</v>
      </c>
      <c r="AW9" s="3">
        <v>24</v>
      </c>
      <c r="AX9" s="5">
        <v>3.8398275862068965</v>
      </c>
      <c r="AY9" s="5">
        <v>7.6796551724137929</v>
      </c>
      <c r="BA9" s="3">
        <v>864</v>
      </c>
      <c r="BB9" s="3">
        <v>1839</v>
      </c>
      <c r="BC9" s="3">
        <v>563</v>
      </c>
      <c r="BD9" s="3">
        <v>74</v>
      </c>
      <c r="BE9" s="3">
        <v>24</v>
      </c>
      <c r="BF9" s="3">
        <v>135</v>
      </c>
      <c r="BG9" s="3">
        <v>1</v>
      </c>
      <c r="BH9" s="5">
        <v>4.0240784780023784</v>
      </c>
      <c r="BI9" s="5">
        <v>8.0481569560047568</v>
      </c>
      <c r="BK9" s="3">
        <v>420</v>
      </c>
      <c r="BL9" s="3">
        <v>1206</v>
      </c>
      <c r="BM9" s="3">
        <v>1304</v>
      </c>
      <c r="BN9" s="3">
        <v>440</v>
      </c>
      <c r="BO9" s="3">
        <v>190</v>
      </c>
      <c r="BP9" s="3">
        <v>815</v>
      </c>
      <c r="BQ9" s="3">
        <v>0</v>
      </c>
      <c r="BR9" s="5">
        <v>3.3443820224719101</v>
      </c>
      <c r="BS9" s="5">
        <v>6.6887640449438202</v>
      </c>
      <c r="BU9" s="3">
        <v>864</v>
      </c>
      <c r="BV9" s="3">
        <v>2302</v>
      </c>
      <c r="BW9" s="3">
        <v>593</v>
      </c>
      <c r="BX9" s="3">
        <v>37</v>
      </c>
      <c r="BY9" s="3">
        <v>1</v>
      </c>
      <c r="BZ9" s="3">
        <v>569</v>
      </c>
      <c r="CA9" s="3">
        <v>9</v>
      </c>
      <c r="CB9" s="5">
        <v>4.0510929681327363</v>
      </c>
      <c r="CC9" s="5">
        <v>8.1021859362654727</v>
      </c>
      <c r="CE9" s="3">
        <v>1444</v>
      </c>
      <c r="CF9" s="3">
        <v>2659</v>
      </c>
      <c r="CG9" s="3">
        <v>1036</v>
      </c>
      <c r="CH9" s="3">
        <v>211</v>
      </c>
      <c r="CI9" s="3">
        <v>90</v>
      </c>
      <c r="CJ9" s="3">
        <v>1560</v>
      </c>
      <c r="CK9" s="3">
        <v>0</v>
      </c>
      <c r="CL9" s="5">
        <v>3.9477941176470588</v>
      </c>
      <c r="CM9" s="5">
        <v>7.8955882352941176</v>
      </c>
      <c r="CO9" s="3">
        <v>856</v>
      </c>
      <c r="CP9" s="3">
        <v>2632</v>
      </c>
      <c r="CQ9" s="3">
        <v>2004</v>
      </c>
      <c r="CR9" s="3">
        <v>628</v>
      </c>
      <c r="CS9" s="3">
        <v>338</v>
      </c>
      <c r="CT9" s="3">
        <v>533</v>
      </c>
      <c r="CU9" s="3">
        <v>9</v>
      </c>
      <c r="CV9" s="5">
        <v>3.4707339733663671</v>
      </c>
      <c r="CW9" s="5">
        <v>6.9414679467327343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I9" s="3">
        <v>190</v>
      </c>
      <c r="DJ9" s="3">
        <v>550</v>
      </c>
      <c r="DK9" s="3">
        <v>216</v>
      </c>
      <c r="DL9" s="3">
        <v>15</v>
      </c>
      <c r="DM9" s="3">
        <v>9</v>
      </c>
      <c r="DN9" s="3">
        <v>2520</v>
      </c>
      <c r="DO9" s="3">
        <v>0</v>
      </c>
      <c r="DP9" s="5">
        <v>3.9153061224489796</v>
      </c>
      <c r="DQ9" s="5">
        <v>7.8306122448979592</v>
      </c>
      <c r="DS9" s="3">
        <v>701</v>
      </c>
      <c r="DT9" s="3">
        <v>1363</v>
      </c>
      <c r="DU9" s="3">
        <v>762</v>
      </c>
      <c r="DV9" s="3">
        <v>270</v>
      </c>
      <c r="DW9" s="3">
        <v>114</v>
      </c>
      <c r="DX9" s="3">
        <v>2040</v>
      </c>
      <c r="DY9" s="3">
        <v>0</v>
      </c>
      <c r="DZ9" s="5">
        <v>3.7062305295950155</v>
      </c>
      <c r="EA9" s="5">
        <v>7.4124610591900311</v>
      </c>
      <c r="EC9" s="3">
        <v>71</v>
      </c>
      <c r="ED9" s="3">
        <v>99</v>
      </c>
      <c r="EE9" s="3">
        <v>50</v>
      </c>
      <c r="EF9" s="3">
        <v>16</v>
      </c>
      <c r="EG9" s="3">
        <v>7</v>
      </c>
      <c r="EH9" s="3">
        <v>2382</v>
      </c>
      <c r="EI9" s="3">
        <v>0</v>
      </c>
      <c r="EJ9" s="5">
        <v>3.8683127572016462</v>
      </c>
      <c r="EK9" s="5">
        <v>7.7366255144032925</v>
      </c>
      <c r="EN9" s="278">
        <f t="shared" si="14"/>
        <v>9.0138121546961329</v>
      </c>
      <c r="EO9" s="279">
        <f t="shared" si="0"/>
        <v>7.9055118110236222</v>
      </c>
      <c r="EP9" s="279">
        <f t="shared" si="1"/>
        <v>7.6256983240223466</v>
      </c>
      <c r="EQ9" s="279">
        <f t="shared" si="2"/>
        <v>7.5130748422001803</v>
      </c>
      <c r="ER9" s="279">
        <f t="shared" si="3"/>
        <v>7.6796551724137929</v>
      </c>
      <c r="ES9" s="233">
        <f t="shared" si="4"/>
        <v>8.0481569560047568</v>
      </c>
      <c r="ET9" s="233">
        <f t="shared" si="5"/>
        <v>6.6887640449438202</v>
      </c>
      <c r="EU9" s="233">
        <f t="shared" si="6"/>
        <v>8.1021859362654727</v>
      </c>
      <c r="EV9" s="233">
        <f t="shared" si="7"/>
        <v>7.8955882352941176</v>
      </c>
      <c r="EW9" s="233">
        <f t="shared" si="8"/>
        <v>6.9414679467327343</v>
      </c>
      <c r="EX9" s="233">
        <f t="shared" si="9"/>
        <v>0</v>
      </c>
      <c r="EY9" s="235">
        <f t="shared" si="10"/>
        <v>7.8306122448979592</v>
      </c>
      <c r="EZ9" s="233">
        <f t="shared" si="11"/>
        <v>7.4124610591900311</v>
      </c>
      <c r="FA9" s="234">
        <f t="shared" si="12"/>
        <v>7.7366255144032925</v>
      </c>
      <c r="FB9" s="178">
        <f t="shared" si="13"/>
        <v>7.7225857109298666</v>
      </c>
    </row>
    <row r="10" spans="1:159" x14ac:dyDescent="0.25">
      <c r="A10" s="4" t="s">
        <v>12</v>
      </c>
      <c r="B10" s="4" t="s">
        <v>13</v>
      </c>
      <c r="C10" s="3">
        <v>903</v>
      </c>
      <c r="D10" s="3">
        <v>1290</v>
      </c>
      <c r="E10" s="3">
        <v>463</v>
      </c>
      <c r="F10" s="3">
        <v>46</v>
      </c>
      <c r="G10" s="3">
        <v>32</v>
      </c>
      <c r="H10" s="3">
        <v>770</v>
      </c>
      <c r="I10" s="3">
        <v>12</v>
      </c>
      <c r="J10" s="5">
        <v>4.092172640819312</v>
      </c>
      <c r="K10" s="5">
        <v>8.184345281638624</v>
      </c>
      <c r="M10" s="3">
        <v>944</v>
      </c>
      <c r="N10" s="3">
        <v>1239</v>
      </c>
      <c r="O10" s="3">
        <v>690</v>
      </c>
      <c r="P10" s="3">
        <v>191</v>
      </c>
      <c r="Q10" s="3">
        <v>78</v>
      </c>
      <c r="R10" s="3">
        <v>374</v>
      </c>
      <c r="S10" s="3">
        <v>0</v>
      </c>
      <c r="T10" s="5">
        <v>3.8847867600254613</v>
      </c>
      <c r="U10" s="5">
        <v>7.7695735200509226</v>
      </c>
      <c r="W10" s="3">
        <v>1460</v>
      </c>
      <c r="X10" s="3">
        <v>2437</v>
      </c>
      <c r="Y10" s="3">
        <v>1226</v>
      </c>
      <c r="Z10" s="3">
        <v>369</v>
      </c>
      <c r="AA10" s="3">
        <v>235</v>
      </c>
      <c r="AB10" s="3">
        <v>426</v>
      </c>
      <c r="AC10" s="3">
        <v>0</v>
      </c>
      <c r="AD10" s="5">
        <v>3.7888947092718701</v>
      </c>
      <c r="AE10" s="5">
        <v>7.5777894185437402</v>
      </c>
      <c r="AG10" s="3">
        <v>1124</v>
      </c>
      <c r="AH10" s="3">
        <v>1439</v>
      </c>
      <c r="AI10" s="3">
        <v>588</v>
      </c>
      <c r="AJ10" s="3">
        <v>159</v>
      </c>
      <c r="AK10" s="3">
        <v>68</v>
      </c>
      <c r="AL10" s="3">
        <v>138</v>
      </c>
      <c r="AM10" s="3">
        <v>0</v>
      </c>
      <c r="AN10" s="5">
        <v>4.0041444641799879</v>
      </c>
      <c r="AO10" s="5">
        <v>8.0082889283599759</v>
      </c>
      <c r="AQ10" s="3">
        <v>2481</v>
      </c>
      <c r="AR10" s="3">
        <v>2401</v>
      </c>
      <c r="AS10" s="3">
        <v>841</v>
      </c>
      <c r="AT10" s="3">
        <v>246</v>
      </c>
      <c r="AU10" s="3">
        <v>86</v>
      </c>
      <c r="AV10" s="3">
        <v>98</v>
      </c>
      <c r="AW10" s="3">
        <v>0</v>
      </c>
      <c r="AX10" s="5">
        <v>4.1469859620148641</v>
      </c>
      <c r="AY10" s="5">
        <v>8.2939719240297283</v>
      </c>
      <c r="BA10" s="3">
        <v>1207</v>
      </c>
      <c r="BB10" s="3">
        <v>1457</v>
      </c>
      <c r="BC10" s="3">
        <v>566</v>
      </c>
      <c r="BD10" s="3">
        <v>129</v>
      </c>
      <c r="BE10" s="3">
        <v>63</v>
      </c>
      <c r="BF10" s="3">
        <v>94</v>
      </c>
      <c r="BG10" s="3">
        <v>0</v>
      </c>
      <c r="BH10" s="5">
        <v>4.0566919929865577</v>
      </c>
      <c r="BI10" s="5">
        <v>8.1133839859731154</v>
      </c>
      <c r="BK10" s="3">
        <v>570</v>
      </c>
      <c r="BL10" s="3">
        <v>1135</v>
      </c>
      <c r="BM10" s="3">
        <v>1296</v>
      </c>
      <c r="BN10" s="3">
        <v>516</v>
      </c>
      <c r="BO10" s="3">
        <v>332</v>
      </c>
      <c r="BP10" s="3">
        <v>546</v>
      </c>
      <c r="BQ10" s="3">
        <v>0</v>
      </c>
      <c r="BR10" s="5">
        <v>3.2844894777864382</v>
      </c>
      <c r="BS10" s="5">
        <v>6.5689789555728764</v>
      </c>
      <c r="BU10" s="3">
        <v>1588</v>
      </c>
      <c r="BV10" s="3">
        <v>1854</v>
      </c>
      <c r="BW10" s="3">
        <v>602</v>
      </c>
      <c r="BX10" s="3">
        <v>157</v>
      </c>
      <c r="BY10" s="3">
        <v>91</v>
      </c>
      <c r="BZ10" s="3">
        <v>103</v>
      </c>
      <c r="CA10" s="3">
        <v>0</v>
      </c>
      <c r="CB10" s="5">
        <v>4.0929636533084812</v>
      </c>
      <c r="CC10" s="5">
        <v>8.1859273066169624</v>
      </c>
      <c r="CE10" s="3">
        <v>1295</v>
      </c>
      <c r="CF10" s="3">
        <v>2958</v>
      </c>
      <c r="CG10" s="3">
        <v>1723</v>
      </c>
      <c r="CH10" s="3">
        <v>463</v>
      </c>
      <c r="CI10" s="3">
        <v>330</v>
      </c>
      <c r="CJ10" s="3">
        <v>263</v>
      </c>
      <c r="CK10" s="3">
        <v>0</v>
      </c>
      <c r="CL10" s="5">
        <v>3.6537154675727583</v>
      </c>
      <c r="CM10" s="5">
        <v>7.3074309351455167</v>
      </c>
      <c r="CO10" s="3">
        <v>882</v>
      </c>
      <c r="CP10" s="3">
        <v>2017</v>
      </c>
      <c r="CQ10" s="3">
        <v>1421</v>
      </c>
      <c r="CR10" s="3">
        <v>466</v>
      </c>
      <c r="CS10" s="3">
        <v>379</v>
      </c>
      <c r="CT10" s="3">
        <v>1867</v>
      </c>
      <c r="CU10" s="3">
        <v>0</v>
      </c>
      <c r="CV10" s="5">
        <v>3.4950629235237174</v>
      </c>
      <c r="CW10" s="5">
        <v>6.9901258470474348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I10" s="3">
        <v>457</v>
      </c>
      <c r="DJ10" s="3">
        <v>1068</v>
      </c>
      <c r="DK10" s="3">
        <v>961</v>
      </c>
      <c r="DL10" s="3">
        <v>307</v>
      </c>
      <c r="DM10" s="3">
        <v>269</v>
      </c>
      <c r="DN10" s="3">
        <v>454</v>
      </c>
      <c r="DO10" s="3">
        <v>0</v>
      </c>
      <c r="DP10" s="5">
        <v>3.3713259307642063</v>
      </c>
      <c r="DQ10" s="5">
        <v>6.7426518615284126</v>
      </c>
      <c r="DS10" s="3">
        <v>1005</v>
      </c>
      <c r="DT10" s="3">
        <v>1830</v>
      </c>
      <c r="DU10" s="3">
        <v>1369</v>
      </c>
      <c r="DV10" s="3">
        <v>503</v>
      </c>
      <c r="DW10" s="3">
        <v>275</v>
      </c>
      <c r="DX10" s="3">
        <v>292</v>
      </c>
      <c r="DY10" s="3">
        <v>0</v>
      </c>
      <c r="DZ10" s="5">
        <v>3.5594138900040146</v>
      </c>
      <c r="EA10" s="5">
        <v>7.1188277800080293</v>
      </c>
      <c r="EC10" s="3">
        <v>400</v>
      </c>
      <c r="ED10" s="3">
        <v>924</v>
      </c>
      <c r="EE10" s="3">
        <v>571</v>
      </c>
      <c r="EF10" s="3">
        <v>180</v>
      </c>
      <c r="EG10" s="3">
        <v>96</v>
      </c>
      <c r="EH10" s="3">
        <v>466</v>
      </c>
      <c r="EI10" s="3">
        <v>0</v>
      </c>
      <c r="EJ10" s="5">
        <v>3.6227544910179641</v>
      </c>
      <c r="EK10" s="5">
        <v>7.2455089820359282</v>
      </c>
      <c r="EN10" s="278">
        <f t="shared" si="14"/>
        <v>8.184345281638624</v>
      </c>
      <c r="EO10" s="279">
        <f t="shared" si="0"/>
        <v>7.7695735200509226</v>
      </c>
      <c r="EP10" s="279">
        <f t="shared" si="1"/>
        <v>7.5777894185437402</v>
      </c>
      <c r="EQ10" s="279">
        <f t="shared" si="2"/>
        <v>8.0082889283599759</v>
      </c>
      <c r="ER10" s="279">
        <f t="shared" si="3"/>
        <v>8.2939719240297283</v>
      </c>
      <c r="ES10" s="233">
        <f t="shared" si="4"/>
        <v>8.1133839859731154</v>
      </c>
      <c r="ET10" s="233">
        <f t="shared" si="5"/>
        <v>6.5689789555728764</v>
      </c>
      <c r="EU10" s="233">
        <f t="shared" si="6"/>
        <v>8.1859273066169624</v>
      </c>
      <c r="EV10" s="233">
        <f t="shared" si="7"/>
        <v>7.3074309351455167</v>
      </c>
      <c r="EW10" s="233">
        <f t="shared" si="8"/>
        <v>6.9901258470474348</v>
      </c>
      <c r="EX10" s="233">
        <f t="shared" si="9"/>
        <v>0</v>
      </c>
      <c r="EY10" s="235">
        <f t="shared" si="10"/>
        <v>6.7426518615284126</v>
      </c>
      <c r="EZ10" s="233">
        <f t="shared" si="11"/>
        <v>7.1188277800080293</v>
      </c>
      <c r="FA10" s="234">
        <f t="shared" si="12"/>
        <v>7.2455089820359282</v>
      </c>
      <c r="FB10" s="178">
        <f t="shared" si="13"/>
        <v>7.5466772866577907</v>
      </c>
    </row>
    <row r="11" spans="1:159" x14ac:dyDescent="0.25">
      <c r="A11" s="4" t="s">
        <v>14</v>
      </c>
      <c r="B11" s="4" t="s">
        <v>15</v>
      </c>
      <c r="C11" s="3">
        <v>127</v>
      </c>
      <c r="D11" s="3">
        <v>49</v>
      </c>
      <c r="E11" s="3">
        <v>12</v>
      </c>
      <c r="F11" s="3">
        <v>4</v>
      </c>
      <c r="G11" s="3">
        <v>0</v>
      </c>
      <c r="H11" s="3">
        <v>20676</v>
      </c>
      <c r="I11" s="3">
        <v>0</v>
      </c>
      <c r="J11" s="5">
        <v>4.557291666666667</v>
      </c>
      <c r="K11" s="5">
        <v>9.1145833333333339</v>
      </c>
      <c r="M11" s="3">
        <v>3309</v>
      </c>
      <c r="N11" s="3">
        <v>3048</v>
      </c>
      <c r="O11" s="3">
        <v>755</v>
      </c>
      <c r="P11" s="3">
        <v>133</v>
      </c>
      <c r="Q11" s="3">
        <v>75</v>
      </c>
      <c r="R11" s="3">
        <v>13548</v>
      </c>
      <c r="S11" s="3">
        <v>0</v>
      </c>
      <c r="T11" s="5">
        <v>4.2818306010928966</v>
      </c>
      <c r="U11" s="5">
        <v>8.5636612021857932</v>
      </c>
      <c r="W11" s="3">
        <v>7633</v>
      </c>
      <c r="X11" s="3">
        <v>9041</v>
      </c>
      <c r="Y11" s="3">
        <v>2848</v>
      </c>
      <c r="Z11" s="3">
        <v>549</v>
      </c>
      <c r="AA11" s="3">
        <v>355</v>
      </c>
      <c r="AB11" s="3">
        <v>16093</v>
      </c>
      <c r="AC11" s="3">
        <v>0</v>
      </c>
      <c r="AD11" s="5">
        <v>4.1283658082835606</v>
      </c>
      <c r="AE11" s="5">
        <v>8.2567316165671212</v>
      </c>
      <c r="AG11" s="3">
        <v>2503</v>
      </c>
      <c r="AH11" s="3">
        <v>2560</v>
      </c>
      <c r="AI11" s="3">
        <v>783</v>
      </c>
      <c r="AJ11" s="3">
        <v>132</v>
      </c>
      <c r="AK11" s="3">
        <v>134</v>
      </c>
      <c r="AL11" s="3">
        <v>14756</v>
      </c>
      <c r="AM11" s="3">
        <v>0</v>
      </c>
      <c r="AN11" s="5">
        <v>4.1724476439790577</v>
      </c>
      <c r="AO11" s="5">
        <v>8.3448952879581153</v>
      </c>
      <c r="AQ11" s="3">
        <v>16892</v>
      </c>
      <c r="AR11" s="3">
        <v>13752</v>
      </c>
      <c r="AS11" s="3">
        <v>3228</v>
      </c>
      <c r="AT11" s="3">
        <v>589</v>
      </c>
      <c r="AU11" s="3">
        <v>196</v>
      </c>
      <c r="AV11" s="3">
        <v>1862</v>
      </c>
      <c r="AW11" s="3">
        <v>0</v>
      </c>
      <c r="AX11" s="5">
        <v>4.3433072683729117</v>
      </c>
      <c r="AY11" s="5">
        <v>8.6866145367458234</v>
      </c>
      <c r="BA11" s="3">
        <v>9126</v>
      </c>
      <c r="BB11" s="3">
        <v>8408</v>
      </c>
      <c r="BC11" s="3">
        <v>1893</v>
      </c>
      <c r="BD11" s="3">
        <v>265</v>
      </c>
      <c r="BE11" s="3">
        <v>112</v>
      </c>
      <c r="BF11" s="3">
        <v>1064</v>
      </c>
      <c r="BG11" s="3">
        <v>0</v>
      </c>
      <c r="BH11" s="5">
        <v>4.3215007069278935</v>
      </c>
      <c r="BI11" s="5">
        <v>8.6430014138557869</v>
      </c>
      <c r="BK11" s="3">
        <v>1764</v>
      </c>
      <c r="BL11" s="3">
        <v>5699</v>
      </c>
      <c r="BM11" s="3">
        <v>8271</v>
      </c>
      <c r="BN11" s="3">
        <v>4366</v>
      </c>
      <c r="BO11" s="3">
        <v>3827</v>
      </c>
      <c r="BP11" s="3">
        <v>2158</v>
      </c>
      <c r="BQ11" s="3">
        <v>0</v>
      </c>
      <c r="BR11" s="5">
        <v>2.8832699460860116</v>
      </c>
      <c r="BS11" s="5">
        <v>5.7665398921720232</v>
      </c>
      <c r="BU11" s="3">
        <v>3404</v>
      </c>
      <c r="BV11" s="3">
        <v>4453</v>
      </c>
      <c r="BW11" s="3">
        <v>1032</v>
      </c>
      <c r="BX11" s="3">
        <v>142</v>
      </c>
      <c r="BY11" s="3">
        <v>84</v>
      </c>
      <c r="BZ11" s="3">
        <v>16970</v>
      </c>
      <c r="CA11" s="3">
        <v>0</v>
      </c>
      <c r="CB11" s="5">
        <v>4.2014262205156339</v>
      </c>
      <c r="CC11" s="5">
        <v>8.4028524410312677</v>
      </c>
      <c r="CE11" s="3">
        <v>13568</v>
      </c>
      <c r="CF11" s="3">
        <v>20163</v>
      </c>
      <c r="CG11" s="3">
        <v>6273</v>
      </c>
      <c r="CH11" s="3">
        <v>1039</v>
      </c>
      <c r="CI11" s="3">
        <v>693</v>
      </c>
      <c r="CJ11" s="3">
        <v>0</v>
      </c>
      <c r="CK11" s="3">
        <v>0</v>
      </c>
      <c r="CL11" s="5">
        <v>4.0751868890166767</v>
      </c>
      <c r="CM11" s="5">
        <v>8.1503737780333534</v>
      </c>
      <c r="CO11" s="3">
        <v>6804</v>
      </c>
      <c r="CP11" s="3">
        <v>18293</v>
      </c>
      <c r="CQ11" s="3">
        <v>11409</v>
      </c>
      <c r="CR11" s="3">
        <v>3128</v>
      </c>
      <c r="CS11" s="3">
        <v>1902</v>
      </c>
      <c r="CT11" s="3">
        <v>200</v>
      </c>
      <c r="CU11" s="3">
        <v>0</v>
      </c>
      <c r="CV11" s="5">
        <v>3.6011411787365177</v>
      </c>
      <c r="CW11" s="5">
        <v>7.2022823574730355</v>
      </c>
      <c r="CY11" s="3">
        <v>1072</v>
      </c>
      <c r="CZ11" s="3">
        <v>3435</v>
      </c>
      <c r="DA11" s="3">
        <v>3836</v>
      </c>
      <c r="DB11" s="3">
        <v>1899</v>
      </c>
      <c r="DC11" s="3">
        <v>1722</v>
      </c>
      <c r="DD11" s="3">
        <v>8904</v>
      </c>
      <c r="DE11" s="3">
        <v>0</v>
      </c>
      <c r="DF11" s="5">
        <v>3.0197258441992645</v>
      </c>
      <c r="DG11" s="5">
        <v>6.039451688398529</v>
      </c>
      <c r="DI11" s="3">
        <v>788</v>
      </c>
      <c r="DJ11" s="3">
        <v>1847</v>
      </c>
      <c r="DK11" s="3">
        <v>997</v>
      </c>
      <c r="DL11" s="3">
        <v>193</v>
      </c>
      <c r="DM11" s="3">
        <v>111</v>
      </c>
      <c r="DN11" s="3">
        <v>16932</v>
      </c>
      <c r="DO11" s="3">
        <v>0</v>
      </c>
      <c r="DP11" s="5">
        <v>3.7642276422764227</v>
      </c>
      <c r="DQ11" s="5">
        <v>7.5284552845528454</v>
      </c>
      <c r="DS11" s="3">
        <v>9389</v>
      </c>
      <c r="DT11" s="3">
        <v>9894</v>
      </c>
      <c r="DU11" s="3">
        <v>3127</v>
      </c>
      <c r="DV11" s="3">
        <v>660</v>
      </c>
      <c r="DW11" s="3">
        <v>474</v>
      </c>
      <c r="DX11" s="3">
        <v>7758</v>
      </c>
      <c r="DY11" s="3">
        <v>0</v>
      </c>
      <c r="DZ11" s="5">
        <v>4.1495073054706086</v>
      </c>
      <c r="EA11" s="5">
        <v>8.2990146109412173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2346</v>
      </c>
      <c r="EI11" s="3">
        <v>0</v>
      </c>
      <c r="EJ11" s="5">
        <v>0</v>
      </c>
      <c r="EK11" s="5">
        <v>0</v>
      </c>
      <c r="EN11" s="278">
        <f t="shared" si="14"/>
        <v>9.1145833333333339</v>
      </c>
      <c r="EO11" s="279">
        <f t="shared" si="0"/>
        <v>8.5636612021857932</v>
      </c>
      <c r="EP11" s="279">
        <f t="shared" si="1"/>
        <v>8.2567316165671212</v>
      </c>
      <c r="EQ11" s="279">
        <f t="shared" si="2"/>
        <v>8.3448952879581153</v>
      </c>
      <c r="ER11" s="279">
        <f t="shared" si="3"/>
        <v>8.6866145367458234</v>
      </c>
      <c r="ES11" s="233">
        <f t="shared" si="4"/>
        <v>8.6430014138557869</v>
      </c>
      <c r="ET11" s="233">
        <f t="shared" si="5"/>
        <v>5.7665398921720232</v>
      </c>
      <c r="EU11" s="233">
        <f t="shared" si="6"/>
        <v>8.4028524410312677</v>
      </c>
      <c r="EV11" s="233">
        <f t="shared" si="7"/>
        <v>8.1503737780333534</v>
      </c>
      <c r="EW11" s="233">
        <f t="shared" si="8"/>
        <v>7.2022823574730355</v>
      </c>
      <c r="EX11" s="233">
        <f t="shared" si="9"/>
        <v>6.039451688398529</v>
      </c>
      <c r="EY11" s="235">
        <f t="shared" si="10"/>
        <v>7.5284552845528454</v>
      </c>
      <c r="EZ11" s="233">
        <f t="shared" si="11"/>
        <v>8.2990146109412173</v>
      </c>
      <c r="FA11" s="234">
        <f t="shared" si="12"/>
        <v>0</v>
      </c>
      <c r="FB11" s="178">
        <f t="shared" si="13"/>
        <v>7.9229582648652501</v>
      </c>
    </row>
    <row r="12" spans="1:159" x14ac:dyDescent="0.25">
      <c r="A12" s="4" t="s">
        <v>16</v>
      </c>
      <c r="B12" s="4" t="s">
        <v>17</v>
      </c>
      <c r="C12" s="3">
        <v>339</v>
      </c>
      <c r="D12" s="3">
        <v>696</v>
      </c>
      <c r="E12" s="3">
        <v>136</v>
      </c>
      <c r="F12" s="3">
        <v>14</v>
      </c>
      <c r="G12" s="3">
        <v>10</v>
      </c>
      <c r="H12" s="3">
        <v>605</v>
      </c>
      <c r="I12" s="3">
        <v>0</v>
      </c>
      <c r="J12" s="5">
        <v>4.1213389121338908</v>
      </c>
      <c r="K12" s="5">
        <v>8.2426778242677816</v>
      </c>
      <c r="M12" s="3">
        <v>259</v>
      </c>
      <c r="N12" s="3">
        <v>563</v>
      </c>
      <c r="O12" s="3">
        <v>392</v>
      </c>
      <c r="P12" s="3">
        <v>69</v>
      </c>
      <c r="Q12" s="3">
        <v>30</v>
      </c>
      <c r="R12" s="3">
        <v>487</v>
      </c>
      <c r="S12" s="3">
        <v>0</v>
      </c>
      <c r="T12" s="5">
        <v>3.7250571210967252</v>
      </c>
      <c r="U12" s="5">
        <v>7.4501142421934503</v>
      </c>
      <c r="W12" s="3">
        <v>777</v>
      </c>
      <c r="X12" s="3">
        <v>1353</v>
      </c>
      <c r="Y12" s="3">
        <v>422</v>
      </c>
      <c r="Z12" s="3">
        <v>109</v>
      </c>
      <c r="AA12" s="3">
        <v>67</v>
      </c>
      <c r="AB12" s="3">
        <v>422</v>
      </c>
      <c r="AC12" s="3">
        <v>0</v>
      </c>
      <c r="AD12" s="5">
        <v>3.9765395894428153</v>
      </c>
      <c r="AE12" s="5">
        <v>7.9530791788856305</v>
      </c>
      <c r="AG12" s="3">
        <v>277</v>
      </c>
      <c r="AH12" s="3">
        <v>667</v>
      </c>
      <c r="AI12" s="3">
        <v>415</v>
      </c>
      <c r="AJ12" s="3">
        <v>94</v>
      </c>
      <c r="AK12" s="3">
        <v>63</v>
      </c>
      <c r="AL12" s="3">
        <v>284</v>
      </c>
      <c r="AM12" s="3">
        <v>0</v>
      </c>
      <c r="AN12" s="5">
        <v>3.6602902374670183</v>
      </c>
      <c r="AO12" s="5">
        <v>7.3205804749340366</v>
      </c>
      <c r="AQ12" s="3">
        <v>1059</v>
      </c>
      <c r="AR12" s="3">
        <v>1470</v>
      </c>
      <c r="AS12" s="3">
        <v>453</v>
      </c>
      <c r="AT12" s="3">
        <v>71</v>
      </c>
      <c r="AU12" s="3">
        <v>59</v>
      </c>
      <c r="AV12" s="3">
        <v>38</v>
      </c>
      <c r="AW12" s="3">
        <v>0</v>
      </c>
      <c r="AX12" s="5">
        <v>4.0922236503856038</v>
      </c>
      <c r="AY12" s="5">
        <v>8.1844473007712075</v>
      </c>
      <c r="BA12" s="3">
        <v>579</v>
      </c>
      <c r="BB12" s="3">
        <v>877</v>
      </c>
      <c r="BC12" s="3">
        <v>212</v>
      </c>
      <c r="BD12" s="3">
        <v>36</v>
      </c>
      <c r="BE12" s="3">
        <v>9</v>
      </c>
      <c r="BF12" s="3">
        <v>87</v>
      </c>
      <c r="BG12" s="3">
        <v>0</v>
      </c>
      <c r="BH12" s="5">
        <v>4.1564506713368363</v>
      </c>
      <c r="BI12" s="5">
        <v>8.3129013426736726</v>
      </c>
      <c r="BK12" s="3">
        <v>265</v>
      </c>
      <c r="BL12" s="3">
        <v>752</v>
      </c>
      <c r="BM12" s="3">
        <v>718</v>
      </c>
      <c r="BN12" s="3">
        <v>215</v>
      </c>
      <c r="BO12" s="3">
        <v>156</v>
      </c>
      <c r="BP12" s="3">
        <v>144</v>
      </c>
      <c r="BQ12" s="3">
        <v>0</v>
      </c>
      <c r="BR12" s="5">
        <v>3.358499525166192</v>
      </c>
      <c r="BS12" s="5">
        <v>6.716999050332384</v>
      </c>
      <c r="BU12" s="3">
        <v>565</v>
      </c>
      <c r="BV12" s="3">
        <v>1064</v>
      </c>
      <c r="BW12" s="3">
        <v>360</v>
      </c>
      <c r="BX12" s="3">
        <v>30</v>
      </c>
      <c r="BY12" s="3">
        <v>8</v>
      </c>
      <c r="BZ12" s="3">
        <v>223</v>
      </c>
      <c r="CA12" s="3">
        <v>0</v>
      </c>
      <c r="CB12" s="5">
        <v>4.0596941292550568</v>
      </c>
      <c r="CC12" s="5">
        <v>8.1193882585101136</v>
      </c>
      <c r="CE12" s="3">
        <v>894</v>
      </c>
      <c r="CF12" s="3">
        <v>1765</v>
      </c>
      <c r="CG12" s="3">
        <v>631</v>
      </c>
      <c r="CH12" s="3">
        <v>106</v>
      </c>
      <c r="CI12" s="3">
        <v>39</v>
      </c>
      <c r="CJ12" s="3">
        <v>165</v>
      </c>
      <c r="CK12" s="3">
        <v>0</v>
      </c>
      <c r="CL12" s="5">
        <v>3.9807860262008732</v>
      </c>
      <c r="CM12" s="5">
        <v>7.9615720524017464</v>
      </c>
      <c r="CO12" s="3">
        <v>794</v>
      </c>
      <c r="CP12" s="3">
        <v>1585</v>
      </c>
      <c r="CQ12" s="3">
        <v>739</v>
      </c>
      <c r="CR12" s="3">
        <v>212</v>
      </c>
      <c r="CS12" s="3">
        <v>108</v>
      </c>
      <c r="CT12" s="3">
        <v>162</v>
      </c>
      <c r="CU12" s="3">
        <v>0</v>
      </c>
      <c r="CV12" s="5">
        <v>3.7984293193717278</v>
      </c>
      <c r="CW12" s="5">
        <v>7.5968586387434556</v>
      </c>
      <c r="CY12" s="3">
        <v>372</v>
      </c>
      <c r="CZ12" s="3">
        <v>698</v>
      </c>
      <c r="DA12" s="3">
        <v>363</v>
      </c>
      <c r="DB12" s="3">
        <v>91</v>
      </c>
      <c r="DC12" s="3">
        <v>51</v>
      </c>
      <c r="DD12" s="3">
        <v>225</v>
      </c>
      <c r="DE12" s="3">
        <v>0</v>
      </c>
      <c r="DF12" s="5">
        <v>3.793015873015873</v>
      </c>
      <c r="DG12" s="5">
        <v>7.5860317460317459</v>
      </c>
      <c r="DI12" s="3">
        <v>283</v>
      </c>
      <c r="DJ12" s="3">
        <v>743</v>
      </c>
      <c r="DK12" s="3">
        <v>452</v>
      </c>
      <c r="DL12" s="3">
        <v>76</v>
      </c>
      <c r="DM12" s="3">
        <v>21</v>
      </c>
      <c r="DN12" s="3">
        <v>225</v>
      </c>
      <c r="DO12" s="3">
        <v>0</v>
      </c>
      <c r="DP12" s="5">
        <v>3.7561904761904761</v>
      </c>
      <c r="DQ12" s="5">
        <v>7.5123809523809522</v>
      </c>
      <c r="DS12" s="3">
        <v>800</v>
      </c>
      <c r="DT12" s="3">
        <v>1206</v>
      </c>
      <c r="DU12" s="3">
        <v>395</v>
      </c>
      <c r="DV12" s="3">
        <v>82</v>
      </c>
      <c r="DW12" s="3">
        <v>61</v>
      </c>
      <c r="DX12" s="3">
        <v>156</v>
      </c>
      <c r="DY12" s="3">
        <v>0</v>
      </c>
      <c r="DZ12" s="5">
        <v>4.0227987421383649</v>
      </c>
      <c r="EA12" s="5">
        <v>8.0455974842767297</v>
      </c>
      <c r="EC12" s="3">
        <v>315</v>
      </c>
      <c r="ED12" s="3">
        <v>629</v>
      </c>
      <c r="EE12" s="3">
        <v>170</v>
      </c>
      <c r="EF12" s="3">
        <v>27</v>
      </c>
      <c r="EG12" s="3">
        <v>18</v>
      </c>
      <c r="EH12" s="3">
        <v>191</v>
      </c>
      <c r="EI12" s="3">
        <v>0</v>
      </c>
      <c r="EJ12" s="5">
        <v>4.031924072476273</v>
      </c>
      <c r="EK12" s="5">
        <v>8.0638481449525461</v>
      </c>
      <c r="EN12" s="278">
        <f t="shared" si="14"/>
        <v>8.2426778242677816</v>
      </c>
      <c r="EO12" s="279">
        <f t="shared" si="0"/>
        <v>7.4501142421934503</v>
      </c>
      <c r="EP12" s="279">
        <f t="shared" si="1"/>
        <v>7.9530791788856305</v>
      </c>
      <c r="EQ12" s="279">
        <f t="shared" si="2"/>
        <v>7.3205804749340366</v>
      </c>
      <c r="ER12" s="279">
        <f t="shared" si="3"/>
        <v>8.1844473007712075</v>
      </c>
      <c r="ES12" s="233">
        <f t="shared" si="4"/>
        <v>8.3129013426736726</v>
      </c>
      <c r="ET12" s="233">
        <f t="shared" si="5"/>
        <v>6.716999050332384</v>
      </c>
      <c r="EU12" s="233">
        <f t="shared" si="6"/>
        <v>8.1193882585101136</v>
      </c>
      <c r="EV12" s="233">
        <f t="shared" si="7"/>
        <v>7.9615720524017464</v>
      </c>
      <c r="EW12" s="233">
        <f t="shared" si="8"/>
        <v>7.5968586387434556</v>
      </c>
      <c r="EX12" s="233">
        <f t="shared" si="9"/>
        <v>7.5860317460317459</v>
      </c>
      <c r="EY12" s="235">
        <f t="shared" si="10"/>
        <v>7.5123809523809522</v>
      </c>
      <c r="EZ12" s="233">
        <f t="shared" si="11"/>
        <v>8.0455974842767297</v>
      </c>
      <c r="FA12" s="234">
        <f t="shared" si="12"/>
        <v>8.0638481449525461</v>
      </c>
      <c r="FB12" s="178">
        <f t="shared" si="13"/>
        <v>7.7904626208111036</v>
      </c>
    </row>
    <row r="13" spans="1:159" x14ac:dyDescent="0.25">
      <c r="A13" s="4" t="s">
        <v>18</v>
      </c>
      <c r="B13" s="4" t="s">
        <v>19</v>
      </c>
      <c r="C13" s="3">
        <v>1995</v>
      </c>
      <c r="D13" s="3">
        <v>1396</v>
      </c>
      <c r="E13" s="3">
        <v>262</v>
      </c>
      <c r="F13" s="3">
        <v>112</v>
      </c>
      <c r="G13" s="3">
        <v>39</v>
      </c>
      <c r="H13" s="3">
        <v>0</v>
      </c>
      <c r="I13" s="3">
        <v>0</v>
      </c>
      <c r="J13" s="5">
        <v>4.3659305993690856</v>
      </c>
      <c r="K13" s="5">
        <v>8.7318611987381711</v>
      </c>
      <c r="M13" s="3">
        <v>1734</v>
      </c>
      <c r="N13" s="3">
        <v>1330</v>
      </c>
      <c r="O13" s="3">
        <v>302</v>
      </c>
      <c r="P13" s="3">
        <v>353</v>
      </c>
      <c r="Q13" s="3">
        <v>85</v>
      </c>
      <c r="R13" s="3">
        <v>0</v>
      </c>
      <c r="S13" s="3">
        <v>0</v>
      </c>
      <c r="T13" s="5">
        <v>4.1238170347003154</v>
      </c>
      <c r="U13" s="5">
        <v>8.2476340694006307</v>
      </c>
      <c r="W13" s="3">
        <v>2595</v>
      </c>
      <c r="X13" s="3">
        <v>2727</v>
      </c>
      <c r="Y13" s="3">
        <v>734</v>
      </c>
      <c r="Z13" s="3">
        <v>436</v>
      </c>
      <c r="AA13" s="3">
        <v>165</v>
      </c>
      <c r="AB13" s="3">
        <v>0</v>
      </c>
      <c r="AC13" s="3">
        <v>0</v>
      </c>
      <c r="AD13" s="5">
        <v>4.0742076010214809</v>
      </c>
      <c r="AE13" s="5">
        <v>8.1484152020429619</v>
      </c>
      <c r="AG13" s="3">
        <v>1473</v>
      </c>
      <c r="AH13" s="3">
        <v>1465</v>
      </c>
      <c r="AI13" s="3">
        <v>628</v>
      </c>
      <c r="AJ13" s="3">
        <v>146</v>
      </c>
      <c r="AK13" s="3">
        <v>92</v>
      </c>
      <c r="AL13" s="3">
        <v>0</v>
      </c>
      <c r="AM13" s="3">
        <v>0</v>
      </c>
      <c r="AN13" s="5">
        <v>4.0728180862250261</v>
      </c>
      <c r="AO13" s="5">
        <v>8.1456361724500521</v>
      </c>
      <c r="AQ13" s="3">
        <v>3239</v>
      </c>
      <c r="AR13" s="3">
        <v>2477</v>
      </c>
      <c r="AS13" s="3">
        <v>768</v>
      </c>
      <c r="AT13" s="3">
        <v>111</v>
      </c>
      <c r="AU13" s="3">
        <v>62</v>
      </c>
      <c r="AV13" s="3">
        <v>0</v>
      </c>
      <c r="AW13" s="3">
        <v>0</v>
      </c>
      <c r="AX13" s="5">
        <v>4.3098993540633916</v>
      </c>
      <c r="AY13" s="5">
        <v>8.6197987081267833</v>
      </c>
      <c r="BA13" s="3">
        <v>1883</v>
      </c>
      <c r="BB13" s="3">
        <v>1430</v>
      </c>
      <c r="BC13" s="3">
        <v>401</v>
      </c>
      <c r="BD13" s="3">
        <v>59</v>
      </c>
      <c r="BE13" s="3">
        <v>31</v>
      </c>
      <c r="BF13" s="3">
        <v>0</v>
      </c>
      <c r="BG13" s="3">
        <v>0</v>
      </c>
      <c r="BH13" s="5">
        <v>4.3341219768664567</v>
      </c>
      <c r="BI13" s="5">
        <v>8.6682439537329135</v>
      </c>
      <c r="BK13" s="3">
        <v>991</v>
      </c>
      <c r="BL13" s="3">
        <v>1651</v>
      </c>
      <c r="BM13" s="3">
        <v>1356</v>
      </c>
      <c r="BN13" s="3">
        <v>420</v>
      </c>
      <c r="BO13" s="3">
        <v>337</v>
      </c>
      <c r="BP13" s="3">
        <v>0</v>
      </c>
      <c r="BQ13" s="3">
        <v>0</v>
      </c>
      <c r="BR13" s="5">
        <v>3.5339642481598319</v>
      </c>
      <c r="BS13" s="5">
        <v>7.0679284963196638</v>
      </c>
      <c r="BU13" s="3">
        <v>1971</v>
      </c>
      <c r="BV13" s="3">
        <v>2036</v>
      </c>
      <c r="BW13" s="3">
        <v>505</v>
      </c>
      <c r="BX13" s="3">
        <v>71</v>
      </c>
      <c r="BY13" s="3">
        <v>172</v>
      </c>
      <c r="BZ13" s="3">
        <v>0</v>
      </c>
      <c r="CA13" s="3">
        <v>0</v>
      </c>
      <c r="CB13" s="5">
        <v>4.1699263932702415</v>
      </c>
      <c r="CC13" s="5">
        <v>8.339852786540483</v>
      </c>
      <c r="CE13" s="3">
        <v>3258</v>
      </c>
      <c r="CF13" s="3">
        <v>3035</v>
      </c>
      <c r="CG13" s="3">
        <v>1042</v>
      </c>
      <c r="CH13" s="3">
        <v>171</v>
      </c>
      <c r="CI13" s="3">
        <v>102</v>
      </c>
      <c r="CJ13" s="3">
        <v>0</v>
      </c>
      <c r="CK13" s="3">
        <v>0</v>
      </c>
      <c r="CL13" s="5">
        <v>4.2060988433228177</v>
      </c>
      <c r="CM13" s="5">
        <v>8.4121976866456354</v>
      </c>
      <c r="CO13" s="3">
        <v>2282</v>
      </c>
      <c r="CP13" s="3">
        <v>3029</v>
      </c>
      <c r="CQ13" s="3">
        <v>1700</v>
      </c>
      <c r="CR13" s="3">
        <v>373</v>
      </c>
      <c r="CS13" s="3">
        <v>224</v>
      </c>
      <c r="CT13" s="3">
        <v>0</v>
      </c>
      <c r="CU13" s="3">
        <v>0</v>
      </c>
      <c r="CV13" s="5">
        <v>3.8901156677181912</v>
      </c>
      <c r="CW13" s="5">
        <v>7.7802313354363823</v>
      </c>
      <c r="CY13" s="3">
        <v>807</v>
      </c>
      <c r="CZ13" s="3">
        <v>788</v>
      </c>
      <c r="DA13" s="3">
        <v>1198</v>
      </c>
      <c r="DB13" s="3">
        <v>410</v>
      </c>
      <c r="DC13" s="3">
        <v>601</v>
      </c>
      <c r="DD13" s="3">
        <v>0</v>
      </c>
      <c r="DE13" s="3">
        <v>0</v>
      </c>
      <c r="DF13" s="5">
        <v>3.2076761303890642</v>
      </c>
      <c r="DG13" s="5">
        <v>6.4153522607781284</v>
      </c>
      <c r="DI13" s="3">
        <v>1238</v>
      </c>
      <c r="DJ13" s="3">
        <v>1643</v>
      </c>
      <c r="DK13" s="3">
        <v>744</v>
      </c>
      <c r="DL13" s="3">
        <v>116</v>
      </c>
      <c r="DM13" s="3">
        <v>63</v>
      </c>
      <c r="DN13" s="3">
        <v>0</v>
      </c>
      <c r="DO13" s="3">
        <v>0</v>
      </c>
      <c r="DP13" s="5">
        <v>4.0191903259726605</v>
      </c>
      <c r="DQ13" s="5">
        <v>8.0383806519453209</v>
      </c>
      <c r="DS13" s="3">
        <v>2522</v>
      </c>
      <c r="DT13" s="3">
        <v>2124</v>
      </c>
      <c r="DU13" s="3">
        <v>797</v>
      </c>
      <c r="DV13" s="3">
        <v>160</v>
      </c>
      <c r="DW13" s="3">
        <v>103</v>
      </c>
      <c r="DX13" s="3">
        <v>0</v>
      </c>
      <c r="DY13" s="3">
        <v>0</v>
      </c>
      <c r="DZ13" s="5">
        <v>4.1920785138450753</v>
      </c>
      <c r="EA13" s="5">
        <v>8.3841570276901507</v>
      </c>
      <c r="EC13" s="3">
        <v>1174</v>
      </c>
      <c r="ED13" s="3">
        <v>1231</v>
      </c>
      <c r="EE13" s="3">
        <v>329</v>
      </c>
      <c r="EF13" s="3">
        <v>76</v>
      </c>
      <c r="EG13" s="3">
        <v>43</v>
      </c>
      <c r="EH13" s="3">
        <v>0</v>
      </c>
      <c r="EI13" s="3">
        <v>0</v>
      </c>
      <c r="EJ13" s="5">
        <v>4.1976866456361721</v>
      </c>
      <c r="EK13" s="5">
        <v>8.3953732912723442</v>
      </c>
      <c r="EN13" s="278">
        <f t="shared" si="14"/>
        <v>8.7318611987381711</v>
      </c>
      <c r="EO13" s="279">
        <f t="shared" si="0"/>
        <v>8.2476340694006307</v>
      </c>
      <c r="EP13" s="279">
        <f t="shared" si="1"/>
        <v>8.1484152020429619</v>
      </c>
      <c r="EQ13" s="279">
        <f t="shared" si="2"/>
        <v>8.1456361724500521</v>
      </c>
      <c r="ER13" s="279">
        <f t="shared" si="3"/>
        <v>8.6197987081267833</v>
      </c>
      <c r="ES13" s="233">
        <f t="shared" si="4"/>
        <v>8.6682439537329135</v>
      </c>
      <c r="ET13" s="233">
        <f t="shared" si="5"/>
        <v>7.0679284963196638</v>
      </c>
      <c r="EU13" s="233">
        <f t="shared" si="6"/>
        <v>8.339852786540483</v>
      </c>
      <c r="EV13" s="233">
        <f t="shared" si="7"/>
        <v>8.4121976866456354</v>
      </c>
      <c r="EW13" s="233">
        <f t="shared" si="8"/>
        <v>7.7802313354363823</v>
      </c>
      <c r="EX13" s="233">
        <f t="shared" si="9"/>
        <v>6.4153522607781284</v>
      </c>
      <c r="EY13" s="235">
        <f t="shared" si="10"/>
        <v>8.0383806519453209</v>
      </c>
      <c r="EZ13" s="233">
        <f t="shared" si="11"/>
        <v>8.3841570276901507</v>
      </c>
      <c r="FA13" s="234">
        <f t="shared" si="12"/>
        <v>8.3953732912723442</v>
      </c>
      <c r="FB13" s="178">
        <f t="shared" si="13"/>
        <v>8.0996473457942582</v>
      </c>
    </row>
    <row r="14" spans="1:159" x14ac:dyDescent="0.25">
      <c r="A14" s="4" t="s">
        <v>20</v>
      </c>
      <c r="B14" s="4" t="s">
        <v>21</v>
      </c>
      <c r="C14" s="3">
        <v>319</v>
      </c>
      <c r="D14" s="3">
        <v>491</v>
      </c>
      <c r="E14" s="3">
        <v>107</v>
      </c>
      <c r="F14" s="3">
        <v>77</v>
      </c>
      <c r="G14" s="3">
        <v>6</v>
      </c>
      <c r="H14" s="3">
        <v>0</v>
      </c>
      <c r="I14" s="3">
        <v>0</v>
      </c>
      <c r="J14" s="5">
        <v>4.04</v>
      </c>
      <c r="K14" s="5">
        <v>8.08</v>
      </c>
      <c r="M14" s="3">
        <v>347</v>
      </c>
      <c r="N14" s="3">
        <v>479</v>
      </c>
      <c r="O14" s="3">
        <v>127</v>
      </c>
      <c r="P14" s="3">
        <v>47</v>
      </c>
      <c r="Q14" s="3">
        <v>0</v>
      </c>
      <c r="R14" s="3">
        <v>0</v>
      </c>
      <c r="S14" s="3">
        <v>0</v>
      </c>
      <c r="T14" s="5">
        <v>4.1260000000000003</v>
      </c>
      <c r="U14" s="5">
        <v>8.2520000000000007</v>
      </c>
      <c r="W14" s="3">
        <v>484</v>
      </c>
      <c r="X14" s="3">
        <v>866</v>
      </c>
      <c r="Y14" s="3">
        <v>241</v>
      </c>
      <c r="Z14" s="3">
        <v>62</v>
      </c>
      <c r="AA14" s="3">
        <v>74</v>
      </c>
      <c r="AB14" s="3">
        <v>23</v>
      </c>
      <c r="AC14" s="3">
        <v>0</v>
      </c>
      <c r="AD14" s="5">
        <v>3.9403590040532714</v>
      </c>
      <c r="AE14" s="5">
        <v>7.8807180081065429</v>
      </c>
      <c r="AG14" s="3">
        <v>321</v>
      </c>
      <c r="AH14" s="3">
        <v>513</v>
      </c>
      <c r="AI14" s="3">
        <v>77</v>
      </c>
      <c r="AJ14" s="3">
        <v>52</v>
      </c>
      <c r="AK14" s="3">
        <v>21</v>
      </c>
      <c r="AL14" s="3">
        <v>11</v>
      </c>
      <c r="AM14" s="3">
        <v>5</v>
      </c>
      <c r="AN14" s="5">
        <v>4.0782520325203251</v>
      </c>
      <c r="AO14" s="5">
        <v>8.1565040650406502</v>
      </c>
      <c r="AQ14" s="3">
        <v>510</v>
      </c>
      <c r="AR14" s="3">
        <v>895</v>
      </c>
      <c r="AS14" s="3">
        <v>173</v>
      </c>
      <c r="AT14" s="3">
        <v>95</v>
      </c>
      <c r="AU14" s="3">
        <v>41</v>
      </c>
      <c r="AV14" s="3">
        <v>18</v>
      </c>
      <c r="AW14" s="3">
        <v>18</v>
      </c>
      <c r="AX14" s="5">
        <v>4.0140023337222868</v>
      </c>
      <c r="AY14" s="5">
        <v>8.0280046674445735</v>
      </c>
      <c r="BA14" s="3">
        <v>252</v>
      </c>
      <c r="BB14" s="3">
        <v>616</v>
      </c>
      <c r="BC14" s="3">
        <v>69</v>
      </c>
      <c r="BD14" s="3">
        <v>52</v>
      </c>
      <c r="BE14" s="3">
        <v>11</v>
      </c>
      <c r="BF14" s="3">
        <v>0</v>
      </c>
      <c r="BG14" s="3">
        <v>0</v>
      </c>
      <c r="BH14" s="5">
        <v>4.0460000000000003</v>
      </c>
      <c r="BI14" s="5">
        <v>8.0920000000000005</v>
      </c>
      <c r="BK14" s="3">
        <v>307</v>
      </c>
      <c r="BL14" s="3">
        <v>406</v>
      </c>
      <c r="BM14" s="3">
        <v>271</v>
      </c>
      <c r="BN14" s="3">
        <v>110</v>
      </c>
      <c r="BO14" s="3">
        <v>70</v>
      </c>
      <c r="BP14" s="3">
        <v>62</v>
      </c>
      <c r="BQ14" s="3">
        <v>24</v>
      </c>
      <c r="BR14" s="5">
        <v>3.6615120274914088</v>
      </c>
      <c r="BS14" s="5">
        <v>7.3230240549828176</v>
      </c>
      <c r="BU14" s="3">
        <v>401</v>
      </c>
      <c r="BV14" s="3">
        <v>588</v>
      </c>
      <c r="BW14" s="3">
        <v>142</v>
      </c>
      <c r="BX14" s="3">
        <v>53</v>
      </c>
      <c r="BY14" s="3">
        <v>51</v>
      </c>
      <c r="BZ14" s="3">
        <v>15</v>
      </c>
      <c r="CA14" s="3">
        <v>0</v>
      </c>
      <c r="CB14" s="5">
        <v>4</v>
      </c>
      <c r="CC14" s="5">
        <v>8</v>
      </c>
      <c r="CE14" s="3">
        <v>228</v>
      </c>
      <c r="CF14" s="3">
        <v>911</v>
      </c>
      <c r="CG14" s="3">
        <v>701</v>
      </c>
      <c r="CH14" s="3">
        <v>123</v>
      </c>
      <c r="CI14" s="3">
        <v>27</v>
      </c>
      <c r="CJ14" s="3">
        <v>8</v>
      </c>
      <c r="CK14" s="3">
        <v>2</v>
      </c>
      <c r="CL14" s="5">
        <v>3.5979899497487438</v>
      </c>
      <c r="CM14" s="5">
        <v>7.1959798994974875</v>
      </c>
      <c r="CO14" s="3">
        <v>363</v>
      </c>
      <c r="CP14" s="3">
        <v>1078</v>
      </c>
      <c r="CQ14" s="3">
        <v>326</v>
      </c>
      <c r="CR14" s="3">
        <v>145</v>
      </c>
      <c r="CS14" s="3">
        <v>55</v>
      </c>
      <c r="CT14" s="3">
        <v>28</v>
      </c>
      <c r="CU14" s="3">
        <v>5</v>
      </c>
      <c r="CV14" s="5">
        <v>3.7874936451448908</v>
      </c>
      <c r="CW14" s="5">
        <v>7.5749872902897817</v>
      </c>
      <c r="CY14" s="3">
        <v>201</v>
      </c>
      <c r="CZ14" s="3">
        <v>502</v>
      </c>
      <c r="DA14" s="3">
        <v>180</v>
      </c>
      <c r="DB14" s="3">
        <v>79</v>
      </c>
      <c r="DC14" s="3">
        <v>34</v>
      </c>
      <c r="DD14" s="3">
        <v>4</v>
      </c>
      <c r="DE14" s="3">
        <v>0</v>
      </c>
      <c r="DF14" s="5">
        <v>3.7600401606425704</v>
      </c>
      <c r="DG14" s="5">
        <v>7.5200803212851408</v>
      </c>
      <c r="DI14" s="3">
        <v>248</v>
      </c>
      <c r="DJ14" s="3">
        <v>526</v>
      </c>
      <c r="DK14" s="3">
        <v>116</v>
      </c>
      <c r="DL14" s="3">
        <v>57</v>
      </c>
      <c r="DM14" s="3">
        <v>39</v>
      </c>
      <c r="DN14" s="3">
        <v>14</v>
      </c>
      <c r="DO14" s="3">
        <v>0</v>
      </c>
      <c r="DP14" s="5">
        <v>3.8995943204868153</v>
      </c>
      <c r="DQ14" s="5">
        <v>7.7991886409736306</v>
      </c>
      <c r="DS14" s="3">
        <v>276</v>
      </c>
      <c r="DT14" s="3">
        <v>879</v>
      </c>
      <c r="DU14" s="3">
        <v>344</v>
      </c>
      <c r="DV14" s="3">
        <v>1</v>
      </c>
      <c r="DW14" s="3">
        <v>0</v>
      </c>
      <c r="DX14" s="3">
        <v>0</v>
      </c>
      <c r="DY14" s="3">
        <v>0</v>
      </c>
      <c r="DZ14" s="5">
        <v>3.9533333333333331</v>
      </c>
      <c r="EA14" s="5">
        <v>7.9066666666666663</v>
      </c>
      <c r="EC14" s="3">
        <v>155</v>
      </c>
      <c r="ED14" s="3">
        <v>440</v>
      </c>
      <c r="EE14" s="3">
        <v>113</v>
      </c>
      <c r="EF14" s="3">
        <v>28</v>
      </c>
      <c r="EG14" s="3">
        <v>8</v>
      </c>
      <c r="EH14" s="3">
        <v>6</v>
      </c>
      <c r="EI14" s="3">
        <v>0</v>
      </c>
      <c r="EJ14" s="5">
        <v>3.9489247311827955</v>
      </c>
      <c r="EK14" s="5">
        <v>7.897849462365591</v>
      </c>
      <c r="EN14" s="278">
        <f t="shared" si="14"/>
        <v>8.08</v>
      </c>
      <c r="EO14" s="279">
        <f t="shared" si="0"/>
        <v>8.2520000000000007</v>
      </c>
      <c r="EP14" s="279">
        <f t="shared" si="1"/>
        <v>7.8807180081065429</v>
      </c>
      <c r="EQ14" s="279">
        <f t="shared" si="2"/>
        <v>8.1565040650406502</v>
      </c>
      <c r="ER14" s="279">
        <f t="shared" si="3"/>
        <v>8.0280046674445735</v>
      </c>
      <c r="ES14" s="233">
        <f t="shared" si="4"/>
        <v>8.0920000000000005</v>
      </c>
      <c r="ET14" s="233">
        <f t="shared" si="5"/>
        <v>7.3230240549828176</v>
      </c>
      <c r="EU14" s="233">
        <f t="shared" si="6"/>
        <v>8</v>
      </c>
      <c r="EV14" s="233">
        <f t="shared" si="7"/>
        <v>7.1959798994974875</v>
      </c>
      <c r="EW14" s="233">
        <f t="shared" si="8"/>
        <v>7.5749872902897817</v>
      </c>
      <c r="EX14" s="233">
        <f t="shared" si="9"/>
        <v>7.5200803212851408</v>
      </c>
      <c r="EY14" s="235">
        <f t="shared" si="10"/>
        <v>7.7991886409736306</v>
      </c>
      <c r="EZ14" s="233">
        <f t="shared" si="11"/>
        <v>7.9066666666666663</v>
      </c>
      <c r="FA14" s="234">
        <f t="shared" si="12"/>
        <v>7.897849462365591</v>
      </c>
      <c r="FB14" s="178">
        <f t="shared" si="13"/>
        <v>7.8362145054752039</v>
      </c>
    </row>
    <row r="15" spans="1:159" x14ac:dyDescent="0.25">
      <c r="A15" s="4" t="s">
        <v>22</v>
      </c>
      <c r="B15" s="4" t="s">
        <v>23</v>
      </c>
      <c r="C15" s="3">
        <v>482</v>
      </c>
      <c r="D15" s="3">
        <v>668</v>
      </c>
      <c r="E15" s="3">
        <v>227</v>
      </c>
      <c r="F15" s="3">
        <v>9</v>
      </c>
      <c r="G15" s="3">
        <v>8</v>
      </c>
      <c r="H15" s="3">
        <v>26</v>
      </c>
      <c r="I15" s="3">
        <v>0</v>
      </c>
      <c r="J15" s="5">
        <v>4.1527977044476323</v>
      </c>
      <c r="K15" s="5">
        <v>8.3055954088952646</v>
      </c>
      <c r="M15" s="3">
        <v>222</v>
      </c>
      <c r="N15" s="3">
        <v>586</v>
      </c>
      <c r="O15" s="3">
        <v>398</v>
      </c>
      <c r="P15" s="3">
        <v>87</v>
      </c>
      <c r="Q15" s="3">
        <v>31</v>
      </c>
      <c r="R15" s="3">
        <v>96</v>
      </c>
      <c r="S15" s="3">
        <v>0</v>
      </c>
      <c r="T15" s="5">
        <v>3.6654078549848941</v>
      </c>
      <c r="U15" s="5">
        <v>7.3308157099697882</v>
      </c>
      <c r="W15" s="3">
        <v>536</v>
      </c>
      <c r="X15" s="3">
        <v>1113</v>
      </c>
      <c r="Y15" s="3">
        <v>677</v>
      </c>
      <c r="Z15" s="3">
        <v>74</v>
      </c>
      <c r="AA15" s="3">
        <v>32</v>
      </c>
      <c r="AB15" s="3">
        <v>53</v>
      </c>
      <c r="AC15" s="3">
        <v>0</v>
      </c>
      <c r="AD15" s="5">
        <v>3.8416940789473686</v>
      </c>
      <c r="AE15" s="5">
        <v>7.6833881578947372</v>
      </c>
      <c r="AG15" s="3">
        <v>168</v>
      </c>
      <c r="AH15" s="3">
        <v>573</v>
      </c>
      <c r="AI15" s="3">
        <v>434</v>
      </c>
      <c r="AJ15" s="3">
        <v>112</v>
      </c>
      <c r="AK15" s="3">
        <v>41</v>
      </c>
      <c r="AL15" s="3">
        <v>92</v>
      </c>
      <c r="AM15" s="3">
        <v>0</v>
      </c>
      <c r="AN15" s="5">
        <v>3.5384036144578315</v>
      </c>
      <c r="AO15" s="5">
        <v>7.0768072289156629</v>
      </c>
      <c r="AQ15" s="3">
        <v>782</v>
      </c>
      <c r="AR15" s="3">
        <v>1065</v>
      </c>
      <c r="AS15" s="3">
        <v>516</v>
      </c>
      <c r="AT15" s="3">
        <v>60</v>
      </c>
      <c r="AU15" s="3">
        <v>51</v>
      </c>
      <c r="AV15" s="3">
        <v>11</v>
      </c>
      <c r="AW15" s="3">
        <v>0</v>
      </c>
      <c r="AX15" s="5">
        <v>3.9971705739692807</v>
      </c>
      <c r="AY15" s="5">
        <v>7.9943411479385613</v>
      </c>
      <c r="BA15" s="3">
        <v>448</v>
      </c>
      <c r="BB15" s="3">
        <v>665</v>
      </c>
      <c r="BC15" s="3">
        <v>248</v>
      </c>
      <c r="BD15" s="3">
        <v>31</v>
      </c>
      <c r="BE15" s="3">
        <v>19</v>
      </c>
      <c r="BF15" s="3">
        <v>9</v>
      </c>
      <c r="BG15" s="3">
        <v>0</v>
      </c>
      <c r="BH15" s="5">
        <v>4.0574060949681074</v>
      </c>
      <c r="BI15" s="5">
        <v>8.1148121899362149</v>
      </c>
      <c r="BK15" s="3">
        <v>136</v>
      </c>
      <c r="BL15" s="3">
        <v>558</v>
      </c>
      <c r="BM15" s="3">
        <v>714</v>
      </c>
      <c r="BN15" s="3">
        <v>212</v>
      </c>
      <c r="BO15" s="3">
        <v>123</v>
      </c>
      <c r="BP15" s="3">
        <v>32</v>
      </c>
      <c r="BQ15" s="3">
        <v>0</v>
      </c>
      <c r="BR15" s="5">
        <v>3.2134251290877796</v>
      </c>
      <c r="BS15" s="5">
        <v>6.4268502581755591</v>
      </c>
      <c r="BU15" s="3">
        <v>436</v>
      </c>
      <c r="BV15" s="3">
        <v>962</v>
      </c>
      <c r="BW15" s="3">
        <v>299</v>
      </c>
      <c r="BX15" s="3">
        <v>33</v>
      </c>
      <c r="BY15" s="3">
        <v>18</v>
      </c>
      <c r="BZ15" s="3">
        <v>27</v>
      </c>
      <c r="CA15" s="3">
        <v>0</v>
      </c>
      <c r="CB15" s="5">
        <v>4.0097254004576657</v>
      </c>
      <c r="CC15" s="5">
        <v>8.0194508009153314</v>
      </c>
      <c r="CE15" s="3">
        <v>749</v>
      </c>
      <c r="CF15" s="3">
        <v>1300</v>
      </c>
      <c r="CG15" s="3">
        <v>582</v>
      </c>
      <c r="CH15" s="3">
        <v>129</v>
      </c>
      <c r="CI15" s="3">
        <v>54</v>
      </c>
      <c r="CJ15" s="3">
        <v>26</v>
      </c>
      <c r="CK15" s="3">
        <v>0</v>
      </c>
      <c r="CL15" s="5">
        <v>3.9100923951670219</v>
      </c>
      <c r="CM15" s="5">
        <v>7.8201847903340438</v>
      </c>
      <c r="CO15" s="3">
        <v>328</v>
      </c>
      <c r="CP15" s="3">
        <v>1046</v>
      </c>
      <c r="CQ15" s="3">
        <v>905</v>
      </c>
      <c r="CR15" s="3">
        <v>292</v>
      </c>
      <c r="CS15" s="3">
        <v>175</v>
      </c>
      <c r="CT15" s="3">
        <v>94</v>
      </c>
      <c r="CU15" s="3">
        <v>0</v>
      </c>
      <c r="CV15" s="5">
        <v>3.3860160233066279</v>
      </c>
      <c r="CW15" s="5">
        <v>6.7720320466132558</v>
      </c>
      <c r="CY15" s="3">
        <v>185</v>
      </c>
      <c r="CZ15" s="3">
        <v>570</v>
      </c>
      <c r="DA15" s="3">
        <v>440</v>
      </c>
      <c r="DB15" s="3">
        <v>125</v>
      </c>
      <c r="DC15" s="3">
        <v>57</v>
      </c>
      <c r="DD15" s="3">
        <v>43</v>
      </c>
      <c r="DE15" s="3">
        <v>0</v>
      </c>
      <c r="DF15" s="5">
        <v>3.5090777051561366</v>
      </c>
      <c r="DG15" s="5">
        <v>7.0181554103122732</v>
      </c>
      <c r="DI15" s="3">
        <v>200</v>
      </c>
      <c r="DJ15" s="3">
        <v>671</v>
      </c>
      <c r="DK15" s="3">
        <v>427</v>
      </c>
      <c r="DL15" s="3">
        <v>67</v>
      </c>
      <c r="DM15" s="3">
        <v>19</v>
      </c>
      <c r="DN15" s="3">
        <v>36</v>
      </c>
      <c r="DO15" s="3">
        <v>0</v>
      </c>
      <c r="DP15" s="5">
        <v>3.697976878612717</v>
      </c>
      <c r="DQ15" s="5">
        <v>7.3959537572254339</v>
      </c>
      <c r="DS15" s="3">
        <v>507</v>
      </c>
      <c r="DT15" s="3">
        <v>979</v>
      </c>
      <c r="DU15" s="3">
        <v>514</v>
      </c>
      <c r="DV15" s="3">
        <v>81</v>
      </c>
      <c r="DW15" s="3">
        <v>45</v>
      </c>
      <c r="DX15" s="3">
        <v>4</v>
      </c>
      <c r="DY15" s="3">
        <v>0</v>
      </c>
      <c r="DZ15" s="5">
        <v>3.857008466603951</v>
      </c>
      <c r="EA15" s="5">
        <v>7.714016933207902</v>
      </c>
      <c r="EC15" s="3">
        <v>192</v>
      </c>
      <c r="ED15" s="3">
        <v>528</v>
      </c>
      <c r="EE15" s="3">
        <v>269</v>
      </c>
      <c r="EF15" s="3">
        <v>25</v>
      </c>
      <c r="EG15" s="3">
        <v>13</v>
      </c>
      <c r="EH15" s="3">
        <v>38</v>
      </c>
      <c r="EI15" s="3">
        <v>0</v>
      </c>
      <c r="EJ15" s="5">
        <v>3.8383641674780917</v>
      </c>
      <c r="EK15" s="5">
        <v>7.6767283349561835</v>
      </c>
      <c r="EN15" s="278">
        <f t="shared" si="14"/>
        <v>8.3055954088952646</v>
      </c>
      <c r="EO15" s="279">
        <f t="shared" si="0"/>
        <v>7.3308157099697882</v>
      </c>
      <c r="EP15" s="279">
        <f t="shared" si="1"/>
        <v>7.6833881578947372</v>
      </c>
      <c r="EQ15" s="279">
        <f t="shared" si="2"/>
        <v>7.0768072289156629</v>
      </c>
      <c r="ER15" s="279">
        <f t="shared" si="3"/>
        <v>7.9943411479385613</v>
      </c>
      <c r="ES15" s="233">
        <f t="shared" si="4"/>
        <v>8.1148121899362149</v>
      </c>
      <c r="ET15" s="233">
        <f t="shared" si="5"/>
        <v>6.4268502581755591</v>
      </c>
      <c r="EU15" s="233">
        <f t="shared" si="6"/>
        <v>8.0194508009153314</v>
      </c>
      <c r="EV15" s="233">
        <f t="shared" si="7"/>
        <v>7.8201847903340438</v>
      </c>
      <c r="EW15" s="233">
        <f t="shared" si="8"/>
        <v>6.7720320466132558</v>
      </c>
      <c r="EX15" s="233">
        <f t="shared" si="9"/>
        <v>7.0181554103122732</v>
      </c>
      <c r="EY15" s="235">
        <f t="shared" si="10"/>
        <v>7.3959537572254339</v>
      </c>
      <c r="EZ15" s="233">
        <f t="shared" si="11"/>
        <v>7.714016933207902</v>
      </c>
      <c r="FA15" s="234">
        <f t="shared" si="12"/>
        <v>7.6767283349561835</v>
      </c>
      <c r="FB15" s="178">
        <f t="shared" si="13"/>
        <v>7.524938012520729</v>
      </c>
    </row>
    <row r="16" spans="1:159" x14ac:dyDescent="0.25">
      <c r="A16" s="4" t="s">
        <v>24</v>
      </c>
      <c r="B16" s="4" t="s">
        <v>25</v>
      </c>
      <c r="C16" s="3">
        <v>2386</v>
      </c>
      <c r="D16" s="3">
        <v>2902</v>
      </c>
      <c r="E16" s="3">
        <v>859</v>
      </c>
      <c r="F16" s="3">
        <v>74</v>
      </c>
      <c r="G16" s="3">
        <v>42</v>
      </c>
      <c r="H16" s="3">
        <v>2145</v>
      </c>
      <c r="I16" s="3">
        <v>0</v>
      </c>
      <c r="J16" s="5">
        <v>4.2000638671563149</v>
      </c>
      <c r="K16" s="5">
        <v>8.4001277343126297</v>
      </c>
      <c r="M16" s="3">
        <v>2550</v>
      </c>
      <c r="N16" s="3">
        <v>2984</v>
      </c>
      <c r="O16" s="3">
        <v>1462</v>
      </c>
      <c r="P16" s="3">
        <v>208</v>
      </c>
      <c r="Q16" s="3">
        <v>147</v>
      </c>
      <c r="R16" s="3">
        <v>1057</v>
      </c>
      <c r="S16" s="3">
        <v>0</v>
      </c>
      <c r="T16" s="5">
        <v>4.0314242960141478</v>
      </c>
      <c r="U16" s="5">
        <v>8.0628485920282955</v>
      </c>
      <c r="W16" s="3">
        <v>4112</v>
      </c>
      <c r="X16" s="3">
        <v>6063</v>
      </c>
      <c r="Y16" s="3">
        <v>2481</v>
      </c>
      <c r="Z16" s="3">
        <v>423</v>
      </c>
      <c r="AA16" s="3">
        <v>361</v>
      </c>
      <c r="AB16" s="3">
        <v>1274</v>
      </c>
      <c r="AC16" s="3">
        <v>0</v>
      </c>
      <c r="AD16" s="5">
        <v>3.9778273809523808</v>
      </c>
      <c r="AE16" s="5">
        <v>7.9556547619047615</v>
      </c>
      <c r="AG16" s="3">
        <v>2265</v>
      </c>
      <c r="AH16" s="3">
        <v>3406</v>
      </c>
      <c r="AI16" s="3">
        <v>1414</v>
      </c>
      <c r="AJ16" s="3">
        <v>162</v>
      </c>
      <c r="AK16" s="3">
        <v>110</v>
      </c>
      <c r="AL16" s="3">
        <v>1051</v>
      </c>
      <c r="AM16" s="3">
        <v>0</v>
      </c>
      <c r="AN16" s="5">
        <v>4.0267772189751261</v>
      </c>
      <c r="AO16" s="5">
        <v>8.0535544379502522</v>
      </c>
      <c r="AQ16" s="3">
        <v>5864</v>
      </c>
      <c r="AR16" s="3">
        <v>5930</v>
      </c>
      <c r="AS16" s="3">
        <v>2059</v>
      </c>
      <c r="AT16" s="3">
        <v>275</v>
      </c>
      <c r="AU16" s="3">
        <v>190</v>
      </c>
      <c r="AV16" s="3">
        <v>396</v>
      </c>
      <c r="AW16" s="3">
        <v>0</v>
      </c>
      <c r="AX16" s="5">
        <v>4.1875261908087724</v>
      </c>
      <c r="AY16" s="5">
        <v>8.3750523816175448</v>
      </c>
      <c r="BA16" s="3">
        <v>3219</v>
      </c>
      <c r="BB16" s="3">
        <v>3517</v>
      </c>
      <c r="BC16" s="3">
        <v>1118</v>
      </c>
      <c r="BD16" s="3">
        <v>131</v>
      </c>
      <c r="BE16" s="3">
        <v>77</v>
      </c>
      <c r="BF16" s="3">
        <v>346</v>
      </c>
      <c r="BG16" s="3">
        <v>0</v>
      </c>
      <c r="BH16" s="5">
        <v>4.1994542297196729</v>
      </c>
      <c r="BI16" s="5">
        <v>8.3989084594393457</v>
      </c>
      <c r="BK16" s="3">
        <v>2490</v>
      </c>
      <c r="BL16" s="3">
        <v>3720</v>
      </c>
      <c r="BM16" s="3">
        <v>2624</v>
      </c>
      <c r="BN16" s="3">
        <v>790</v>
      </c>
      <c r="BO16" s="3">
        <v>657</v>
      </c>
      <c r="BP16" s="3">
        <v>229</v>
      </c>
      <c r="BQ16" s="3">
        <v>0</v>
      </c>
      <c r="BR16" s="5">
        <v>3.6415718315338976</v>
      </c>
      <c r="BS16" s="5">
        <v>7.2831436630677953</v>
      </c>
      <c r="BU16" s="3">
        <v>3229</v>
      </c>
      <c r="BV16" s="3">
        <v>4974</v>
      </c>
      <c r="BW16" s="3">
        <v>1429</v>
      </c>
      <c r="BX16" s="3">
        <v>125</v>
      </c>
      <c r="BY16" s="3">
        <v>72</v>
      </c>
      <c r="BZ16" s="3">
        <v>681</v>
      </c>
      <c r="CA16" s="3">
        <v>0</v>
      </c>
      <c r="CB16" s="5">
        <v>4.1357208261267679</v>
      </c>
      <c r="CC16" s="5">
        <v>8.2714416522535359</v>
      </c>
      <c r="CE16" s="3">
        <v>5182</v>
      </c>
      <c r="CF16" s="3">
        <v>7716</v>
      </c>
      <c r="CG16" s="3">
        <v>2713</v>
      </c>
      <c r="CH16" s="3">
        <v>361</v>
      </c>
      <c r="CI16" s="3">
        <v>366</v>
      </c>
      <c r="CJ16" s="3">
        <v>478</v>
      </c>
      <c r="CK16" s="3">
        <v>0</v>
      </c>
      <c r="CL16" s="5">
        <v>4.0397233443505938</v>
      </c>
      <c r="CM16" s="5">
        <v>8.0794466887011875</v>
      </c>
      <c r="CO16" s="3">
        <v>4177</v>
      </c>
      <c r="CP16" s="3">
        <v>6542</v>
      </c>
      <c r="CQ16" s="3">
        <v>3776</v>
      </c>
      <c r="CR16" s="3">
        <v>882</v>
      </c>
      <c r="CS16" s="3">
        <v>800</v>
      </c>
      <c r="CT16" s="3">
        <v>639</v>
      </c>
      <c r="CU16" s="3">
        <v>0</v>
      </c>
      <c r="CV16" s="5">
        <v>3.7673857946467209</v>
      </c>
      <c r="CW16" s="5">
        <v>7.5347715892934417</v>
      </c>
      <c r="CY16" s="3">
        <v>2034</v>
      </c>
      <c r="CZ16" s="3">
        <v>3413</v>
      </c>
      <c r="DA16" s="3">
        <v>1770</v>
      </c>
      <c r="DB16" s="3">
        <v>398</v>
      </c>
      <c r="DC16" s="3">
        <v>343</v>
      </c>
      <c r="DD16" s="3">
        <v>450</v>
      </c>
      <c r="DE16" s="3">
        <v>0</v>
      </c>
      <c r="DF16" s="5">
        <v>3.803845187232973</v>
      </c>
      <c r="DG16" s="5">
        <v>7.6076903744659461</v>
      </c>
      <c r="DI16" s="3">
        <v>2128</v>
      </c>
      <c r="DJ16" s="3">
        <v>3942</v>
      </c>
      <c r="DK16" s="3">
        <v>1563</v>
      </c>
      <c r="DL16" s="3">
        <v>191</v>
      </c>
      <c r="DM16" s="3">
        <v>118</v>
      </c>
      <c r="DN16" s="3">
        <v>466</v>
      </c>
      <c r="DO16" s="3">
        <v>0</v>
      </c>
      <c r="DP16" s="5">
        <v>3.9784688995215309</v>
      </c>
      <c r="DQ16" s="5">
        <v>7.9569377990430619</v>
      </c>
      <c r="DS16" s="3">
        <v>3356</v>
      </c>
      <c r="DT16" s="3">
        <v>5243</v>
      </c>
      <c r="DU16" s="3">
        <v>2444</v>
      </c>
      <c r="DV16" s="3">
        <v>564</v>
      </c>
      <c r="DW16" s="3">
        <v>384</v>
      </c>
      <c r="DX16" s="3">
        <v>621</v>
      </c>
      <c r="DY16" s="3">
        <v>0</v>
      </c>
      <c r="DZ16" s="5">
        <v>3.8859144358268702</v>
      </c>
      <c r="EA16" s="5">
        <v>7.7718288716537405</v>
      </c>
      <c r="EC16" s="3">
        <v>1642</v>
      </c>
      <c r="ED16" s="3">
        <v>2590</v>
      </c>
      <c r="EE16" s="3">
        <v>942</v>
      </c>
      <c r="EF16" s="3">
        <v>153</v>
      </c>
      <c r="EG16" s="3">
        <v>89</v>
      </c>
      <c r="EH16" s="3">
        <v>890</v>
      </c>
      <c r="EI16" s="3">
        <v>0</v>
      </c>
      <c r="EJ16" s="5">
        <v>4.0234490398818314</v>
      </c>
      <c r="EK16" s="5">
        <v>8.0468980797636629</v>
      </c>
      <c r="EN16" s="278">
        <f t="shared" si="14"/>
        <v>8.4001277343126297</v>
      </c>
      <c r="EO16" s="279">
        <f t="shared" si="0"/>
        <v>8.0628485920282955</v>
      </c>
      <c r="EP16" s="279">
        <f t="shared" si="1"/>
        <v>7.9556547619047615</v>
      </c>
      <c r="EQ16" s="279">
        <f t="shared" si="2"/>
        <v>8.0535544379502522</v>
      </c>
      <c r="ER16" s="279">
        <f t="shared" si="3"/>
        <v>8.3750523816175448</v>
      </c>
      <c r="ES16" s="233">
        <f t="shared" si="4"/>
        <v>8.3989084594393457</v>
      </c>
      <c r="ET16" s="233">
        <f t="shared" si="5"/>
        <v>7.2831436630677953</v>
      </c>
      <c r="EU16" s="233">
        <f t="shared" si="6"/>
        <v>8.2714416522535359</v>
      </c>
      <c r="EV16" s="233">
        <f t="shared" si="7"/>
        <v>8.0794466887011875</v>
      </c>
      <c r="EW16" s="233">
        <f t="shared" si="8"/>
        <v>7.5347715892934417</v>
      </c>
      <c r="EX16" s="233">
        <f t="shared" si="9"/>
        <v>7.6076903744659461</v>
      </c>
      <c r="EY16" s="235">
        <f t="shared" si="10"/>
        <v>7.9569377990430619</v>
      </c>
      <c r="EZ16" s="233">
        <f t="shared" si="11"/>
        <v>7.7718288716537405</v>
      </c>
      <c r="FA16" s="234">
        <f t="shared" si="12"/>
        <v>8.0468980797636629</v>
      </c>
      <c r="FB16" s="178">
        <f t="shared" si="13"/>
        <v>7.9855932203925146</v>
      </c>
    </row>
    <row r="17" spans="1:158" x14ac:dyDescent="0.25">
      <c r="A17" s="4" t="s">
        <v>26</v>
      </c>
      <c r="B17" s="4" t="s">
        <v>27</v>
      </c>
      <c r="C17" s="3">
        <v>874</v>
      </c>
      <c r="D17" s="3">
        <v>1213</v>
      </c>
      <c r="E17" s="3">
        <v>516</v>
      </c>
      <c r="F17" s="3">
        <v>155</v>
      </c>
      <c r="G17" s="3">
        <v>130</v>
      </c>
      <c r="H17" s="3">
        <v>800</v>
      </c>
      <c r="I17" s="3">
        <v>0</v>
      </c>
      <c r="J17" s="5">
        <v>3.8815789473684212</v>
      </c>
      <c r="K17" s="5">
        <v>7.7631578947368425</v>
      </c>
      <c r="M17" s="3">
        <v>712</v>
      </c>
      <c r="N17" s="3">
        <v>1248</v>
      </c>
      <c r="O17" s="3">
        <v>807</v>
      </c>
      <c r="P17" s="3">
        <v>289</v>
      </c>
      <c r="Q17" s="3">
        <v>154</v>
      </c>
      <c r="R17" s="3">
        <v>478</v>
      </c>
      <c r="S17" s="3">
        <v>0</v>
      </c>
      <c r="T17" s="5">
        <v>3.6464174454828662</v>
      </c>
      <c r="U17" s="5">
        <v>7.2928348909657323</v>
      </c>
      <c r="W17" s="3">
        <v>1625</v>
      </c>
      <c r="X17" s="3">
        <v>2411</v>
      </c>
      <c r="Y17" s="3">
        <v>1254</v>
      </c>
      <c r="Z17" s="3">
        <v>489</v>
      </c>
      <c r="AA17" s="3">
        <v>314</v>
      </c>
      <c r="AB17" s="3">
        <v>361</v>
      </c>
      <c r="AC17" s="3">
        <v>0</v>
      </c>
      <c r="AD17" s="5">
        <v>3.7457738388314459</v>
      </c>
      <c r="AE17" s="5">
        <v>7.4915476776628918</v>
      </c>
      <c r="AG17" s="3">
        <v>728</v>
      </c>
      <c r="AH17" s="3">
        <v>1236</v>
      </c>
      <c r="AI17" s="3">
        <v>777</v>
      </c>
      <c r="AJ17" s="3">
        <v>270</v>
      </c>
      <c r="AK17" s="3">
        <v>171</v>
      </c>
      <c r="AL17" s="3">
        <v>505</v>
      </c>
      <c r="AM17" s="3">
        <v>1</v>
      </c>
      <c r="AN17" s="5">
        <v>3.6536769327467002</v>
      </c>
      <c r="AO17" s="5">
        <v>7.3073538654934005</v>
      </c>
      <c r="AQ17" s="3">
        <v>2087</v>
      </c>
      <c r="AR17" s="3">
        <v>2309</v>
      </c>
      <c r="AS17" s="3">
        <v>1040</v>
      </c>
      <c r="AT17" s="3">
        <v>448</v>
      </c>
      <c r="AU17" s="3">
        <v>310</v>
      </c>
      <c r="AV17" s="3">
        <v>260</v>
      </c>
      <c r="AW17" s="3">
        <v>0</v>
      </c>
      <c r="AX17" s="5">
        <v>3.8742331288343559</v>
      </c>
      <c r="AY17" s="5">
        <v>7.7484662576687118</v>
      </c>
      <c r="BA17" s="3">
        <v>1138</v>
      </c>
      <c r="BB17" s="3">
        <v>1374</v>
      </c>
      <c r="BC17" s="3">
        <v>635</v>
      </c>
      <c r="BD17" s="3">
        <v>231</v>
      </c>
      <c r="BE17" s="3">
        <v>123</v>
      </c>
      <c r="BF17" s="3">
        <v>187</v>
      </c>
      <c r="BG17" s="3">
        <v>0</v>
      </c>
      <c r="BH17" s="5">
        <v>3.9063124821479578</v>
      </c>
      <c r="BI17" s="5">
        <v>7.8126249642959156</v>
      </c>
      <c r="BK17" s="3">
        <v>709</v>
      </c>
      <c r="BL17" s="3">
        <v>1374</v>
      </c>
      <c r="BM17" s="3">
        <v>1352</v>
      </c>
      <c r="BN17" s="3">
        <v>572</v>
      </c>
      <c r="BO17" s="3">
        <v>379</v>
      </c>
      <c r="BP17" s="3">
        <v>224</v>
      </c>
      <c r="BQ17" s="3">
        <v>0</v>
      </c>
      <c r="BR17" s="5">
        <v>3.3333333333333335</v>
      </c>
      <c r="BS17" s="5">
        <v>6.666666666666667</v>
      </c>
      <c r="BU17" s="3">
        <v>1036</v>
      </c>
      <c r="BV17" s="3">
        <v>1774</v>
      </c>
      <c r="BW17" s="3">
        <v>982</v>
      </c>
      <c r="BX17" s="3">
        <v>291</v>
      </c>
      <c r="BY17" s="3">
        <v>179</v>
      </c>
      <c r="BZ17" s="3">
        <v>348</v>
      </c>
      <c r="CA17" s="3">
        <v>0</v>
      </c>
      <c r="CB17" s="5">
        <v>3.7501173158141716</v>
      </c>
      <c r="CC17" s="5">
        <v>7.5002346316283433</v>
      </c>
      <c r="CE17" s="3">
        <v>1943</v>
      </c>
      <c r="CF17" s="3">
        <v>2983</v>
      </c>
      <c r="CG17" s="3">
        <v>1350</v>
      </c>
      <c r="CH17" s="3">
        <v>476</v>
      </c>
      <c r="CI17" s="3">
        <v>291</v>
      </c>
      <c r="CJ17" s="3">
        <v>333</v>
      </c>
      <c r="CK17" s="3">
        <v>0</v>
      </c>
      <c r="CL17" s="5">
        <v>3.8250745420985375</v>
      </c>
      <c r="CM17" s="5">
        <v>7.650149084197075</v>
      </c>
      <c r="CO17" s="3">
        <v>1411</v>
      </c>
      <c r="CP17" s="3">
        <v>2659</v>
      </c>
      <c r="CQ17" s="3">
        <v>1810</v>
      </c>
      <c r="CR17" s="3">
        <v>746</v>
      </c>
      <c r="CS17" s="3">
        <v>442</v>
      </c>
      <c r="CT17" s="3">
        <v>308</v>
      </c>
      <c r="CU17" s="3">
        <v>0</v>
      </c>
      <c r="CV17" s="5">
        <v>3.5448500282965476</v>
      </c>
      <c r="CW17" s="5">
        <v>7.0897000565930952</v>
      </c>
      <c r="CY17" s="3">
        <v>739</v>
      </c>
      <c r="CZ17" s="3">
        <v>1154</v>
      </c>
      <c r="DA17" s="3">
        <v>945</v>
      </c>
      <c r="DB17" s="3">
        <v>396</v>
      </c>
      <c r="DC17" s="3">
        <v>264</v>
      </c>
      <c r="DD17" s="3">
        <v>188</v>
      </c>
      <c r="DE17" s="3">
        <v>2</v>
      </c>
      <c r="DF17" s="5">
        <v>3.4882790165809032</v>
      </c>
      <c r="DG17" s="5">
        <v>6.9765580331618064</v>
      </c>
      <c r="DI17" s="3">
        <v>676</v>
      </c>
      <c r="DJ17" s="3">
        <v>1340</v>
      </c>
      <c r="DK17" s="3">
        <v>918</v>
      </c>
      <c r="DL17" s="3">
        <v>341</v>
      </c>
      <c r="DM17" s="3">
        <v>158</v>
      </c>
      <c r="DN17" s="3">
        <v>255</v>
      </c>
      <c r="DO17" s="3">
        <v>0</v>
      </c>
      <c r="DP17" s="5">
        <v>3.5927759976696767</v>
      </c>
      <c r="DQ17" s="5">
        <v>7.1855519953393534</v>
      </c>
      <c r="DS17" s="3">
        <v>1420</v>
      </c>
      <c r="DT17" s="3">
        <v>2060</v>
      </c>
      <c r="DU17" s="3">
        <v>1201</v>
      </c>
      <c r="DV17" s="3">
        <v>425</v>
      </c>
      <c r="DW17" s="3">
        <v>276</v>
      </c>
      <c r="DX17" s="3">
        <v>150</v>
      </c>
      <c r="DY17" s="3">
        <v>0</v>
      </c>
      <c r="DZ17" s="5">
        <v>3.7289111854329247</v>
      </c>
      <c r="EA17" s="5">
        <v>7.4578223708658493</v>
      </c>
      <c r="EC17" s="3">
        <v>584</v>
      </c>
      <c r="ED17" s="3">
        <v>965</v>
      </c>
      <c r="EE17" s="3">
        <v>506</v>
      </c>
      <c r="EF17" s="3">
        <v>183</v>
      </c>
      <c r="EG17" s="3">
        <v>86</v>
      </c>
      <c r="EH17" s="3">
        <v>442</v>
      </c>
      <c r="EI17" s="3">
        <v>0</v>
      </c>
      <c r="EJ17" s="5">
        <v>3.7650602409638556</v>
      </c>
      <c r="EK17" s="5">
        <v>7.5301204819277112</v>
      </c>
      <c r="EN17" s="278">
        <f t="shared" si="14"/>
        <v>7.7631578947368425</v>
      </c>
      <c r="EO17" s="279">
        <f t="shared" si="0"/>
        <v>7.2928348909657323</v>
      </c>
      <c r="EP17" s="279">
        <f t="shared" si="1"/>
        <v>7.4915476776628918</v>
      </c>
      <c r="EQ17" s="279">
        <f t="shared" si="2"/>
        <v>7.3073538654934005</v>
      </c>
      <c r="ER17" s="279">
        <f t="shared" si="3"/>
        <v>7.7484662576687118</v>
      </c>
      <c r="ES17" s="233">
        <f t="shared" si="4"/>
        <v>7.8126249642959156</v>
      </c>
      <c r="ET17" s="233">
        <f t="shared" si="5"/>
        <v>6.666666666666667</v>
      </c>
      <c r="EU17" s="233">
        <f t="shared" si="6"/>
        <v>7.5002346316283433</v>
      </c>
      <c r="EV17" s="233">
        <f t="shared" si="7"/>
        <v>7.650149084197075</v>
      </c>
      <c r="EW17" s="233">
        <f t="shared" si="8"/>
        <v>7.0897000565930952</v>
      </c>
      <c r="EX17" s="233">
        <f t="shared" si="9"/>
        <v>6.9765580331618064</v>
      </c>
      <c r="EY17" s="235">
        <f t="shared" si="10"/>
        <v>7.1855519953393534</v>
      </c>
      <c r="EZ17" s="233">
        <f t="shared" si="11"/>
        <v>7.4578223708658493</v>
      </c>
      <c r="FA17" s="234">
        <f t="shared" si="12"/>
        <v>7.5301204819277112</v>
      </c>
      <c r="FB17" s="178">
        <f t="shared" si="13"/>
        <v>7.3909134908002425</v>
      </c>
    </row>
    <row r="18" spans="1:158" x14ac:dyDescent="0.25">
      <c r="A18" s="4" t="s">
        <v>28</v>
      </c>
      <c r="B18" s="4" t="s">
        <v>29</v>
      </c>
      <c r="C18" s="3">
        <v>348</v>
      </c>
      <c r="D18" s="3">
        <v>785</v>
      </c>
      <c r="E18" s="3">
        <v>361</v>
      </c>
      <c r="F18" s="3">
        <v>59</v>
      </c>
      <c r="G18" s="3">
        <v>20</v>
      </c>
      <c r="H18" s="3">
        <v>1243</v>
      </c>
      <c r="I18" s="3">
        <v>0</v>
      </c>
      <c r="J18" s="5">
        <v>3.8785759694850603</v>
      </c>
      <c r="K18" s="5">
        <v>7.7571519389701207</v>
      </c>
      <c r="M18" s="3">
        <v>363</v>
      </c>
      <c r="N18" s="3">
        <v>1243</v>
      </c>
      <c r="O18" s="3">
        <v>805</v>
      </c>
      <c r="P18" s="3">
        <v>106</v>
      </c>
      <c r="Q18" s="3">
        <v>71</v>
      </c>
      <c r="R18" s="3">
        <v>228</v>
      </c>
      <c r="S18" s="3">
        <v>0</v>
      </c>
      <c r="T18" s="5">
        <v>3.6649922720247297</v>
      </c>
      <c r="U18" s="5">
        <v>7.3299845440494593</v>
      </c>
      <c r="W18" s="3">
        <v>1077</v>
      </c>
      <c r="X18" s="3">
        <v>2157</v>
      </c>
      <c r="Y18" s="3">
        <v>951</v>
      </c>
      <c r="Z18" s="3">
        <v>158</v>
      </c>
      <c r="AA18" s="3">
        <v>48</v>
      </c>
      <c r="AB18" s="3">
        <v>537</v>
      </c>
      <c r="AC18" s="3">
        <v>0</v>
      </c>
      <c r="AD18" s="5">
        <v>3.923935322250057</v>
      </c>
      <c r="AE18" s="5">
        <v>7.8478706445001141</v>
      </c>
      <c r="AG18" s="3">
        <v>323</v>
      </c>
      <c r="AH18" s="3">
        <v>1226</v>
      </c>
      <c r="AI18" s="3">
        <v>851</v>
      </c>
      <c r="AJ18" s="3">
        <v>184</v>
      </c>
      <c r="AK18" s="3">
        <v>66</v>
      </c>
      <c r="AL18" s="3">
        <v>166</v>
      </c>
      <c r="AM18" s="3">
        <v>0</v>
      </c>
      <c r="AN18" s="5">
        <v>3.5871698113207549</v>
      </c>
      <c r="AO18" s="5">
        <v>7.1743396226415097</v>
      </c>
      <c r="AQ18" s="3">
        <v>1193</v>
      </c>
      <c r="AR18" s="3">
        <v>2660</v>
      </c>
      <c r="AS18" s="3">
        <v>843</v>
      </c>
      <c r="AT18" s="3">
        <v>134</v>
      </c>
      <c r="AU18" s="3">
        <v>47</v>
      </c>
      <c r="AV18" s="3">
        <v>51</v>
      </c>
      <c r="AW18" s="3">
        <v>0</v>
      </c>
      <c r="AX18" s="5">
        <v>3.9879023990157885</v>
      </c>
      <c r="AY18" s="5">
        <v>7.9758047980315769</v>
      </c>
      <c r="BA18" s="3">
        <v>771</v>
      </c>
      <c r="BB18" s="3">
        <v>1447</v>
      </c>
      <c r="BC18" s="3">
        <v>459</v>
      </c>
      <c r="BD18" s="3">
        <v>71</v>
      </c>
      <c r="BE18" s="3">
        <v>24</v>
      </c>
      <c r="BF18" s="3">
        <v>44</v>
      </c>
      <c r="BG18" s="3">
        <v>0</v>
      </c>
      <c r="BH18" s="5">
        <v>4.0353535353535355</v>
      </c>
      <c r="BI18" s="5">
        <v>8.0707070707070709</v>
      </c>
      <c r="BK18" s="3">
        <v>168</v>
      </c>
      <c r="BL18" s="3">
        <v>923</v>
      </c>
      <c r="BM18" s="3">
        <v>1414</v>
      </c>
      <c r="BN18" s="3">
        <v>549</v>
      </c>
      <c r="BO18" s="3">
        <v>356</v>
      </c>
      <c r="BP18" s="3">
        <v>110</v>
      </c>
      <c r="BQ18" s="3">
        <v>0</v>
      </c>
      <c r="BR18" s="5">
        <v>2.9994134897360705</v>
      </c>
      <c r="BS18" s="5">
        <v>5.9988269794721409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E18" s="3">
        <v>855</v>
      </c>
      <c r="CF18" s="3">
        <v>2763</v>
      </c>
      <c r="CG18" s="3">
        <v>1501</v>
      </c>
      <c r="CH18" s="3">
        <v>266</v>
      </c>
      <c r="CI18" s="3">
        <v>114</v>
      </c>
      <c r="CJ18" s="3">
        <v>133</v>
      </c>
      <c r="CK18" s="3">
        <v>0</v>
      </c>
      <c r="CL18" s="5">
        <v>3.7235861065648299</v>
      </c>
      <c r="CM18" s="5">
        <v>7.4471722131296598</v>
      </c>
      <c r="CO18" s="3">
        <v>724</v>
      </c>
      <c r="CP18" s="3">
        <v>1964</v>
      </c>
      <c r="CQ18" s="3">
        <v>946</v>
      </c>
      <c r="CR18" s="3">
        <v>401</v>
      </c>
      <c r="CS18" s="3">
        <v>117</v>
      </c>
      <c r="CT18" s="3">
        <v>1480</v>
      </c>
      <c r="CU18" s="3">
        <v>0</v>
      </c>
      <c r="CV18" s="5">
        <v>3.6688342967244703</v>
      </c>
      <c r="CW18" s="5">
        <v>7.3376685934489405</v>
      </c>
      <c r="CY18" s="3">
        <v>494</v>
      </c>
      <c r="CZ18" s="3">
        <v>1398</v>
      </c>
      <c r="DA18" s="3">
        <v>577</v>
      </c>
      <c r="DB18" s="3">
        <v>93</v>
      </c>
      <c r="DC18" s="3">
        <v>54</v>
      </c>
      <c r="DD18" s="3">
        <v>200</v>
      </c>
      <c r="DE18" s="3">
        <v>0</v>
      </c>
      <c r="DF18" s="5">
        <v>3.8352446483180427</v>
      </c>
      <c r="DG18" s="5">
        <v>7.6704892966360854</v>
      </c>
      <c r="DI18" s="3">
        <v>405</v>
      </c>
      <c r="DJ18" s="3">
        <v>1085</v>
      </c>
      <c r="DK18" s="3">
        <v>432</v>
      </c>
      <c r="DL18" s="3">
        <v>69</v>
      </c>
      <c r="DM18" s="3">
        <v>23</v>
      </c>
      <c r="DN18" s="3">
        <v>802</v>
      </c>
      <c r="DO18" s="3">
        <v>0</v>
      </c>
      <c r="DP18" s="5">
        <v>3.8838133068520357</v>
      </c>
      <c r="DQ18" s="5">
        <v>7.7676266137040715</v>
      </c>
      <c r="DS18" s="3">
        <v>461</v>
      </c>
      <c r="DT18" s="3">
        <v>1941</v>
      </c>
      <c r="DU18" s="3">
        <v>1368</v>
      </c>
      <c r="DV18" s="3">
        <v>225</v>
      </c>
      <c r="DW18" s="3">
        <v>106</v>
      </c>
      <c r="DX18" s="3">
        <v>123</v>
      </c>
      <c r="DY18" s="3">
        <v>0</v>
      </c>
      <c r="DZ18" s="5">
        <v>3.5915630334064863</v>
      </c>
      <c r="EA18" s="5">
        <v>7.1831260668129726</v>
      </c>
      <c r="EC18" s="3">
        <v>0</v>
      </c>
      <c r="ED18" s="3">
        <v>0</v>
      </c>
      <c r="EE18" s="3">
        <v>0</v>
      </c>
      <c r="EF18" s="3">
        <v>0</v>
      </c>
      <c r="EG18" s="3">
        <v>0</v>
      </c>
      <c r="EH18" s="3">
        <v>0</v>
      </c>
      <c r="EI18" s="3">
        <v>0</v>
      </c>
      <c r="EJ18" s="3">
        <v>0</v>
      </c>
      <c r="EK18" s="3">
        <v>0</v>
      </c>
      <c r="EN18" s="278">
        <f t="shared" si="14"/>
        <v>7.7571519389701207</v>
      </c>
      <c r="EO18" s="279">
        <f t="shared" si="0"/>
        <v>7.3299845440494593</v>
      </c>
      <c r="EP18" s="279">
        <f t="shared" si="1"/>
        <v>7.8478706445001141</v>
      </c>
      <c r="EQ18" s="279">
        <f t="shared" si="2"/>
        <v>7.1743396226415097</v>
      </c>
      <c r="ER18" s="279">
        <f t="shared" si="3"/>
        <v>7.9758047980315769</v>
      </c>
      <c r="ES18" s="233">
        <f t="shared" si="4"/>
        <v>8.0707070707070709</v>
      </c>
      <c r="ET18" s="233">
        <f t="shared" si="5"/>
        <v>5.9988269794721409</v>
      </c>
      <c r="EU18" s="233">
        <f t="shared" si="6"/>
        <v>0</v>
      </c>
      <c r="EV18" s="233">
        <f t="shared" si="7"/>
        <v>7.4471722131296598</v>
      </c>
      <c r="EW18" s="233">
        <f t="shared" si="8"/>
        <v>7.3376685934489405</v>
      </c>
      <c r="EX18" s="233">
        <f t="shared" si="9"/>
        <v>7.6704892966360854</v>
      </c>
      <c r="EY18" s="235">
        <f t="shared" si="10"/>
        <v>7.7676266137040715</v>
      </c>
      <c r="EZ18" s="233">
        <f t="shared" si="11"/>
        <v>7.1831260668129726</v>
      </c>
      <c r="FA18" s="234">
        <f t="shared" si="12"/>
        <v>0</v>
      </c>
      <c r="FB18" s="178">
        <f t="shared" si="13"/>
        <v>7.4633973651753109</v>
      </c>
    </row>
    <row r="19" spans="1:158" x14ac:dyDescent="0.25">
      <c r="A19" s="4" t="s">
        <v>30</v>
      </c>
      <c r="B19" s="4" t="s">
        <v>31</v>
      </c>
      <c r="C19" s="3">
        <v>658</v>
      </c>
      <c r="D19" s="3">
        <v>866</v>
      </c>
      <c r="E19" s="3">
        <v>174</v>
      </c>
      <c r="F19" s="3">
        <v>63</v>
      </c>
      <c r="G19" s="3">
        <v>64</v>
      </c>
      <c r="H19" s="3">
        <v>7</v>
      </c>
      <c r="I19" s="3">
        <v>0</v>
      </c>
      <c r="J19" s="5">
        <v>4.0909589041095886</v>
      </c>
      <c r="K19" s="5">
        <v>8.1819178082191772</v>
      </c>
      <c r="M19" s="3">
        <v>67</v>
      </c>
      <c r="N19" s="3">
        <v>73</v>
      </c>
      <c r="O19" s="3">
        <v>81</v>
      </c>
      <c r="P19" s="3">
        <v>14</v>
      </c>
      <c r="Q19" s="3">
        <v>5</v>
      </c>
      <c r="R19" s="3">
        <v>960</v>
      </c>
      <c r="S19" s="3">
        <v>0</v>
      </c>
      <c r="T19" s="5">
        <v>3.7625000000000002</v>
      </c>
      <c r="U19" s="5">
        <v>7.5250000000000004</v>
      </c>
      <c r="W19" s="3">
        <v>1489</v>
      </c>
      <c r="X19" s="3">
        <v>2085</v>
      </c>
      <c r="Y19" s="3">
        <v>622</v>
      </c>
      <c r="Z19" s="3">
        <v>170</v>
      </c>
      <c r="AA19" s="3">
        <v>147</v>
      </c>
      <c r="AB19" s="3">
        <v>205</v>
      </c>
      <c r="AC19" s="3">
        <v>0</v>
      </c>
      <c r="AD19" s="5">
        <v>4.01905606027033</v>
      </c>
      <c r="AE19" s="5">
        <v>8.03811212054066</v>
      </c>
      <c r="AG19" s="3">
        <v>83</v>
      </c>
      <c r="AH19" s="3">
        <v>83</v>
      </c>
      <c r="AI19" s="3">
        <v>42</v>
      </c>
      <c r="AJ19" s="3">
        <v>24</v>
      </c>
      <c r="AK19" s="3">
        <v>8</v>
      </c>
      <c r="AL19" s="3">
        <v>960</v>
      </c>
      <c r="AM19" s="3">
        <v>0</v>
      </c>
      <c r="AN19" s="5">
        <v>3.8708333333333331</v>
      </c>
      <c r="AO19" s="5">
        <v>7.7416666666666663</v>
      </c>
      <c r="AQ19" s="3">
        <v>3160</v>
      </c>
      <c r="AR19" s="3">
        <v>2401</v>
      </c>
      <c r="AS19" s="3">
        <v>619</v>
      </c>
      <c r="AT19" s="3">
        <v>232</v>
      </c>
      <c r="AU19" s="3">
        <v>225</v>
      </c>
      <c r="AV19" s="3">
        <v>111</v>
      </c>
      <c r="AW19" s="3">
        <v>0</v>
      </c>
      <c r="AX19" s="5">
        <v>4.2112400180804581</v>
      </c>
      <c r="AY19" s="5">
        <v>8.4224800361609162</v>
      </c>
      <c r="BA19" s="3">
        <v>1770</v>
      </c>
      <c r="BB19" s="3">
        <v>1447</v>
      </c>
      <c r="BC19" s="3">
        <v>398</v>
      </c>
      <c r="BD19" s="3">
        <v>138</v>
      </c>
      <c r="BE19" s="3">
        <v>151</v>
      </c>
      <c r="BF19" s="3">
        <v>84</v>
      </c>
      <c r="BG19" s="3">
        <v>0</v>
      </c>
      <c r="BH19" s="5">
        <v>4.1647028688524594</v>
      </c>
      <c r="BI19" s="5">
        <v>8.3294057377049189</v>
      </c>
      <c r="BK19" s="3">
        <v>230</v>
      </c>
      <c r="BL19" s="3">
        <v>149</v>
      </c>
      <c r="BM19" s="3">
        <v>72</v>
      </c>
      <c r="BN19" s="3">
        <v>30</v>
      </c>
      <c r="BO19" s="3">
        <v>16</v>
      </c>
      <c r="BP19" s="3">
        <v>1000</v>
      </c>
      <c r="BQ19" s="3">
        <v>3</v>
      </c>
      <c r="BR19" s="5">
        <v>4.1006036217303823</v>
      </c>
      <c r="BS19" s="5">
        <v>8.2012072434607646</v>
      </c>
      <c r="BU19" s="3">
        <v>1013</v>
      </c>
      <c r="BV19" s="3">
        <v>1663</v>
      </c>
      <c r="BW19" s="3">
        <v>356</v>
      </c>
      <c r="BX19" s="3">
        <v>92</v>
      </c>
      <c r="BY19" s="3">
        <v>50</v>
      </c>
      <c r="BZ19" s="3">
        <v>31</v>
      </c>
      <c r="CA19" s="3">
        <v>0</v>
      </c>
      <c r="CB19" s="5">
        <v>4.1017643352236925</v>
      </c>
      <c r="CC19" s="5">
        <v>8.2035286704473851</v>
      </c>
      <c r="CE19" s="3">
        <v>1757</v>
      </c>
      <c r="CF19" s="3">
        <v>2592</v>
      </c>
      <c r="CG19" s="3">
        <v>838</v>
      </c>
      <c r="CH19" s="3">
        <v>290</v>
      </c>
      <c r="CI19" s="3">
        <v>194</v>
      </c>
      <c r="CJ19" s="3">
        <v>233</v>
      </c>
      <c r="CK19" s="3">
        <v>0</v>
      </c>
      <c r="CL19" s="5">
        <v>3.9571504143889968</v>
      </c>
      <c r="CM19" s="5">
        <v>7.9143008287779937</v>
      </c>
      <c r="CO19" s="3">
        <v>1257</v>
      </c>
      <c r="CP19" s="3">
        <v>2797</v>
      </c>
      <c r="CQ19" s="3">
        <v>1029</v>
      </c>
      <c r="CR19" s="3">
        <v>378</v>
      </c>
      <c r="CS19" s="3">
        <v>304</v>
      </c>
      <c r="CT19" s="3">
        <v>139</v>
      </c>
      <c r="CU19" s="3">
        <v>0</v>
      </c>
      <c r="CV19" s="5">
        <v>3.7502168256721595</v>
      </c>
      <c r="CW19" s="5">
        <v>7.5004336513443191</v>
      </c>
      <c r="CY19" s="3">
        <v>599</v>
      </c>
      <c r="CZ19" s="3">
        <v>1202</v>
      </c>
      <c r="DA19" s="3">
        <v>530</v>
      </c>
      <c r="DB19" s="3">
        <v>226</v>
      </c>
      <c r="DC19" s="3">
        <v>252</v>
      </c>
      <c r="DD19" s="3">
        <v>143</v>
      </c>
      <c r="DE19" s="3">
        <v>0</v>
      </c>
      <c r="DF19" s="5">
        <v>3.5945176219295121</v>
      </c>
      <c r="DG19" s="5">
        <v>7.1890352438590241</v>
      </c>
      <c r="DI19" s="3">
        <v>559</v>
      </c>
      <c r="DJ19" s="3">
        <v>1361</v>
      </c>
      <c r="DK19" s="3">
        <v>445</v>
      </c>
      <c r="DL19" s="3">
        <v>130</v>
      </c>
      <c r="DM19" s="3">
        <v>121</v>
      </c>
      <c r="DN19" s="3">
        <v>336</v>
      </c>
      <c r="DO19" s="3">
        <v>0</v>
      </c>
      <c r="DP19" s="5">
        <v>3.8054281345565748</v>
      </c>
      <c r="DQ19" s="5">
        <v>7.6108562691131496</v>
      </c>
      <c r="DS19" s="3">
        <v>1632</v>
      </c>
      <c r="DT19" s="3">
        <v>1773</v>
      </c>
      <c r="DU19" s="3">
        <v>455</v>
      </c>
      <c r="DV19" s="3">
        <v>157</v>
      </c>
      <c r="DW19" s="3">
        <v>169</v>
      </c>
      <c r="DX19" s="3">
        <v>242</v>
      </c>
      <c r="DY19" s="3">
        <v>0</v>
      </c>
      <c r="DZ19" s="5">
        <v>4.0850453893932155</v>
      </c>
      <c r="EA19" s="5">
        <v>8.170090778786431</v>
      </c>
      <c r="EC19" s="3">
        <v>190</v>
      </c>
      <c r="ED19" s="3">
        <v>312</v>
      </c>
      <c r="EE19" s="3">
        <v>120</v>
      </c>
      <c r="EF19" s="3">
        <v>38</v>
      </c>
      <c r="EG19" s="3">
        <v>11</v>
      </c>
      <c r="EH19" s="3">
        <v>180</v>
      </c>
      <c r="EI19" s="3">
        <v>49</v>
      </c>
      <c r="EJ19" s="5">
        <v>3.9418777943368108</v>
      </c>
      <c r="EK19" s="5">
        <v>7.8837555886736217</v>
      </c>
      <c r="EN19" s="278">
        <f t="shared" si="14"/>
        <v>8.1819178082191772</v>
      </c>
      <c r="EO19" s="279">
        <f t="shared" si="0"/>
        <v>7.5250000000000004</v>
      </c>
      <c r="EP19" s="279">
        <f t="shared" si="1"/>
        <v>8.03811212054066</v>
      </c>
      <c r="EQ19" s="279">
        <f t="shared" si="2"/>
        <v>7.7416666666666663</v>
      </c>
      <c r="ER19" s="279">
        <f t="shared" si="3"/>
        <v>8.4224800361609162</v>
      </c>
      <c r="ES19" s="233">
        <f t="shared" si="4"/>
        <v>8.3294057377049189</v>
      </c>
      <c r="ET19" s="233">
        <f t="shared" si="5"/>
        <v>8.2012072434607646</v>
      </c>
      <c r="EU19" s="233">
        <f t="shared" si="6"/>
        <v>8.2035286704473851</v>
      </c>
      <c r="EV19" s="233">
        <f t="shared" si="7"/>
        <v>7.9143008287779937</v>
      </c>
      <c r="EW19" s="233">
        <f t="shared" si="8"/>
        <v>7.5004336513443191</v>
      </c>
      <c r="EX19" s="233">
        <f t="shared" si="9"/>
        <v>7.1890352438590241</v>
      </c>
      <c r="EY19" s="235">
        <f t="shared" si="10"/>
        <v>7.6108562691131496</v>
      </c>
      <c r="EZ19" s="233">
        <f t="shared" si="11"/>
        <v>8.170090778786431</v>
      </c>
      <c r="FA19" s="234">
        <f t="shared" si="12"/>
        <v>7.8837555886736217</v>
      </c>
      <c r="FB19" s="178">
        <f t="shared" si="13"/>
        <v>7.9222707602682165</v>
      </c>
    </row>
    <row r="20" spans="1:158" x14ac:dyDescent="0.25">
      <c r="A20" s="4" t="s">
        <v>32</v>
      </c>
      <c r="B20" s="4" t="s">
        <v>33</v>
      </c>
      <c r="C20" s="3">
        <v>656</v>
      </c>
      <c r="D20" s="3">
        <v>464</v>
      </c>
      <c r="E20" s="3">
        <v>36</v>
      </c>
      <c r="F20" s="3">
        <v>29</v>
      </c>
      <c r="G20" s="3">
        <v>19</v>
      </c>
      <c r="H20" s="3">
        <v>0</v>
      </c>
      <c r="I20" s="3">
        <v>0</v>
      </c>
      <c r="J20" s="5">
        <v>4.4194352159468435</v>
      </c>
      <c r="K20" s="5">
        <v>8.838870431893687</v>
      </c>
      <c r="M20" s="3">
        <v>582</v>
      </c>
      <c r="N20" s="3">
        <v>512</v>
      </c>
      <c r="O20" s="3">
        <v>40</v>
      </c>
      <c r="P20" s="3">
        <v>34</v>
      </c>
      <c r="Q20" s="3">
        <v>36</v>
      </c>
      <c r="R20" s="3">
        <v>0</v>
      </c>
      <c r="S20" s="3">
        <v>0</v>
      </c>
      <c r="T20" s="5">
        <v>4.3039867109634553</v>
      </c>
      <c r="U20" s="5">
        <v>8.6079734219269106</v>
      </c>
      <c r="W20" s="3">
        <v>1356</v>
      </c>
      <c r="X20" s="3">
        <v>607</v>
      </c>
      <c r="Y20" s="3">
        <v>77</v>
      </c>
      <c r="Z20" s="3">
        <v>53</v>
      </c>
      <c r="AA20" s="3">
        <v>14</v>
      </c>
      <c r="AB20" s="3">
        <v>0</v>
      </c>
      <c r="AC20" s="3">
        <v>0</v>
      </c>
      <c r="AD20" s="5">
        <v>4.5367821547223537</v>
      </c>
      <c r="AE20" s="5">
        <v>9.0735643094447074</v>
      </c>
      <c r="AG20" s="3">
        <v>612</v>
      </c>
      <c r="AH20" s="3">
        <v>383</v>
      </c>
      <c r="AI20" s="3">
        <v>90</v>
      </c>
      <c r="AJ20" s="3">
        <v>78</v>
      </c>
      <c r="AK20" s="3">
        <v>41</v>
      </c>
      <c r="AL20" s="3">
        <v>0</v>
      </c>
      <c r="AM20" s="3">
        <v>0</v>
      </c>
      <c r="AN20" s="5">
        <v>4.2018272425249172</v>
      </c>
      <c r="AO20" s="5">
        <v>8.4036544850498345</v>
      </c>
      <c r="AQ20" s="3">
        <v>1076</v>
      </c>
      <c r="AR20" s="3">
        <v>775</v>
      </c>
      <c r="AS20" s="3">
        <v>142</v>
      </c>
      <c r="AT20" s="3">
        <v>112</v>
      </c>
      <c r="AU20" s="3">
        <v>2</v>
      </c>
      <c r="AV20" s="3">
        <v>0</v>
      </c>
      <c r="AW20" s="3">
        <v>0</v>
      </c>
      <c r="AX20" s="5">
        <v>4.3341243474133844</v>
      </c>
      <c r="AY20" s="5">
        <v>8.6682486948267687</v>
      </c>
      <c r="BA20" s="3">
        <v>607</v>
      </c>
      <c r="BB20" s="3">
        <v>432</v>
      </c>
      <c r="BC20" s="3">
        <v>83</v>
      </c>
      <c r="BD20" s="3">
        <v>82</v>
      </c>
      <c r="BE20" s="3">
        <v>0</v>
      </c>
      <c r="BF20" s="3">
        <v>0</v>
      </c>
      <c r="BG20" s="3">
        <v>0</v>
      </c>
      <c r="BH20" s="5">
        <v>4.2990033222591366</v>
      </c>
      <c r="BI20" s="5">
        <v>8.5980066445182732</v>
      </c>
      <c r="BK20" s="3">
        <v>536</v>
      </c>
      <c r="BL20" s="3">
        <v>585</v>
      </c>
      <c r="BM20" s="3">
        <v>143</v>
      </c>
      <c r="BN20" s="3">
        <v>191</v>
      </c>
      <c r="BO20" s="3">
        <v>50</v>
      </c>
      <c r="BP20" s="3">
        <v>0</v>
      </c>
      <c r="BQ20" s="3">
        <v>0</v>
      </c>
      <c r="BR20" s="5">
        <v>3.9076411960132891</v>
      </c>
      <c r="BS20" s="5">
        <v>7.8152823920265782</v>
      </c>
      <c r="BU20" s="3">
        <v>673</v>
      </c>
      <c r="BV20" s="3">
        <v>562</v>
      </c>
      <c r="BW20" s="3">
        <v>175</v>
      </c>
      <c r="BX20" s="3">
        <v>78</v>
      </c>
      <c r="BY20" s="3">
        <v>17</v>
      </c>
      <c r="BZ20" s="3">
        <v>0</v>
      </c>
      <c r="CA20" s="3">
        <v>0</v>
      </c>
      <c r="CB20" s="5">
        <v>4.1933554817275747</v>
      </c>
      <c r="CC20" s="5">
        <v>8.3867109634551493</v>
      </c>
      <c r="CE20" s="3">
        <v>1507</v>
      </c>
      <c r="CF20" s="3">
        <v>765</v>
      </c>
      <c r="CG20" s="3">
        <v>67</v>
      </c>
      <c r="CH20" s="3">
        <v>54</v>
      </c>
      <c r="CI20" s="3">
        <v>15</v>
      </c>
      <c r="CJ20" s="3">
        <v>0</v>
      </c>
      <c r="CK20" s="3">
        <v>0</v>
      </c>
      <c r="CL20" s="5">
        <v>4.5344684385382061</v>
      </c>
      <c r="CM20" s="5">
        <v>9.0689368770764123</v>
      </c>
      <c r="CO20" s="3">
        <v>1118</v>
      </c>
      <c r="CP20" s="3">
        <v>814</v>
      </c>
      <c r="CQ20" s="3">
        <v>179</v>
      </c>
      <c r="CR20" s="3">
        <v>235</v>
      </c>
      <c r="CS20" s="3">
        <v>62</v>
      </c>
      <c r="CT20" s="3">
        <v>0</v>
      </c>
      <c r="CU20" s="3">
        <v>0</v>
      </c>
      <c r="CV20" s="5">
        <v>4.1175249169435215</v>
      </c>
      <c r="CW20" s="5">
        <v>8.235049833887043</v>
      </c>
      <c r="CY20" s="3">
        <v>438</v>
      </c>
      <c r="CZ20" s="3">
        <v>403</v>
      </c>
      <c r="DA20" s="3">
        <v>208</v>
      </c>
      <c r="DB20" s="3">
        <v>134</v>
      </c>
      <c r="DC20" s="3">
        <v>21</v>
      </c>
      <c r="DD20" s="3">
        <v>0</v>
      </c>
      <c r="DE20" s="3">
        <v>0</v>
      </c>
      <c r="DF20" s="5">
        <v>3.9161129568106312</v>
      </c>
      <c r="DG20" s="5">
        <v>7.8322259136212624</v>
      </c>
      <c r="DI20" s="3">
        <v>484</v>
      </c>
      <c r="DJ20" s="3">
        <v>410</v>
      </c>
      <c r="DK20" s="3">
        <v>215</v>
      </c>
      <c r="DL20" s="3">
        <v>94</v>
      </c>
      <c r="DM20" s="3">
        <v>1</v>
      </c>
      <c r="DN20" s="3">
        <v>0</v>
      </c>
      <c r="DO20" s="3">
        <v>0</v>
      </c>
      <c r="DP20" s="5">
        <v>4.0647840531561465</v>
      </c>
      <c r="DQ20" s="5">
        <v>8.1295681063122931</v>
      </c>
      <c r="DS20" s="3">
        <v>1073</v>
      </c>
      <c r="DT20" s="3">
        <v>612</v>
      </c>
      <c r="DU20" s="3">
        <v>80</v>
      </c>
      <c r="DV20" s="3">
        <v>34</v>
      </c>
      <c r="DW20" s="3">
        <v>7</v>
      </c>
      <c r="DX20" s="3">
        <v>0</v>
      </c>
      <c r="DY20" s="3">
        <v>0</v>
      </c>
      <c r="DZ20" s="5">
        <v>4.5005537098560353</v>
      </c>
      <c r="EA20" s="5">
        <v>9.0011074197120706</v>
      </c>
      <c r="EC20" s="3">
        <v>523</v>
      </c>
      <c r="ED20" s="3">
        <v>259</v>
      </c>
      <c r="EE20" s="3">
        <v>101</v>
      </c>
      <c r="EF20" s="3">
        <v>17</v>
      </c>
      <c r="EG20" s="3">
        <v>3</v>
      </c>
      <c r="EH20" s="3">
        <v>0</v>
      </c>
      <c r="EI20" s="3">
        <v>0</v>
      </c>
      <c r="EJ20" s="5">
        <v>4.4197120708748612</v>
      </c>
      <c r="EK20" s="5">
        <v>8.8394241417497224</v>
      </c>
      <c r="EN20" s="278">
        <f t="shared" si="14"/>
        <v>8.838870431893687</v>
      </c>
      <c r="EO20" s="279">
        <f t="shared" si="0"/>
        <v>8.6079734219269106</v>
      </c>
      <c r="EP20" s="279">
        <f t="shared" si="1"/>
        <v>9.0735643094447074</v>
      </c>
      <c r="EQ20" s="279">
        <f t="shared" si="2"/>
        <v>8.4036544850498345</v>
      </c>
      <c r="ER20" s="279">
        <f t="shared" si="3"/>
        <v>8.6682486948267687</v>
      </c>
      <c r="ES20" s="233">
        <f t="shared" si="4"/>
        <v>8.5980066445182732</v>
      </c>
      <c r="ET20" s="233">
        <f t="shared" si="5"/>
        <v>7.8152823920265782</v>
      </c>
      <c r="EU20" s="233">
        <f t="shared" si="6"/>
        <v>8.3867109634551493</v>
      </c>
      <c r="EV20" s="233">
        <f t="shared" si="7"/>
        <v>9.0689368770764123</v>
      </c>
      <c r="EW20" s="233">
        <f t="shared" si="8"/>
        <v>8.235049833887043</v>
      </c>
      <c r="EX20" s="233">
        <f t="shared" si="9"/>
        <v>7.8322259136212624</v>
      </c>
      <c r="EY20" s="235">
        <f t="shared" si="10"/>
        <v>8.1295681063122931</v>
      </c>
      <c r="EZ20" s="233">
        <f t="shared" si="11"/>
        <v>9.0011074197120706</v>
      </c>
      <c r="FA20" s="234">
        <f t="shared" si="12"/>
        <v>8.8394241417497224</v>
      </c>
      <c r="FB20" s="178">
        <f t="shared" si="13"/>
        <v>8.5356159739643349</v>
      </c>
    </row>
    <row r="21" spans="1:158" x14ac:dyDescent="0.25">
      <c r="A21" s="4" t="s">
        <v>34</v>
      </c>
      <c r="B21" s="4" t="s">
        <v>35</v>
      </c>
      <c r="C21" s="3">
        <v>898</v>
      </c>
      <c r="D21" s="3">
        <v>219</v>
      </c>
      <c r="E21" s="3">
        <v>53</v>
      </c>
      <c r="F21" s="3">
        <v>30</v>
      </c>
      <c r="G21" s="3">
        <v>0</v>
      </c>
      <c r="H21" s="3">
        <v>0</v>
      </c>
      <c r="I21" s="3">
        <v>0</v>
      </c>
      <c r="J21" s="5">
        <v>4.6541666666666668</v>
      </c>
      <c r="K21" s="5">
        <v>9.3083333333333336</v>
      </c>
      <c r="M21" s="3">
        <v>767</v>
      </c>
      <c r="N21" s="3">
        <v>271</v>
      </c>
      <c r="O21" s="3">
        <v>100</v>
      </c>
      <c r="P21" s="3">
        <v>41</v>
      </c>
      <c r="Q21" s="3">
        <v>14</v>
      </c>
      <c r="R21" s="3">
        <v>7</v>
      </c>
      <c r="S21" s="3">
        <v>0</v>
      </c>
      <c r="T21" s="5">
        <v>4.455155071248952</v>
      </c>
      <c r="U21" s="5">
        <v>8.9103101424979041</v>
      </c>
      <c r="W21" s="3">
        <v>1422</v>
      </c>
      <c r="X21" s="3">
        <v>401</v>
      </c>
      <c r="Y21" s="3">
        <v>149</v>
      </c>
      <c r="Z21" s="3">
        <v>90</v>
      </c>
      <c r="AA21" s="3">
        <v>33</v>
      </c>
      <c r="AB21" s="3">
        <v>3</v>
      </c>
      <c r="AC21" s="3">
        <v>2</v>
      </c>
      <c r="AD21" s="5">
        <v>4.4744630071599047</v>
      </c>
      <c r="AE21" s="5">
        <v>8.9489260143198095</v>
      </c>
      <c r="AG21" s="3">
        <v>890</v>
      </c>
      <c r="AH21" s="3">
        <v>176</v>
      </c>
      <c r="AI21" s="3">
        <v>115</v>
      </c>
      <c r="AJ21" s="3">
        <v>19</v>
      </c>
      <c r="AK21" s="3">
        <v>0</v>
      </c>
      <c r="AL21" s="3">
        <v>0</v>
      </c>
      <c r="AM21" s="3">
        <v>0</v>
      </c>
      <c r="AN21" s="5">
        <v>4.6141666666666667</v>
      </c>
      <c r="AO21" s="5">
        <v>9.2283333333333335</v>
      </c>
      <c r="AQ21" s="3">
        <v>1533</v>
      </c>
      <c r="AR21" s="3">
        <v>460</v>
      </c>
      <c r="AS21" s="3">
        <v>92</v>
      </c>
      <c r="AT21" s="3">
        <v>15</v>
      </c>
      <c r="AU21" s="3">
        <v>0</v>
      </c>
      <c r="AV21" s="3">
        <v>0</v>
      </c>
      <c r="AW21" s="3">
        <v>0</v>
      </c>
      <c r="AX21" s="5">
        <v>4.671904761904762</v>
      </c>
      <c r="AY21" s="5">
        <v>9.343809523809524</v>
      </c>
      <c r="BA21" s="3">
        <v>806</v>
      </c>
      <c r="BB21" s="3">
        <v>275</v>
      </c>
      <c r="BC21" s="3">
        <v>86</v>
      </c>
      <c r="BD21" s="3">
        <v>32</v>
      </c>
      <c r="BE21" s="3">
        <v>1</v>
      </c>
      <c r="BF21" s="3">
        <v>0</v>
      </c>
      <c r="BG21" s="3">
        <v>0</v>
      </c>
      <c r="BH21" s="5">
        <v>4.5441666666666665</v>
      </c>
      <c r="BI21" s="5">
        <v>9.0883333333333329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E21" s="3">
        <v>1359</v>
      </c>
      <c r="CF21" s="3">
        <v>678</v>
      </c>
      <c r="CG21" s="3">
        <v>246</v>
      </c>
      <c r="CH21" s="3">
        <v>83</v>
      </c>
      <c r="CI21" s="3">
        <v>29</v>
      </c>
      <c r="CJ21" s="3">
        <v>5</v>
      </c>
      <c r="CK21" s="3">
        <v>0</v>
      </c>
      <c r="CL21" s="5">
        <v>4.3590814196242169</v>
      </c>
      <c r="CM21" s="5">
        <v>8.7181628392484338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Y21" s="3">
        <v>741</v>
      </c>
      <c r="CZ21" s="3">
        <v>320</v>
      </c>
      <c r="DA21" s="3">
        <v>106</v>
      </c>
      <c r="DB21" s="3">
        <v>33</v>
      </c>
      <c r="DC21" s="3">
        <v>0</v>
      </c>
      <c r="DD21" s="3">
        <v>0</v>
      </c>
      <c r="DE21" s="3">
        <v>0</v>
      </c>
      <c r="DF21" s="5">
        <v>4.4741666666666671</v>
      </c>
      <c r="DG21" s="5">
        <v>8.9483333333333341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S21" s="3">
        <v>1079</v>
      </c>
      <c r="DT21" s="3">
        <v>479</v>
      </c>
      <c r="DU21" s="3">
        <v>131</v>
      </c>
      <c r="DV21" s="3">
        <v>85</v>
      </c>
      <c r="DW21" s="3">
        <v>25</v>
      </c>
      <c r="DX21" s="3">
        <v>1</v>
      </c>
      <c r="DY21" s="3">
        <v>0</v>
      </c>
      <c r="DZ21" s="5">
        <v>4.390772651473041</v>
      </c>
      <c r="EA21" s="5">
        <v>8.7815453029460819</v>
      </c>
      <c r="EC21" s="3">
        <v>522</v>
      </c>
      <c r="ED21" s="3">
        <v>237</v>
      </c>
      <c r="EE21" s="3">
        <v>100</v>
      </c>
      <c r="EF21" s="3">
        <v>23</v>
      </c>
      <c r="EG21" s="3">
        <v>18</v>
      </c>
      <c r="EH21" s="3">
        <v>0</v>
      </c>
      <c r="EI21" s="3">
        <v>0</v>
      </c>
      <c r="EJ21" s="5">
        <v>4.3577777777777778</v>
      </c>
      <c r="EK21" s="5">
        <v>8.7155555555555555</v>
      </c>
      <c r="EN21" s="278">
        <f t="shared" si="14"/>
        <v>9.3083333333333336</v>
      </c>
      <c r="EO21" s="279">
        <f t="shared" si="0"/>
        <v>8.9103101424979041</v>
      </c>
      <c r="EP21" s="279">
        <f t="shared" si="1"/>
        <v>8.9489260143198095</v>
      </c>
      <c r="EQ21" s="279">
        <f t="shared" si="2"/>
        <v>9.2283333333333335</v>
      </c>
      <c r="ER21" s="279">
        <f t="shared" si="3"/>
        <v>9.343809523809524</v>
      </c>
      <c r="ES21" s="233">
        <f t="shared" si="4"/>
        <v>9.0883333333333329</v>
      </c>
      <c r="ET21" s="233">
        <f t="shared" si="5"/>
        <v>0</v>
      </c>
      <c r="EU21" s="233">
        <f t="shared" si="6"/>
        <v>0</v>
      </c>
      <c r="EV21" s="233">
        <f t="shared" si="7"/>
        <v>8.7181628392484338</v>
      </c>
      <c r="EW21" s="233">
        <f t="shared" si="8"/>
        <v>0</v>
      </c>
      <c r="EX21" s="233">
        <f t="shared" si="9"/>
        <v>8.9483333333333341</v>
      </c>
      <c r="EY21" s="235">
        <f t="shared" si="10"/>
        <v>0</v>
      </c>
      <c r="EZ21" s="233">
        <f t="shared" si="11"/>
        <v>8.7815453029460819</v>
      </c>
      <c r="FA21" s="234">
        <f t="shared" si="12"/>
        <v>8.7155555555555555</v>
      </c>
      <c r="FB21" s="178">
        <f t="shared" si="13"/>
        <v>8.9991642711710647</v>
      </c>
    </row>
    <row r="22" spans="1:158" x14ac:dyDescent="0.25">
      <c r="A22" s="4" t="s">
        <v>36</v>
      </c>
      <c r="B22" s="4" t="s">
        <v>37</v>
      </c>
      <c r="C22" s="3">
        <v>355</v>
      </c>
      <c r="D22" s="3">
        <v>292</v>
      </c>
      <c r="E22" s="3">
        <v>42</v>
      </c>
      <c r="F22" s="3">
        <v>1</v>
      </c>
      <c r="G22" s="3">
        <v>2</v>
      </c>
      <c r="H22" s="3">
        <v>5</v>
      </c>
      <c r="I22" s="3">
        <v>503</v>
      </c>
      <c r="J22" s="5">
        <v>4.4407514450867049</v>
      </c>
      <c r="K22" s="5">
        <v>8.8815028901734099</v>
      </c>
      <c r="M22" s="3">
        <v>315</v>
      </c>
      <c r="N22" s="3">
        <v>355</v>
      </c>
      <c r="O22" s="3">
        <v>103</v>
      </c>
      <c r="P22" s="3">
        <v>0</v>
      </c>
      <c r="Q22" s="3">
        <v>8</v>
      </c>
      <c r="R22" s="3">
        <v>13</v>
      </c>
      <c r="S22" s="3">
        <v>406</v>
      </c>
      <c r="T22" s="5">
        <v>4.2407170294494234</v>
      </c>
      <c r="U22" s="5">
        <v>8.4814340588988468</v>
      </c>
      <c r="W22" s="3">
        <v>763</v>
      </c>
      <c r="X22" s="3">
        <v>607</v>
      </c>
      <c r="Y22" s="3">
        <v>91</v>
      </c>
      <c r="Z22" s="3">
        <v>0</v>
      </c>
      <c r="AA22" s="3">
        <v>0</v>
      </c>
      <c r="AB22" s="3">
        <v>15</v>
      </c>
      <c r="AC22" s="3">
        <v>624</v>
      </c>
      <c r="AD22" s="5">
        <v>4.4599589322381927</v>
      </c>
      <c r="AE22" s="5">
        <v>8.9199178644763855</v>
      </c>
      <c r="AG22" s="3">
        <v>395</v>
      </c>
      <c r="AH22" s="3">
        <v>326</v>
      </c>
      <c r="AI22" s="3">
        <v>69</v>
      </c>
      <c r="AJ22" s="3">
        <v>0</v>
      </c>
      <c r="AK22" s="3">
        <v>7</v>
      </c>
      <c r="AL22" s="3">
        <v>17</v>
      </c>
      <c r="AM22" s="3">
        <v>386</v>
      </c>
      <c r="AN22" s="5">
        <v>4.3826850690087831</v>
      </c>
      <c r="AO22" s="5">
        <v>8.7653701380175661</v>
      </c>
      <c r="AQ22" s="3">
        <v>1102</v>
      </c>
      <c r="AR22" s="3">
        <v>662</v>
      </c>
      <c r="AS22" s="3">
        <v>93</v>
      </c>
      <c r="AT22" s="3">
        <v>0</v>
      </c>
      <c r="AU22" s="3">
        <v>7</v>
      </c>
      <c r="AV22" s="3">
        <v>9</v>
      </c>
      <c r="AW22" s="3">
        <v>227</v>
      </c>
      <c r="AX22" s="5">
        <v>4.530042918454936</v>
      </c>
      <c r="AY22" s="5">
        <v>9.060085836909872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5">
        <v>0</v>
      </c>
      <c r="BI22" s="5">
        <v>0</v>
      </c>
      <c r="BK22" s="3">
        <v>205</v>
      </c>
      <c r="BL22" s="3">
        <v>356</v>
      </c>
      <c r="BM22" s="3">
        <v>429</v>
      </c>
      <c r="BN22" s="3">
        <v>0</v>
      </c>
      <c r="BO22" s="3">
        <v>198</v>
      </c>
      <c r="BP22" s="3">
        <v>197</v>
      </c>
      <c r="BQ22" s="3">
        <v>115</v>
      </c>
      <c r="BR22" s="5">
        <v>3.3114478114478114</v>
      </c>
      <c r="BS22" s="5">
        <v>6.6228956228956228</v>
      </c>
      <c r="BU22" s="3">
        <v>623</v>
      </c>
      <c r="BV22" s="3">
        <v>619</v>
      </c>
      <c r="BW22" s="3">
        <v>61</v>
      </c>
      <c r="BX22" s="3">
        <v>0</v>
      </c>
      <c r="BY22" s="3">
        <v>1</v>
      </c>
      <c r="BZ22" s="3">
        <v>7</v>
      </c>
      <c r="CA22" s="3">
        <v>189</v>
      </c>
      <c r="CB22" s="5">
        <v>4.4286809815950923</v>
      </c>
      <c r="CC22" s="5">
        <v>8.8573619631901845</v>
      </c>
      <c r="CE22" s="3">
        <v>1142</v>
      </c>
      <c r="CF22" s="3">
        <v>912</v>
      </c>
      <c r="CG22" s="3">
        <v>175</v>
      </c>
      <c r="CH22" s="3">
        <v>0</v>
      </c>
      <c r="CI22" s="3">
        <v>31</v>
      </c>
      <c r="CJ22" s="3">
        <v>30</v>
      </c>
      <c r="CK22" s="3">
        <v>110</v>
      </c>
      <c r="CL22" s="5">
        <v>4.3867256637168142</v>
      </c>
      <c r="CM22" s="5">
        <v>8.7734513274336283</v>
      </c>
      <c r="CO22" s="3">
        <v>865</v>
      </c>
      <c r="CP22" s="3">
        <v>791</v>
      </c>
      <c r="CQ22" s="3">
        <v>262</v>
      </c>
      <c r="CR22" s="3">
        <v>0</v>
      </c>
      <c r="CS22" s="3">
        <v>62</v>
      </c>
      <c r="CT22" s="3">
        <v>353</v>
      </c>
      <c r="CU22" s="3">
        <v>67</v>
      </c>
      <c r="CV22" s="5">
        <v>4.2106060606060609</v>
      </c>
      <c r="CW22" s="5">
        <v>8.4212121212121218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I22" s="3">
        <v>355</v>
      </c>
      <c r="DJ22" s="3">
        <v>496</v>
      </c>
      <c r="DK22" s="3">
        <v>112</v>
      </c>
      <c r="DL22" s="3">
        <v>0</v>
      </c>
      <c r="DM22" s="3">
        <v>2</v>
      </c>
      <c r="DN22" s="3">
        <v>9</v>
      </c>
      <c r="DO22" s="3">
        <v>226</v>
      </c>
      <c r="DP22" s="5">
        <v>4.2455958549222794</v>
      </c>
      <c r="DQ22" s="5">
        <v>8.4911917098445588</v>
      </c>
      <c r="DS22" s="3">
        <v>626</v>
      </c>
      <c r="DT22" s="3">
        <v>644</v>
      </c>
      <c r="DU22" s="3">
        <v>185</v>
      </c>
      <c r="DV22" s="3">
        <v>0</v>
      </c>
      <c r="DW22" s="3">
        <v>2</v>
      </c>
      <c r="DX22" s="3">
        <v>23</v>
      </c>
      <c r="DY22" s="3">
        <v>320</v>
      </c>
      <c r="DZ22" s="5">
        <v>4.2985586822237476</v>
      </c>
      <c r="EA22" s="5">
        <v>8.5971173644474952</v>
      </c>
      <c r="EC22" s="3">
        <v>180</v>
      </c>
      <c r="ED22" s="3">
        <v>251</v>
      </c>
      <c r="EE22" s="3">
        <v>57</v>
      </c>
      <c r="EF22" s="3">
        <v>0</v>
      </c>
      <c r="EG22" s="3">
        <v>0</v>
      </c>
      <c r="EH22" s="3">
        <v>4</v>
      </c>
      <c r="EI22" s="3">
        <v>408</v>
      </c>
      <c r="EJ22" s="5">
        <v>4.2520491803278686</v>
      </c>
      <c r="EK22" s="5">
        <v>8.5040983606557372</v>
      </c>
      <c r="EN22" s="278">
        <f t="shared" si="14"/>
        <v>8.8815028901734099</v>
      </c>
      <c r="EO22" s="279">
        <f t="shared" si="0"/>
        <v>8.4814340588988468</v>
      </c>
      <c r="EP22" s="279">
        <f t="shared" si="1"/>
        <v>8.9199178644763855</v>
      </c>
      <c r="EQ22" s="279">
        <f t="shared" si="2"/>
        <v>8.7653701380175661</v>
      </c>
      <c r="ER22" s="279">
        <f t="shared" si="3"/>
        <v>9.060085836909872</v>
      </c>
      <c r="ES22" s="233">
        <f t="shared" si="4"/>
        <v>0</v>
      </c>
      <c r="ET22" s="233">
        <f t="shared" si="5"/>
        <v>6.6228956228956228</v>
      </c>
      <c r="EU22" s="233">
        <f t="shared" si="6"/>
        <v>8.8573619631901845</v>
      </c>
      <c r="EV22" s="233">
        <f t="shared" si="7"/>
        <v>8.7734513274336283</v>
      </c>
      <c r="EW22" s="233">
        <f t="shared" si="8"/>
        <v>8.4212121212121218</v>
      </c>
      <c r="EX22" s="233">
        <f t="shared" si="9"/>
        <v>0</v>
      </c>
      <c r="EY22" s="235">
        <f t="shared" si="10"/>
        <v>8.4911917098445588</v>
      </c>
      <c r="EZ22" s="233">
        <f t="shared" si="11"/>
        <v>8.5971173644474952</v>
      </c>
      <c r="FA22" s="234">
        <f t="shared" si="12"/>
        <v>8.5040983606557372</v>
      </c>
      <c r="FB22" s="178">
        <f t="shared" si="13"/>
        <v>8.531303271512952</v>
      </c>
    </row>
    <row r="23" spans="1:158" x14ac:dyDescent="0.25">
      <c r="A23" s="4" t="s">
        <v>38</v>
      </c>
      <c r="B23" s="4" t="s">
        <v>39</v>
      </c>
      <c r="C23" s="3">
        <v>215</v>
      </c>
      <c r="D23" s="3">
        <v>263</v>
      </c>
      <c r="E23" s="3">
        <v>67</v>
      </c>
      <c r="F23" s="3">
        <v>8</v>
      </c>
      <c r="G23" s="3">
        <v>5</v>
      </c>
      <c r="H23" s="3">
        <v>642</v>
      </c>
      <c r="I23" s="3">
        <v>0</v>
      </c>
      <c r="J23" s="5">
        <v>4.209677419354839</v>
      </c>
      <c r="K23" s="5">
        <v>8.4193548387096779</v>
      </c>
      <c r="M23" s="3">
        <v>302</v>
      </c>
      <c r="N23" s="3">
        <v>561</v>
      </c>
      <c r="O23" s="3">
        <v>231</v>
      </c>
      <c r="P23" s="3">
        <v>60</v>
      </c>
      <c r="Q23" s="3">
        <v>28</v>
      </c>
      <c r="R23" s="3">
        <v>18</v>
      </c>
      <c r="S23" s="3">
        <v>0</v>
      </c>
      <c r="T23" s="5">
        <v>3.8874788494077834</v>
      </c>
      <c r="U23" s="5">
        <v>7.7749576988155669</v>
      </c>
      <c r="W23" s="3">
        <v>454</v>
      </c>
      <c r="X23" s="3">
        <v>888</v>
      </c>
      <c r="Y23" s="3">
        <v>325</v>
      </c>
      <c r="Z23" s="3">
        <v>44</v>
      </c>
      <c r="AA23" s="3">
        <v>21</v>
      </c>
      <c r="AB23" s="3">
        <v>368</v>
      </c>
      <c r="AC23" s="3">
        <v>0</v>
      </c>
      <c r="AD23" s="5">
        <v>3.9872979214780599</v>
      </c>
      <c r="AE23" s="5">
        <v>7.9745958429561199</v>
      </c>
      <c r="AG23" s="3">
        <v>233</v>
      </c>
      <c r="AH23" s="3">
        <v>480</v>
      </c>
      <c r="AI23" s="3">
        <v>189</v>
      </c>
      <c r="AJ23" s="3">
        <v>29</v>
      </c>
      <c r="AK23" s="3">
        <v>5</v>
      </c>
      <c r="AL23" s="3">
        <v>264</v>
      </c>
      <c r="AM23" s="3">
        <v>0</v>
      </c>
      <c r="AN23" s="5">
        <v>3.9690170940170941</v>
      </c>
      <c r="AO23" s="5">
        <v>7.9380341880341883</v>
      </c>
      <c r="AQ23" s="3">
        <v>827</v>
      </c>
      <c r="AR23" s="3">
        <v>716</v>
      </c>
      <c r="AS23" s="3">
        <v>224</v>
      </c>
      <c r="AT23" s="3">
        <v>25</v>
      </c>
      <c r="AU23" s="3">
        <v>42</v>
      </c>
      <c r="AV23" s="3">
        <v>266</v>
      </c>
      <c r="AW23" s="3">
        <v>0</v>
      </c>
      <c r="AX23" s="5">
        <v>4.2328244274809164</v>
      </c>
      <c r="AY23" s="5">
        <v>8.4656488549618327</v>
      </c>
      <c r="BA23" s="3">
        <v>414</v>
      </c>
      <c r="BB23" s="3">
        <v>483</v>
      </c>
      <c r="BC23" s="3">
        <v>154</v>
      </c>
      <c r="BD23" s="3">
        <v>25</v>
      </c>
      <c r="BE23" s="3">
        <v>26</v>
      </c>
      <c r="BF23" s="3">
        <v>98</v>
      </c>
      <c r="BG23" s="3">
        <v>0</v>
      </c>
      <c r="BH23" s="5">
        <v>4.1197822141560803</v>
      </c>
      <c r="BI23" s="5">
        <v>8.2395644283121605</v>
      </c>
      <c r="BK23" s="3">
        <v>549</v>
      </c>
      <c r="BL23" s="3">
        <v>791</v>
      </c>
      <c r="BM23" s="3">
        <v>148</v>
      </c>
      <c r="BN23" s="3">
        <v>12</v>
      </c>
      <c r="BO23" s="3">
        <v>0</v>
      </c>
      <c r="BP23" s="3">
        <v>0</v>
      </c>
      <c r="BQ23" s="3">
        <v>0</v>
      </c>
      <c r="BR23" s="5">
        <v>4.2513333333333332</v>
      </c>
      <c r="BS23" s="5">
        <v>8.5026666666666664</v>
      </c>
      <c r="BU23" s="3">
        <v>419</v>
      </c>
      <c r="BV23" s="3">
        <v>784</v>
      </c>
      <c r="BW23" s="3">
        <v>196</v>
      </c>
      <c r="BX23" s="3">
        <v>5</v>
      </c>
      <c r="BY23" s="3">
        <v>0</v>
      </c>
      <c r="BZ23" s="3">
        <v>96</v>
      </c>
      <c r="CA23" s="3">
        <v>0</v>
      </c>
      <c r="CB23" s="5">
        <v>4.1517094017094021</v>
      </c>
      <c r="CC23" s="5">
        <v>8.3034188034188041</v>
      </c>
      <c r="CE23" s="3">
        <v>824</v>
      </c>
      <c r="CF23" s="3">
        <v>1023</v>
      </c>
      <c r="CG23" s="3">
        <v>357</v>
      </c>
      <c r="CH23" s="3">
        <v>62</v>
      </c>
      <c r="CI23" s="3">
        <v>45</v>
      </c>
      <c r="CJ23" s="3">
        <v>89</v>
      </c>
      <c r="CK23" s="3">
        <v>0</v>
      </c>
      <c r="CL23" s="5">
        <v>4.0900043271311119</v>
      </c>
      <c r="CM23" s="5">
        <v>8.1800086542622239</v>
      </c>
      <c r="CO23" s="3">
        <v>506</v>
      </c>
      <c r="CP23" s="3">
        <v>1094</v>
      </c>
      <c r="CQ23" s="3">
        <v>546</v>
      </c>
      <c r="CR23" s="3">
        <v>124</v>
      </c>
      <c r="CS23" s="3">
        <v>62</v>
      </c>
      <c r="CT23" s="3">
        <v>68</v>
      </c>
      <c r="CU23" s="3">
        <v>0</v>
      </c>
      <c r="CV23" s="5">
        <v>3.7967409948542024</v>
      </c>
      <c r="CW23" s="5">
        <v>7.5934819897084047</v>
      </c>
      <c r="CY23" s="3">
        <v>258</v>
      </c>
      <c r="CZ23" s="3">
        <v>551</v>
      </c>
      <c r="DA23" s="3">
        <v>252</v>
      </c>
      <c r="DB23" s="3">
        <v>53</v>
      </c>
      <c r="DC23" s="3">
        <v>48</v>
      </c>
      <c r="DD23" s="3">
        <v>38</v>
      </c>
      <c r="DE23" s="3">
        <v>0</v>
      </c>
      <c r="DF23" s="5">
        <v>3.7900172117039586</v>
      </c>
      <c r="DG23" s="5">
        <v>7.5800344234079171</v>
      </c>
      <c r="DI23" s="3">
        <v>176</v>
      </c>
      <c r="DJ23" s="3">
        <v>577</v>
      </c>
      <c r="DK23" s="3">
        <v>220</v>
      </c>
      <c r="DL23" s="3">
        <v>29</v>
      </c>
      <c r="DM23" s="3">
        <v>0</v>
      </c>
      <c r="DN23" s="3">
        <v>198</v>
      </c>
      <c r="DO23" s="3">
        <v>0</v>
      </c>
      <c r="DP23" s="5">
        <v>3.8982035928143715</v>
      </c>
      <c r="DQ23" s="5">
        <v>7.7964071856287429</v>
      </c>
      <c r="DS23" s="3">
        <v>731</v>
      </c>
      <c r="DT23" s="3">
        <v>701</v>
      </c>
      <c r="DU23" s="3">
        <v>241</v>
      </c>
      <c r="DV23" s="3">
        <v>40</v>
      </c>
      <c r="DW23" s="3">
        <v>24</v>
      </c>
      <c r="DX23" s="3">
        <v>63</v>
      </c>
      <c r="DY23" s="3">
        <v>0</v>
      </c>
      <c r="DZ23" s="5">
        <v>4.1945883707541736</v>
      </c>
      <c r="EA23" s="5">
        <v>8.3891767415083471</v>
      </c>
      <c r="EC23" s="3">
        <v>215</v>
      </c>
      <c r="ED23" s="3">
        <v>343</v>
      </c>
      <c r="EE23" s="3">
        <v>22</v>
      </c>
      <c r="EF23" s="3">
        <v>6</v>
      </c>
      <c r="EG23" s="3">
        <v>0</v>
      </c>
      <c r="EH23" s="3">
        <v>314</v>
      </c>
      <c r="EI23" s="3">
        <v>0</v>
      </c>
      <c r="EJ23" s="5">
        <v>4.3088737201365186</v>
      </c>
      <c r="EK23" s="5">
        <v>8.6177474402730372</v>
      </c>
      <c r="EN23" s="278">
        <f t="shared" si="14"/>
        <v>8.4193548387096779</v>
      </c>
      <c r="EO23" s="279">
        <f t="shared" si="0"/>
        <v>7.7749576988155669</v>
      </c>
      <c r="EP23" s="279">
        <f t="shared" si="1"/>
        <v>7.9745958429561199</v>
      </c>
      <c r="EQ23" s="279">
        <f t="shared" si="2"/>
        <v>7.9380341880341883</v>
      </c>
      <c r="ER23" s="279">
        <f t="shared" si="3"/>
        <v>8.4656488549618327</v>
      </c>
      <c r="ES23" s="233">
        <f t="shared" si="4"/>
        <v>8.2395644283121605</v>
      </c>
      <c r="ET23" s="233">
        <f t="shared" si="5"/>
        <v>8.5026666666666664</v>
      </c>
      <c r="EU23" s="233">
        <f t="shared" si="6"/>
        <v>8.3034188034188041</v>
      </c>
      <c r="EV23" s="233">
        <f t="shared" si="7"/>
        <v>8.1800086542622239</v>
      </c>
      <c r="EW23" s="233">
        <f t="shared" si="8"/>
        <v>7.5934819897084047</v>
      </c>
      <c r="EX23" s="233">
        <f t="shared" si="9"/>
        <v>7.5800344234079171</v>
      </c>
      <c r="EY23" s="235">
        <f t="shared" si="10"/>
        <v>7.7964071856287429</v>
      </c>
      <c r="EZ23" s="233">
        <f t="shared" si="11"/>
        <v>8.3891767415083471</v>
      </c>
      <c r="FA23" s="234">
        <f t="shared" si="12"/>
        <v>8.6177474402730372</v>
      </c>
      <c r="FB23" s="178">
        <f t="shared" si="13"/>
        <v>8.1267926969045501</v>
      </c>
    </row>
    <row r="24" spans="1:158" x14ac:dyDescent="0.25">
      <c r="A24" s="4" t="s">
        <v>40</v>
      </c>
      <c r="B24" s="4" t="s">
        <v>41</v>
      </c>
      <c r="C24" s="3">
        <v>188</v>
      </c>
      <c r="D24" s="3">
        <v>220</v>
      </c>
      <c r="E24" s="3">
        <v>71</v>
      </c>
      <c r="F24" s="3">
        <v>11</v>
      </c>
      <c r="G24" s="3">
        <v>10</v>
      </c>
      <c r="H24" s="3">
        <v>698</v>
      </c>
      <c r="I24" s="3">
        <v>2</v>
      </c>
      <c r="J24" s="5">
        <v>4.13</v>
      </c>
      <c r="K24" s="5">
        <v>8.26</v>
      </c>
      <c r="M24" s="3">
        <v>314</v>
      </c>
      <c r="N24" s="3">
        <v>426</v>
      </c>
      <c r="O24" s="3">
        <v>260</v>
      </c>
      <c r="P24" s="3">
        <v>67</v>
      </c>
      <c r="Q24" s="3">
        <v>40</v>
      </c>
      <c r="R24" s="3">
        <v>93</v>
      </c>
      <c r="S24" s="3">
        <v>0</v>
      </c>
      <c r="T24" s="5">
        <v>3.8193315266485999</v>
      </c>
      <c r="U24" s="5">
        <v>7.6386630532971997</v>
      </c>
      <c r="W24" s="3">
        <v>587</v>
      </c>
      <c r="X24" s="3">
        <v>790</v>
      </c>
      <c r="Y24" s="3">
        <v>414</v>
      </c>
      <c r="Z24" s="3">
        <v>71</v>
      </c>
      <c r="AA24" s="3">
        <v>58</v>
      </c>
      <c r="AB24" s="3">
        <v>174</v>
      </c>
      <c r="AC24" s="3">
        <v>6</v>
      </c>
      <c r="AD24" s="5">
        <v>3.9255208333333331</v>
      </c>
      <c r="AE24" s="5">
        <v>7.8510416666666663</v>
      </c>
      <c r="AG24" s="3">
        <v>187</v>
      </c>
      <c r="AH24" s="3">
        <v>422</v>
      </c>
      <c r="AI24" s="3">
        <v>374</v>
      </c>
      <c r="AJ24" s="3">
        <v>72</v>
      </c>
      <c r="AK24" s="3">
        <v>22</v>
      </c>
      <c r="AL24" s="3">
        <v>123</v>
      </c>
      <c r="AM24" s="3">
        <v>0</v>
      </c>
      <c r="AN24" s="5">
        <v>3.6313834726090994</v>
      </c>
      <c r="AO24" s="5">
        <v>7.2627669452181989</v>
      </c>
      <c r="AQ24" s="3">
        <v>910</v>
      </c>
      <c r="AR24" s="3">
        <v>771</v>
      </c>
      <c r="AS24" s="3">
        <v>317</v>
      </c>
      <c r="AT24" s="3">
        <v>58</v>
      </c>
      <c r="AU24" s="3">
        <v>26</v>
      </c>
      <c r="AV24" s="3">
        <v>16</v>
      </c>
      <c r="AW24" s="3">
        <v>2</v>
      </c>
      <c r="AX24" s="5">
        <v>4.1916426512968297</v>
      </c>
      <c r="AY24" s="5">
        <v>8.3832853025936593</v>
      </c>
      <c r="BA24" s="3">
        <v>510</v>
      </c>
      <c r="BB24" s="3">
        <v>432</v>
      </c>
      <c r="BC24" s="3">
        <v>186</v>
      </c>
      <c r="BD24" s="3">
        <v>16</v>
      </c>
      <c r="BE24" s="3">
        <v>7</v>
      </c>
      <c r="BF24" s="3">
        <v>46</v>
      </c>
      <c r="BG24" s="3">
        <v>3</v>
      </c>
      <c r="BH24" s="5">
        <v>4.2354474370112944</v>
      </c>
      <c r="BI24" s="5">
        <v>8.4708948740225889</v>
      </c>
      <c r="BK24" s="3">
        <v>47</v>
      </c>
      <c r="BL24" s="3">
        <v>219</v>
      </c>
      <c r="BM24" s="3">
        <v>434</v>
      </c>
      <c r="BN24" s="3">
        <v>312</v>
      </c>
      <c r="BO24" s="3">
        <v>384</v>
      </c>
      <c r="BP24" s="3">
        <v>104</v>
      </c>
      <c r="BQ24" s="3">
        <v>0</v>
      </c>
      <c r="BR24" s="5">
        <v>2.4505730659025788</v>
      </c>
      <c r="BS24" s="5">
        <v>4.9011461318051577</v>
      </c>
      <c r="BU24" s="3">
        <v>452</v>
      </c>
      <c r="BV24" s="3">
        <v>674</v>
      </c>
      <c r="BW24" s="3">
        <v>285</v>
      </c>
      <c r="BX24" s="3">
        <v>20</v>
      </c>
      <c r="BY24" s="3">
        <v>7</v>
      </c>
      <c r="BZ24" s="3">
        <v>50</v>
      </c>
      <c r="CA24" s="3">
        <v>12</v>
      </c>
      <c r="CB24" s="5">
        <v>4.0737134909596664</v>
      </c>
      <c r="CC24" s="5">
        <v>8.1474269819193328</v>
      </c>
      <c r="CE24" s="3">
        <v>689</v>
      </c>
      <c r="CF24" s="3">
        <v>914</v>
      </c>
      <c r="CG24" s="3">
        <v>451</v>
      </c>
      <c r="CH24" s="3">
        <v>146</v>
      </c>
      <c r="CI24" s="3">
        <v>74</v>
      </c>
      <c r="CJ24" s="3">
        <v>108</v>
      </c>
      <c r="CK24" s="3">
        <v>18</v>
      </c>
      <c r="CL24" s="5">
        <v>3.8786279683377307</v>
      </c>
      <c r="CM24" s="5">
        <v>7.7572559366754614</v>
      </c>
      <c r="CO24" s="3">
        <v>502</v>
      </c>
      <c r="CP24" s="3">
        <v>776</v>
      </c>
      <c r="CQ24" s="3">
        <v>667</v>
      </c>
      <c r="CR24" s="3">
        <v>201</v>
      </c>
      <c r="CS24" s="3">
        <v>101</v>
      </c>
      <c r="CT24" s="3">
        <v>134</v>
      </c>
      <c r="CU24" s="3">
        <v>19</v>
      </c>
      <c r="CV24" s="5">
        <v>3.6128170894526033</v>
      </c>
      <c r="CW24" s="5">
        <v>7.2256341789052065</v>
      </c>
      <c r="CY24" s="3">
        <v>311</v>
      </c>
      <c r="CZ24" s="3">
        <v>424</v>
      </c>
      <c r="DA24" s="3">
        <v>305</v>
      </c>
      <c r="DB24" s="3">
        <v>68</v>
      </c>
      <c r="DC24" s="3">
        <v>50</v>
      </c>
      <c r="DD24" s="3">
        <v>29</v>
      </c>
      <c r="DE24" s="3">
        <v>13</v>
      </c>
      <c r="DF24" s="5">
        <v>3.7582037996545767</v>
      </c>
      <c r="DG24" s="5">
        <v>7.5164075993091535</v>
      </c>
      <c r="DI24" s="3">
        <v>225</v>
      </c>
      <c r="DJ24" s="3">
        <v>455</v>
      </c>
      <c r="DK24" s="3">
        <v>283</v>
      </c>
      <c r="DL24" s="3">
        <v>61</v>
      </c>
      <c r="DM24" s="3">
        <v>27</v>
      </c>
      <c r="DN24" s="3">
        <v>136</v>
      </c>
      <c r="DO24" s="3">
        <v>13</v>
      </c>
      <c r="DP24" s="5">
        <v>3.7516650808753567</v>
      </c>
      <c r="DQ24" s="5">
        <v>7.5033301617507133</v>
      </c>
      <c r="DS24" s="3">
        <v>615</v>
      </c>
      <c r="DT24" s="3">
        <v>712</v>
      </c>
      <c r="DU24" s="3">
        <v>331</v>
      </c>
      <c r="DV24" s="3">
        <v>74</v>
      </c>
      <c r="DW24" s="3">
        <v>31</v>
      </c>
      <c r="DX24" s="3">
        <v>24</v>
      </c>
      <c r="DY24" s="3">
        <v>13</v>
      </c>
      <c r="DZ24" s="5">
        <v>4.024390243902439</v>
      </c>
      <c r="EA24" s="5">
        <v>8.0487804878048781</v>
      </c>
      <c r="EC24" s="3">
        <v>127</v>
      </c>
      <c r="ED24" s="3">
        <v>354</v>
      </c>
      <c r="EE24" s="3">
        <v>145</v>
      </c>
      <c r="EF24" s="3">
        <v>22</v>
      </c>
      <c r="EG24" s="3">
        <v>19</v>
      </c>
      <c r="EH24" s="3">
        <v>221</v>
      </c>
      <c r="EI24" s="3">
        <v>12</v>
      </c>
      <c r="EJ24" s="5">
        <v>3.8215892053973013</v>
      </c>
      <c r="EK24" s="5">
        <v>7.6431784107946026</v>
      </c>
      <c r="EN24" s="278">
        <f t="shared" si="14"/>
        <v>8.26</v>
      </c>
      <c r="EO24" s="279">
        <f t="shared" si="0"/>
        <v>7.6386630532971997</v>
      </c>
      <c r="EP24" s="279">
        <f t="shared" si="1"/>
        <v>7.8510416666666663</v>
      </c>
      <c r="EQ24" s="279">
        <f t="shared" si="2"/>
        <v>7.2627669452181989</v>
      </c>
      <c r="ER24" s="279">
        <f t="shared" si="3"/>
        <v>8.3832853025936593</v>
      </c>
      <c r="ES24" s="233">
        <f t="shared" si="4"/>
        <v>8.4708948740225889</v>
      </c>
      <c r="ET24" s="233">
        <f t="shared" si="5"/>
        <v>4.9011461318051577</v>
      </c>
      <c r="EU24" s="233">
        <f t="shared" si="6"/>
        <v>8.1474269819193328</v>
      </c>
      <c r="EV24" s="233">
        <f t="shared" si="7"/>
        <v>7.7572559366754614</v>
      </c>
      <c r="EW24" s="233">
        <f t="shared" si="8"/>
        <v>7.2256341789052065</v>
      </c>
      <c r="EX24" s="233">
        <f t="shared" si="9"/>
        <v>7.5164075993091535</v>
      </c>
      <c r="EY24" s="235">
        <f t="shared" si="10"/>
        <v>7.5033301617507133</v>
      </c>
      <c r="EZ24" s="233">
        <f t="shared" si="11"/>
        <v>8.0487804878048781</v>
      </c>
      <c r="FA24" s="234">
        <f t="shared" si="12"/>
        <v>7.6431784107946026</v>
      </c>
      <c r="FB24" s="178">
        <f t="shared" si="13"/>
        <v>7.6149865521973439</v>
      </c>
    </row>
    <row r="25" spans="1:158" x14ac:dyDescent="0.25">
      <c r="A25" s="4" t="s">
        <v>42</v>
      </c>
      <c r="B25" s="4" t="s">
        <v>43</v>
      </c>
      <c r="C25" s="3">
        <v>258</v>
      </c>
      <c r="D25" s="3">
        <v>354</v>
      </c>
      <c r="E25" s="3">
        <v>139</v>
      </c>
      <c r="F25" s="3">
        <v>23</v>
      </c>
      <c r="G25" s="3">
        <v>13</v>
      </c>
      <c r="H25" s="3">
        <v>417</v>
      </c>
      <c r="I25" s="3">
        <v>0</v>
      </c>
      <c r="J25" s="5">
        <v>4.0432020330368488</v>
      </c>
      <c r="K25" s="5">
        <v>8.0864040660736975</v>
      </c>
      <c r="M25" s="3">
        <v>193</v>
      </c>
      <c r="N25" s="3">
        <v>385</v>
      </c>
      <c r="O25" s="3">
        <v>211</v>
      </c>
      <c r="P25" s="3">
        <v>71</v>
      </c>
      <c r="Q25" s="3">
        <v>30</v>
      </c>
      <c r="R25" s="3">
        <v>314</v>
      </c>
      <c r="S25" s="3">
        <v>0</v>
      </c>
      <c r="T25" s="5">
        <v>3.7191011235955056</v>
      </c>
      <c r="U25" s="5">
        <v>7.4382022471910112</v>
      </c>
      <c r="W25" s="3">
        <v>843</v>
      </c>
      <c r="X25" s="3">
        <v>777</v>
      </c>
      <c r="Y25" s="3">
        <v>262</v>
      </c>
      <c r="Z25" s="3">
        <v>51</v>
      </c>
      <c r="AA25" s="3">
        <v>28</v>
      </c>
      <c r="AB25" s="3">
        <v>146</v>
      </c>
      <c r="AC25" s="3">
        <v>0</v>
      </c>
      <c r="AD25" s="5">
        <v>4.2014278429372771</v>
      </c>
      <c r="AE25" s="5">
        <v>8.4028556858745542</v>
      </c>
      <c r="AG25" s="3">
        <v>232</v>
      </c>
      <c r="AH25" s="3">
        <v>438</v>
      </c>
      <c r="AI25" s="3">
        <v>219</v>
      </c>
      <c r="AJ25" s="3">
        <v>41</v>
      </c>
      <c r="AK25" s="3">
        <v>25</v>
      </c>
      <c r="AL25" s="3">
        <v>249</v>
      </c>
      <c r="AM25" s="3">
        <v>0</v>
      </c>
      <c r="AN25" s="5">
        <v>3.8492146596858641</v>
      </c>
      <c r="AO25" s="5">
        <v>7.6984293193717281</v>
      </c>
      <c r="AQ25" s="3">
        <v>1170</v>
      </c>
      <c r="AR25" s="3">
        <v>746</v>
      </c>
      <c r="AS25" s="3">
        <v>163</v>
      </c>
      <c r="AT25" s="3">
        <v>16</v>
      </c>
      <c r="AU25" s="3">
        <v>3</v>
      </c>
      <c r="AV25" s="3">
        <v>8</v>
      </c>
      <c r="AW25" s="3">
        <v>1</v>
      </c>
      <c r="AX25" s="5">
        <v>4.4604385128693993</v>
      </c>
      <c r="AY25" s="5">
        <v>8.9208770257387986</v>
      </c>
      <c r="BA25" s="3">
        <v>615</v>
      </c>
      <c r="BB25" s="3">
        <v>447</v>
      </c>
      <c r="BC25" s="3">
        <v>111</v>
      </c>
      <c r="BD25" s="3">
        <v>12</v>
      </c>
      <c r="BE25" s="3">
        <v>2</v>
      </c>
      <c r="BF25" s="3">
        <v>17</v>
      </c>
      <c r="BG25" s="3">
        <v>0</v>
      </c>
      <c r="BH25" s="5">
        <v>4.3993260320134793</v>
      </c>
      <c r="BI25" s="5">
        <v>8.7986520640269585</v>
      </c>
      <c r="BK25" s="3">
        <v>239</v>
      </c>
      <c r="BL25" s="3">
        <v>544</v>
      </c>
      <c r="BM25" s="3">
        <v>443</v>
      </c>
      <c r="BN25" s="3">
        <v>140</v>
      </c>
      <c r="BO25" s="3">
        <v>83</v>
      </c>
      <c r="BP25" s="3">
        <v>56</v>
      </c>
      <c r="BQ25" s="3">
        <v>0</v>
      </c>
      <c r="BR25" s="5">
        <v>3.4941338854382331</v>
      </c>
      <c r="BS25" s="5">
        <v>6.9882677708764662</v>
      </c>
      <c r="BU25" s="3">
        <v>448</v>
      </c>
      <c r="BV25" s="3">
        <v>679</v>
      </c>
      <c r="BW25" s="3">
        <v>222</v>
      </c>
      <c r="BX25" s="3">
        <v>33</v>
      </c>
      <c r="BY25" s="3">
        <v>4</v>
      </c>
      <c r="BZ25" s="3">
        <v>119</v>
      </c>
      <c r="CA25" s="3">
        <v>0</v>
      </c>
      <c r="CB25" s="5">
        <v>4.1067821067821066</v>
      </c>
      <c r="CC25" s="5">
        <v>8.2135642135642133</v>
      </c>
      <c r="CE25" s="3">
        <v>966</v>
      </c>
      <c r="CF25" s="3">
        <v>976</v>
      </c>
      <c r="CG25" s="3">
        <v>364</v>
      </c>
      <c r="CH25" s="3">
        <v>55</v>
      </c>
      <c r="CI25" s="3">
        <v>19</v>
      </c>
      <c r="CJ25" s="3">
        <v>28</v>
      </c>
      <c r="CK25" s="3">
        <v>0</v>
      </c>
      <c r="CL25" s="5">
        <v>4.1827731092436977</v>
      </c>
      <c r="CM25" s="5">
        <v>8.3655462184873954</v>
      </c>
      <c r="CO25" s="3">
        <v>726</v>
      </c>
      <c r="CP25" s="3">
        <v>974</v>
      </c>
      <c r="CQ25" s="3">
        <v>452</v>
      </c>
      <c r="CR25" s="3">
        <v>163</v>
      </c>
      <c r="CS25" s="3">
        <v>53</v>
      </c>
      <c r="CT25" s="3">
        <v>39</v>
      </c>
      <c r="CU25" s="3">
        <v>1</v>
      </c>
      <c r="CV25" s="5">
        <v>3.9108952702702702</v>
      </c>
      <c r="CW25" s="5">
        <v>7.8217905405405403</v>
      </c>
      <c r="CY25" s="3">
        <v>246</v>
      </c>
      <c r="CZ25" s="3">
        <v>358</v>
      </c>
      <c r="DA25" s="3">
        <v>305</v>
      </c>
      <c r="DB25" s="3">
        <v>122</v>
      </c>
      <c r="DC25" s="3">
        <v>99</v>
      </c>
      <c r="DD25" s="3">
        <v>74</v>
      </c>
      <c r="DE25" s="3">
        <v>0</v>
      </c>
      <c r="DF25" s="5">
        <v>3.4690265486725664</v>
      </c>
      <c r="DG25" s="5">
        <v>6.9380530973451329</v>
      </c>
      <c r="DI25" s="3">
        <v>219</v>
      </c>
      <c r="DJ25" s="3">
        <v>468</v>
      </c>
      <c r="DK25" s="3">
        <v>283</v>
      </c>
      <c r="DL25" s="3">
        <v>84</v>
      </c>
      <c r="DM25" s="3">
        <v>43</v>
      </c>
      <c r="DN25" s="3">
        <v>107</v>
      </c>
      <c r="DO25" s="3">
        <v>0</v>
      </c>
      <c r="DP25" s="5">
        <v>3.6709206927985414</v>
      </c>
      <c r="DQ25" s="5">
        <v>7.3418413855970828</v>
      </c>
      <c r="DS25" s="3">
        <v>645</v>
      </c>
      <c r="DT25" s="3">
        <v>673</v>
      </c>
      <c r="DU25" s="3">
        <v>321</v>
      </c>
      <c r="DV25" s="3">
        <v>96</v>
      </c>
      <c r="DW25" s="3">
        <v>46</v>
      </c>
      <c r="DX25" s="3">
        <v>24</v>
      </c>
      <c r="DY25" s="3">
        <v>1</v>
      </c>
      <c r="DZ25" s="5">
        <v>3.9966311061201574</v>
      </c>
      <c r="EA25" s="5">
        <v>7.9932622122403147</v>
      </c>
      <c r="EC25" s="3">
        <v>266</v>
      </c>
      <c r="ED25" s="3">
        <v>331</v>
      </c>
      <c r="EE25" s="3">
        <v>132</v>
      </c>
      <c r="EF25" s="3">
        <v>39</v>
      </c>
      <c r="EG25" s="3">
        <v>30</v>
      </c>
      <c r="EH25" s="3">
        <v>105</v>
      </c>
      <c r="EI25" s="3">
        <v>0</v>
      </c>
      <c r="EJ25" s="5">
        <v>3.9573934837092732</v>
      </c>
      <c r="EK25" s="5">
        <v>7.9147869674185465</v>
      </c>
      <c r="EN25" s="278">
        <f t="shared" si="14"/>
        <v>8.0864040660736975</v>
      </c>
      <c r="EO25" s="279">
        <f t="shared" si="0"/>
        <v>7.4382022471910112</v>
      </c>
      <c r="EP25" s="279">
        <f t="shared" si="1"/>
        <v>8.4028556858745542</v>
      </c>
      <c r="EQ25" s="279">
        <f t="shared" si="2"/>
        <v>7.6984293193717281</v>
      </c>
      <c r="ER25" s="279">
        <f t="shared" si="3"/>
        <v>8.9208770257387986</v>
      </c>
      <c r="ES25" s="233">
        <f t="shared" si="4"/>
        <v>8.7986520640269585</v>
      </c>
      <c r="ET25" s="233">
        <f t="shared" si="5"/>
        <v>6.9882677708764662</v>
      </c>
      <c r="EU25" s="233">
        <f t="shared" si="6"/>
        <v>8.2135642135642133</v>
      </c>
      <c r="EV25" s="233">
        <f t="shared" si="7"/>
        <v>8.3655462184873954</v>
      </c>
      <c r="EW25" s="233">
        <f t="shared" si="8"/>
        <v>7.8217905405405403</v>
      </c>
      <c r="EX25" s="233">
        <f t="shared" si="9"/>
        <v>6.9380530973451329</v>
      </c>
      <c r="EY25" s="235">
        <f t="shared" si="10"/>
        <v>7.3418413855970828</v>
      </c>
      <c r="EZ25" s="233">
        <f t="shared" si="11"/>
        <v>7.9932622122403147</v>
      </c>
      <c r="FA25" s="234">
        <f t="shared" si="12"/>
        <v>7.9147869674185465</v>
      </c>
      <c r="FB25" s="178">
        <f t="shared" si="13"/>
        <v>7.9230380581676014</v>
      </c>
    </row>
    <row r="26" spans="1:158" x14ac:dyDescent="0.25">
      <c r="A26" s="4" t="s">
        <v>44</v>
      </c>
      <c r="B26" s="4" t="s">
        <v>45</v>
      </c>
      <c r="C26" s="3">
        <v>1206</v>
      </c>
      <c r="D26" s="3">
        <v>1320</v>
      </c>
      <c r="E26" s="3">
        <v>511</v>
      </c>
      <c r="F26" s="3">
        <v>21</v>
      </c>
      <c r="G26" s="3">
        <v>10</v>
      </c>
      <c r="H26" s="3">
        <v>116</v>
      </c>
      <c r="I26" s="3">
        <v>0</v>
      </c>
      <c r="J26" s="5">
        <v>4.2030638852672748</v>
      </c>
      <c r="K26" s="5">
        <v>8.4061277705345496</v>
      </c>
      <c r="M26" s="3">
        <v>436</v>
      </c>
      <c r="N26" s="3">
        <v>1449</v>
      </c>
      <c r="O26" s="3">
        <v>926</v>
      </c>
      <c r="P26" s="3">
        <v>137</v>
      </c>
      <c r="Q26" s="3">
        <v>95</v>
      </c>
      <c r="R26" s="3">
        <v>141</v>
      </c>
      <c r="S26" s="3">
        <v>0</v>
      </c>
      <c r="T26" s="5">
        <v>3.6552744002628983</v>
      </c>
      <c r="U26" s="5">
        <v>7.3105488005257966</v>
      </c>
      <c r="W26" s="3">
        <v>1234</v>
      </c>
      <c r="X26" s="3">
        <v>2674</v>
      </c>
      <c r="Y26" s="3">
        <v>1305</v>
      </c>
      <c r="Z26" s="3">
        <v>244</v>
      </c>
      <c r="AA26" s="3">
        <v>87</v>
      </c>
      <c r="AB26" s="3">
        <v>28</v>
      </c>
      <c r="AC26" s="3">
        <v>0</v>
      </c>
      <c r="AD26" s="5">
        <v>3.852092352092352</v>
      </c>
      <c r="AE26" s="5">
        <v>7.704184704184704</v>
      </c>
      <c r="AG26" s="3">
        <v>764</v>
      </c>
      <c r="AH26" s="3">
        <v>1213</v>
      </c>
      <c r="AI26" s="3">
        <v>880</v>
      </c>
      <c r="AJ26" s="3">
        <v>55</v>
      </c>
      <c r="AK26" s="3">
        <v>91</v>
      </c>
      <c r="AL26" s="3">
        <v>181</v>
      </c>
      <c r="AM26" s="3">
        <v>0</v>
      </c>
      <c r="AN26" s="5">
        <v>3.833832833832834</v>
      </c>
      <c r="AO26" s="5">
        <v>7.667665667665668</v>
      </c>
      <c r="AQ26" s="3">
        <v>2300</v>
      </c>
      <c r="AR26" s="3">
        <v>2475</v>
      </c>
      <c r="AS26" s="3">
        <v>783</v>
      </c>
      <c r="AT26" s="3">
        <v>0</v>
      </c>
      <c r="AU26" s="3">
        <v>14</v>
      </c>
      <c r="AV26" s="3">
        <v>0</v>
      </c>
      <c r="AW26" s="3">
        <v>0</v>
      </c>
      <c r="AX26" s="5">
        <v>4.2647164393395549</v>
      </c>
      <c r="AY26" s="5">
        <v>8.5294328786791098</v>
      </c>
      <c r="BA26" s="3">
        <v>1102</v>
      </c>
      <c r="BB26" s="3">
        <v>1761</v>
      </c>
      <c r="BC26" s="3">
        <v>321</v>
      </c>
      <c r="BD26" s="3">
        <v>0</v>
      </c>
      <c r="BE26" s="3">
        <v>0</v>
      </c>
      <c r="BF26" s="3">
        <v>0</v>
      </c>
      <c r="BG26" s="3">
        <v>0</v>
      </c>
      <c r="BH26" s="5">
        <v>4.245288944723618</v>
      </c>
      <c r="BI26" s="5">
        <v>8.4905778894472359</v>
      </c>
      <c r="BK26" s="3">
        <v>512</v>
      </c>
      <c r="BL26" s="3">
        <v>1008</v>
      </c>
      <c r="BM26" s="3">
        <v>1820</v>
      </c>
      <c r="BN26" s="3">
        <v>193</v>
      </c>
      <c r="BO26" s="3">
        <v>377</v>
      </c>
      <c r="BP26" s="3">
        <v>70</v>
      </c>
      <c r="BQ26" s="3">
        <v>0</v>
      </c>
      <c r="BR26" s="5">
        <v>3.2774936061381075</v>
      </c>
      <c r="BS26" s="5">
        <v>6.5549872122762149</v>
      </c>
      <c r="BU26" s="3">
        <v>1161</v>
      </c>
      <c r="BV26" s="3">
        <v>1820</v>
      </c>
      <c r="BW26" s="3">
        <v>925</v>
      </c>
      <c r="BX26" s="3">
        <v>49</v>
      </c>
      <c r="BY26" s="3">
        <v>25</v>
      </c>
      <c r="BZ26" s="3">
        <v>0</v>
      </c>
      <c r="CA26" s="3">
        <v>0</v>
      </c>
      <c r="CB26" s="5">
        <v>4.0158291457286435</v>
      </c>
      <c r="CC26" s="5">
        <v>8.0316582914572869</v>
      </c>
      <c r="CE26" s="3">
        <v>1923</v>
      </c>
      <c r="CF26" s="3">
        <v>3204</v>
      </c>
      <c r="CG26" s="3">
        <v>1056</v>
      </c>
      <c r="CH26" s="3">
        <v>79</v>
      </c>
      <c r="CI26" s="3">
        <v>19</v>
      </c>
      <c r="CJ26" s="3">
        <v>87</v>
      </c>
      <c r="CK26" s="3">
        <v>0</v>
      </c>
      <c r="CL26" s="5">
        <v>4.103805126572202</v>
      </c>
      <c r="CM26" s="5">
        <v>8.207610253144404</v>
      </c>
      <c r="CO26" s="3">
        <v>1431</v>
      </c>
      <c r="CP26" s="3">
        <v>3347</v>
      </c>
      <c r="CQ26" s="3">
        <v>1266</v>
      </c>
      <c r="CR26" s="3">
        <v>165</v>
      </c>
      <c r="CS26" s="3">
        <v>36</v>
      </c>
      <c r="CT26" s="3">
        <v>123</v>
      </c>
      <c r="CU26" s="3">
        <v>0</v>
      </c>
      <c r="CV26" s="5">
        <v>3.956285028022418</v>
      </c>
      <c r="CW26" s="5">
        <v>7.912570056044836</v>
      </c>
      <c r="CY26" s="3">
        <v>508</v>
      </c>
      <c r="CZ26" s="3">
        <v>1372</v>
      </c>
      <c r="DA26" s="3">
        <v>1057</v>
      </c>
      <c r="DB26" s="3">
        <v>83</v>
      </c>
      <c r="DC26" s="3">
        <v>86</v>
      </c>
      <c r="DD26" s="3">
        <v>44</v>
      </c>
      <c r="DE26" s="3">
        <v>34</v>
      </c>
      <c r="DF26" s="5">
        <v>3.6867353509336769</v>
      </c>
      <c r="DG26" s="5">
        <v>7.3734707018673538</v>
      </c>
      <c r="DI26" s="3">
        <v>578</v>
      </c>
      <c r="DJ26" s="3">
        <v>1396</v>
      </c>
      <c r="DK26" s="3">
        <v>915</v>
      </c>
      <c r="DL26" s="3">
        <v>129</v>
      </c>
      <c r="DM26" s="3">
        <v>40</v>
      </c>
      <c r="DN26" s="3">
        <v>126</v>
      </c>
      <c r="DO26" s="3">
        <v>0</v>
      </c>
      <c r="DP26" s="5">
        <v>3.7661870503597124</v>
      </c>
      <c r="DQ26" s="5">
        <v>7.5323741007194247</v>
      </c>
      <c r="DS26" s="3">
        <v>1171</v>
      </c>
      <c r="DT26" s="3">
        <v>2244</v>
      </c>
      <c r="DU26" s="3">
        <v>1217</v>
      </c>
      <c r="DV26" s="3">
        <v>43</v>
      </c>
      <c r="DW26" s="3">
        <v>43</v>
      </c>
      <c r="DX26" s="3">
        <v>58</v>
      </c>
      <c r="DY26" s="3">
        <v>0</v>
      </c>
      <c r="DZ26" s="5">
        <v>3.9446799491309879</v>
      </c>
      <c r="EA26" s="5">
        <v>7.8893598982619757</v>
      </c>
      <c r="EC26" s="3">
        <v>554</v>
      </c>
      <c r="ED26" s="3">
        <v>1107</v>
      </c>
      <c r="EE26" s="3">
        <v>614</v>
      </c>
      <c r="EF26" s="3">
        <v>0</v>
      </c>
      <c r="EG26" s="3">
        <v>0</v>
      </c>
      <c r="EH26" s="3">
        <v>113</v>
      </c>
      <c r="EI26" s="3">
        <v>0</v>
      </c>
      <c r="EJ26" s="5">
        <v>3.9736263736263737</v>
      </c>
      <c r="EK26" s="5">
        <v>7.9472527472527474</v>
      </c>
      <c r="EN26" s="278">
        <f t="shared" si="14"/>
        <v>8.4061277705345496</v>
      </c>
      <c r="EO26" s="279">
        <f t="shared" si="0"/>
        <v>7.3105488005257966</v>
      </c>
      <c r="EP26" s="279">
        <f t="shared" si="1"/>
        <v>7.704184704184704</v>
      </c>
      <c r="EQ26" s="279">
        <f t="shared" si="2"/>
        <v>7.667665667665668</v>
      </c>
      <c r="ER26" s="279">
        <f t="shared" si="3"/>
        <v>8.5294328786791098</v>
      </c>
      <c r="ES26" s="233">
        <f t="shared" si="4"/>
        <v>8.4905778894472359</v>
      </c>
      <c r="ET26" s="233">
        <f t="shared" si="5"/>
        <v>6.5549872122762149</v>
      </c>
      <c r="EU26" s="233">
        <f t="shared" si="6"/>
        <v>8.0316582914572869</v>
      </c>
      <c r="EV26" s="233">
        <f t="shared" si="7"/>
        <v>8.207610253144404</v>
      </c>
      <c r="EW26" s="233">
        <f t="shared" si="8"/>
        <v>7.912570056044836</v>
      </c>
      <c r="EX26" s="233">
        <f t="shared" si="9"/>
        <v>7.3734707018673538</v>
      </c>
      <c r="EY26" s="235">
        <f t="shared" si="10"/>
        <v>7.5323741007194247</v>
      </c>
      <c r="EZ26" s="233">
        <f t="shared" si="11"/>
        <v>7.8893598982619757</v>
      </c>
      <c r="FA26" s="234">
        <f t="shared" si="12"/>
        <v>7.9472527472527474</v>
      </c>
      <c r="FB26" s="178">
        <f t="shared" si="13"/>
        <v>7.8255586408615221</v>
      </c>
    </row>
    <row r="27" spans="1:158" x14ac:dyDescent="0.25">
      <c r="A27" s="4" t="s">
        <v>46</v>
      </c>
      <c r="B27" s="4" t="s">
        <v>47</v>
      </c>
      <c r="C27" s="3">
        <v>189</v>
      </c>
      <c r="D27" s="3">
        <v>268</v>
      </c>
      <c r="E27" s="3">
        <v>84</v>
      </c>
      <c r="F27" s="3">
        <v>5</v>
      </c>
      <c r="G27" s="3">
        <v>14</v>
      </c>
      <c r="H27" s="3">
        <v>440</v>
      </c>
      <c r="I27" s="3">
        <v>0</v>
      </c>
      <c r="J27" s="5">
        <v>4.0946428571428575</v>
      </c>
      <c r="K27" s="5">
        <v>8.1892857142857149</v>
      </c>
      <c r="M27" s="3">
        <v>307</v>
      </c>
      <c r="N27" s="3">
        <v>420</v>
      </c>
      <c r="O27" s="3">
        <v>201</v>
      </c>
      <c r="P27" s="3">
        <v>21</v>
      </c>
      <c r="Q27" s="3">
        <v>18</v>
      </c>
      <c r="R27" s="3">
        <v>33</v>
      </c>
      <c r="S27" s="3">
        <v>0</v>
      </c>
      <c r="T27" s="5">
        <v>4.0103412616339194</v>
      </c>
      <c r="U27" s="5">
        <v>8.0206825232678387</v>
      </c>
      <c r="W27" s="3">
        <v>573</v>
      </c>
      <c r="X27" s="3">
        <v>689</v>
      </c>
      <c r="Y27" s="3">
        <v>274</v>
      </c>
      <c r="Z27" s="3">
        <v>38</v>
      </c>
      <c r="AA27" s="3">
        <v>17</v>
      </c>
      <c r="AB27" s="3">
        <v>159</v>
      </c>
      <c r="AC27" s="3">
        <v>0</v>
      </c>
      <c r="AD27" s="5">
        <v>4.1081081081081079</v>
      </c>
      <c r="AE27" s="5">
        <v>8.2162162162162158</v>
      </c>
      <c r="AG27" s="3">
        <v>231</v>
      </c>
      <c r="AH27" s="3">
        <v>401</v>
      </c>
      <c r="AI27" s="3">
        <v>199</v>
      </c>
      <c r="AJ27" s="3">
        <v>16</v>
      </c>
      <c r="AK27" s="3">
        <v>17</v>
      </c>
      <c r="AL27" s="3">
        <v>136</v>
      </c>
      <c r="AM27" s="3">
        <v>0</v>
      </c>
      <c r="AN27" s="5">
        <v>3.9409722222222223</v>
      </c>
      <c r="AO27" s="5">
        <v>7.8819444444444446</v>
      </c>
      <c r="AQ27" s="3">
        <v>601</v>
      </c>
      <c r="AR27" s="3">
        <v>700</v>
      </c>
      <c r="AS27" s="3">
        <v>379</v>
      </c>
      <c r="AT27" s="3">
        <v>34</v>
      </c>
      <c r="AU27" s="3">
        <v>23</v>
      </c>
      <c r="AV27" s="3">
        <v>13</v>
      </c>
      <c r="AW27" s="3">
        <v>0</v>
      </c>
      <c r="AX27" s="5">
        <v>4.0489349453080026</v>
      </c>
      <c r="AY27" s="5">
        <v>8.0978698906160052</v>
      </c>
      <c r="BA27" s="3">
        <v>325</v>
      </c>
      <c r="BB27" s="3">
        <v>454</v>
      </c>
      <c r="BC27" s="3">
        <v>155</v>
      </c>
      <c r="BD27" s="3">
        <v>5</v>
      </c>
      <c r="BE27" s="3">
        <v>5</v>
      </c>
      <c r="BF27" s="3">
        <v>56</v>
      </c>
      <c r="BG27" s="3">
        <v>0</v>
      </c>
      <c r="BH27" s="5">
        <v>4.1536016949152543</v>
      </c>
      <c r="BI27" s="5">
        <v>8.3072033898305087</v>
      </c>
      <c r="BK27" s="3">
        <v>264</v>
      </c>
      <c r="BL27" s="3">
        <v>417</v>
      </c>
      <c r="BM27" s="3">
        <v>412</v>
      </c>
      <c r="BN27" s="3">
        <v>78</v>
      </c>
      <c r="BO27" s="3">
        <v>55</v>
      </c>
      <c r="BP27" s="3">
        <v>24</v>
      </c>
      <c r="BQ27" s="3">
        <v>0</v>
      </c>
      <c r="BR27" s="5">
        <v>3.6174551386623164</v>
      </c>
      <c r="BS27" s="5">
        <v>7.2349102773246328</v>
      </c>
      <c r="BU27" s="3">
        <v>415</v>
      </c>
      <c r="BV27" s="3">
        <v>589</v>
      </c>
      <c r="BW27" s="3">
        <v>191</v>
      </c>
      <c r="BX27" s="3">
        <v>9</v>
      </c>
      <c r="BY27" s="3">
        <v>5</v>
      </c>
      <c r="BZ27" s="3">
        <v>41</v>
      </c>
      <c r="CA27" s="3">
        <v>0</v>
      </c>
      <c r="CB27" s="5">
        <v>4.1579818031430937</v>
      </c>
      <c r="CC27" s="5">
        <v>8.3159636062861875</v>
      </c>
      <c r="CE27" s="3">
        <v>551</v>
      </c>
      <c r="CF27" s="3">
        <v>819</v>
      </c>
      <c r="CG27" s="3">
        <v>418</v>
      </c>
      <c r="CH27" s="3">
        <v>49</v>
      </c>
      <c r="CI27" s="3">
        <v>24</v>
      </c>
      <c r="CJ27" s="3">
        <v>139</v>
      </c>
      <c r="CK27" s="3">
        <v>0</v>
      </c>
      <c r="CL27" s="5">
        <v>3.9801182160128965</v>
      </c>
      <c r="CM27" s="5">
        <v>7.960236432025793</v>
      </c>
      <c r="CO27" s="3">
        <v>440</v>
      </c>
      <c r="CP27" s="3">
        <v>782</v>
      </c>
      <c r="CQ27" s="3">
        <v>507</v>
      </c>
      <c r="CR27" s="3">
        <v>83</v>
      </c>
      <c r="CS27" s="3">
        <v>40</v>
      </c>
      <c r="CT27" s="3">
        <v>148</v>
      </c>
      <c r="CU27" s="3">
        <v>0</v>
      </c>
      <c r="CV27" s="5">
        <v>3.8093952483801297</v>
      </c>
      <c r="CW27" s="5">
        <v>7.6187904967602593</v>
      </c>
      <c r="CY27" s="3">
        <v>334</v>
      </c>
      <c r="CZ27" s="3">
        <v>426</v>
      </c>
      <c r="DA27" s="3">
        <v>195</v>
      </c>
      <c r="DB27" s="3">
        <v>17</v>
      </c>
      <c r="DC27" s="3">
        <v>5</v>
      </c>
      <c r="DD27" s="3">
        <v>23</v>
      </c>
      <c r="DE27" s="3">
        <v>0</v>
      </c>
      <c r="DF27" s="5">
        <v>4.0921187308085978</v>
      </c>
      <c r="DG27" s="5">
        <v>8.1842374616171956</v>
      </c>
      <c r="DI27" s="3">
        <v>214</v>
      </c>
      <c r="DJ27" s="3">
        <v>410</v>
      </c>
      <c r="DK27" s="3">
        <v>170</v>
      </c>
      <c r="DL27" s="3">
        <v>28</v>
      </c>
      <c r="DM27" s="3">
        <v>2</v>
      </c>
      <c r="DN27" s="3">
        <v>176</v>
      </c>
      <c r="DO27" s="3">
        <v>0</v>
      </c>
      <c r="DP27" s="5">
        <v>3.9781553398058254</v>
      </c>
      <c r="DQ27" s="5">
        <v>7.9563106796116507</v>
      </c>
      <c r="DS27" s="3">
        <v>560</v>
      </c>
      <c r="DT27" s="3">
        <v>655</v>
      </c>
      <c r="DU27" s="3">
        <v>241</v>
      </c>
      <c r="DV27" s="3">
        <v>24</v>
      </c>
      <c r="DW27" s="3">
        <v>5</v>
      </c>
      <c r="DX27" s="3">
        <v>15</v>
      </c>
      <c r="DY27" s="3">
        <v>0</v>
      </c>
      <c r="DZ27" s="5">
        <v>4.1723905723905723</v>
      </c>
      <c r="EA27" s="5">
        <v>8.3447811447811446</v>
      </c>
      <c r="EC27" s="3">
        <v>148</v>
      </c>
      <c r="ED27" s="3">
        <v>303</v>
      </c>
      <c r="EE27" s="3">
        <v>89</v>
      </c>
      <c r="EF27" s="3">
        <v>9</v>
      </c>
      <c r="EG27" s="3">
        <v>1</v>
      </c>
      <c r="EH27" s="3">
        <v>200</v>
      </c>
      <c r="EI27" s="3">
        <v>0</v>
      </c>
      <c r="EJ27" s="5">
        <v>4.0690909090909093</v>
      </c>
      <c r="EK27" s="5">
        <v>8.1381818181818186</v>
      </c>
      <c r="EN27" s="278">
        <f t="shared" si="14"/>
        <v>8.1892857142857149</v>
      </c>
      <c r="EO27" s="279">
        <f t="shared" si="0"/>
        <v>8.0206825232678387</v>
      </c>
      <c r="EP27" s="279">
        <f t="shared" si="1"/>
        <v>8.2162162162162158</v>
      </c>
      <c r="EQ27" s="279">
        <f t="shared" si="2"/>
        <v>7.8819444444444446</v>
      </c>
      <c r="ER27" s="279">
        <f t="shared" si="3"/>
        <v>8.0978698906160052</v>
      </c>
      <c r="ES27" s="233">
        <f t="shared" si="4"/>
        <v>8.3072033898305087</v>
      </c>
      <c r="ET27" s="233">
        <f t="shared" si="5"/>
        <v>7.2349102773246328</v>
      </c>
      <c r="EU27" s="233">
        <f t="shared" si="6"/>
        <v>8.3159636062861875</v>
      </c>
      <c r="EV27" s="233">
        <f t="shared" si="7"/>
        <v>7.960236432025793</v>
      </c>
      <c r="EW27" s="233">
        <f t="shared" si="8"/>
        <v>7.6187904967602593</v>
      </c>
      <c r="EX27" s="233">
        <f t="shared" si="9"/>
        <v>8.1842374616171956</v>
      </c>
      <c r="EY27" s="235">
        <f t="shared" si="10"/>
        <v>7.9563106796116507</v>
      </c>
      <c r="EZ27" s="233">
        <f t="shared" si="11"/>
        <v>8.3447811447811446</v>
      </c>
      <c r="FA27" s="234">
        <f t="shared" si="12"/>
        <v>8.1381818181818186</v>
      </c>
      <c r="FB27" s="178">
        <f t="shared" si="13"/>
        <v>8.0333295782321006</v>
      </c>
    </row>
    <row r="28" spans="1:158" x14ac:dyDescent="0.25">
      <c r="A28" s="4" t="s">
        <v>48</v>
      </c>
      <c r="B28" s="4" t="s">
        <v>49</v>
      </c>
      <c r="C28" s="3">
        <v>715</v>
      </c>
      <c r="D28" s="3">
        <v>168</v>
      </c>
      <c r="E28" s="3">
        <v>74</v>
      </c>
      <c r="F28" s="3">
        <v>37</v>
      </c>
      <c r="G28" s="3">
        <v>6</v>
      </c>
      <c r="H28" s="3">
        <v>0</v>
      </c>
      <c r="I28" s="3">
        <v>0</v>
      </c>
      <c r="J28" s="5">
        <v>4.5490000000000004</v>
      </c>
      <c r="K28" s="5">
        <v>9.0980000000000008</v>
      </c>
      <c r="M28" s="3">
        <v>480</v>
      </c>
      <c r="N28" s="3">
        <v>311</v>
      </c>
      <c r="O28" s="3">
        <v>134</v>
      </c>
      <c r="P28" s="3">
        <v>51</v>
      </c>
      <c r="Q28" s="3">
        <v>24</v>
      </c>
      <c r="R28" s="3">
        <v>0</v>
      </c>
      <c r="S28" s="3">
        <v>0</v>
      </c>
      <c r="T28" s="5">
        <v>4.1719999999999997</v>
      </c>
      <c r="U28" s="5">
        <v>8.3439999999999994</v>
      </c>
      <c r="W28" s="3">
        <v>1067</v>
      </c>
      <c r="X28" s="3">
        <v>387</v>
      </c>
      <c r="Y28" s="3">
        <v>192</v>
      </c>
      <c r="Z28" s="3">
        <v>76</v>
      </c>
      <c r="AA28" s="3">
        <v>28</v>
      </c>
      <c r="AB28" s="3">
        <v>0</v>
      </c>
      <c r="AC28" s="3">
        <v>0</v>
      </c>
      <c r="AD28" s="5">
        <v>4.3651428571428568</v>
      </c>
      <c r="AE28" s="5">
        <v>8.7302857142857135</v>
      </c>
      <c r="AG28" s="3">
        <v>740</v>
      </c>
      <c r="AH28" s="3">
        <v>183</v>
      </c>
      <c r="AI28" s="3">
        <v>33</v>
      </c>
      <c r="AJ28" s="3">
        <v>42</v>
      </c>
      <c r="AK28" s="3">
        <v>2</v>
      </c>
      <c r="AL28" s="3">
        <v>0</v>
      </c>
      <c r="AM28" s="3">
        <v>0</v>
      </c>
      <c r="AN28" s="5">
        <v>4.617</v>
      </c>
      <c r="AO28" s="5">
        <v>9.234</v>
      </c>
      <c r="AQ28" s="3">
        <v>1020</v>
      </c>
      <c r="AR28" s="3">
        <v>394</v>
      </c>
      <c r="AS28" s="3">
        <v>213</v>
      </c>
      <c r="AT28" s="3">
        <v>91</v>
      </c>
      <c r="AU28" s="3">
        <v>31</v>
      </c>
      <c r="AV28" s="3">
        <v>0</v>
      </c>
      <c r="AW28" s="3">
        <v>1</v>
      </c>
      <c r="AX28" s="5">
        <v>4.3041738136077763</v>
      </c>
      <c r="AY28" s="5">
        <v>8.6083476272155526</v>
      </c>
      <c r="BA28" s="3">
        <v>464</v>
      </c>
      <c r="BB28" s="3">
        <v>296</v>
      </c>
      <c r="BC28" s="3">
        <v>178</v>
      </c>
      <c r="BD28" s="3">
        <v>44</v>
      </c>
      <c r="BE28" s="3">
        <v>18</v>
      </c>
      <c r="BF28" s="3">
        <v>0</v>
      </c>
      <c r="BG28" s="3">
        <v>0</v>
      </c>
      <c r="BH28" s="5">
        <v>4.1440000000000001</v>
      </c>
      <c r="BI28" s="5">
        <v>8.2880000000000003</v>
      </c>
      <c r="BK28" s="3">
        <v>307</v>
      </c>
      <c r="BL28" s="3">
        <v>337</v>
      </c>
      <c r="BM28" s="3">
        <v>347</v>
      </c>
      <c r="BN28" s="3">
        <v>210</v>
      </c>
      <c r="BO28" s="3">
        <v>44</v>
      </c>
      <c r="BP28" s="3">
        <v>0</v>
      </c>
      <c r="BQ28" s="3">
        <v>5</v>
      </c>
      <c r="BR28" s="5">
        <v>3.5244979919678716</v>
      </c>
      <c r="BS28" s="5">
        <v>7.0489959839357432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E28" s="3">
        <v>665</v>
      </c>
      <c r="CF28" s="3">
        <v>591</v>
      </c>
      <c r="CG28" s="3">
        <v>440</v>
      </c>
      <c r="CH28" s="3">
        <v>263</v>
      </c>
      <c r="CI28" s="3">
        <v>39</v>
      </c>
      <c r="CJ28" s="3">
        <v>0</v>
      </c>
      <c r="CK28" s="3">
        <v>2</v>
      </c>
      <c r="CL28" s="5">
        <v>3.790790790790791</v>
      </c>
      <c r="CM28" s="5">
        <v>7.5815815815815819</v>
      </c>
      <c r="CO28" s="3">
        <v>806</v>
      </c>
      <c r="CP28" s="3">
        <v>580</v>
      </c>
      <c r="CQ28" s="3">
        <v>439</v>
      </c>
      <c r="CR28" s="3">
        <v>148</v>
      </c>
      <c r="CS28" s="3">
        <v>27</v>
      </c>
      <c r="CT28" s="3">
        <v>0</v>
      </c>
      <c r="CU28" s="3">
        <v>0</v>
      </c>
      <c r="CV28" s="5">
        <v>3.9950000000000001</v>
      </c>
      <c r="CW28" s="5">
        <v>7.99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S28" s="3">
        <v>601</v>
      </c>
      <c r="DT28" s="3">
        <v>471</v>
      </c>
      <c r="DU28" s="3">
        <v>308</v>
      </c>
      <c r="DV28" s="3">
        <v>113</v>
      </c>
      <c r="DW28" s="3">
        <v>6</v>
      </c>
      <c r="DX28" s="3">
        <v>0</v>
      </c>
      <c r="DY28" s="3">
        <v>1</v>
      </c>
      <c r="DZ28" s="5">
        <v>4.0326884589726486</v>
      </c>
      <c r="EA28" s="5">
        <v>8.0653769179452972</v>
      </c>
      <c r="EC28" s="3">
        <v>248</v>
      </c>
      <c r="ED28" s="3">
        <v>246</v>
      </c>
      <c r="EE28" s="3">
        <v>195</v>
      </c>
      <c r="EF28" s="3">
        <v>45</v>
      </c>
      <c r="EG28" s="3">
        <v>16</v>
      </c>
      <c r="EH28" s="3">
        <v>0</v>
      </c>
      <c r="EI28" s="3">
        <v>0</v>
      </c>
      <c r="EJ28" s="5">
        <v>3.8866666666666667</v>
      </c>
      <c r="EK28" s="5">
        <v>7.7733333333333334</v>
      </c>
      <c r="EN28" s="278">
        <f t="shared" si="14"/>
        <v>9.0980000000000008</v>
      </c>
      <c r="EO28" s="279">
        <f t="shared" si="0"/>
        <v>8.3439999999999994</v>
      </c>
      <c r="EP28" s="279">
        <f t="shared" si="1"/>
        <v>8.7302857142857135</v>
      </c>
      <c r="EQ28" s="279">
        <f t="shared" si="2"/>
        <v>9.234</v>
      </c>
      <c r="ER28" s="279">
        <f t="shared" si="3"/>
        <v>8.6083476272155526</v>
      </c>
      <c r="ES28" s="233">
        <f t="shared" si="4"/>
        <v>8.2880000000000003</v>
      </c>
      <c r="ET28" s="233">
        <f t="shared" si="5"/>
        <v>7.0489959839357432</v>
      </c>
      <c r="EU28" s="233">
        <f t="shared" si="6"/>
        <v>0</v>
      </c>
      <c r="EV28" s="233">
        <f t="shared" si="7"/>
        <v>7.5815815815815819</v>
      </c>
      <c r="EW28" s="233">
        <f t="shared" si="8"/>
        <v>7.99</v>
      </c>
      <c r="EX28" s="233">
        <f t="shared" si="9"/>
        <v>0</v>
      </c>
      <c r="EY28" s="235">
        <f t="shared" si="10"/>
        <v>0</v>
      </c>
      <c r="EZ28" s="233">
        <f t="shared" si="11"/>
        <v>8.0653769179452972</v>
      </c>
      <c r="FA28" s="234">
        <f t="shared" si="12"/>
        <v>7.7733333333333334</v>
      </c>
      <c r="FB28" s="178">
        <f t="shared" si="13"/>
        <v>8.2510837416633827</v>
      </c>
    </row>
    <row r="29" spans="1:158" x14ac:dyDescent="0.25">
      <c r="A29" s="4" t="s">
        <v>50</v>
      </c>
      <c r="B29" s="4" t="s">
        <v>51</v>
      </c>
      <c r="C29" s="3">
        <v>228</v>
      </c>
      <c r="D29" s="3">
        <v>622</v>
      </c>
      <c r="E29" s="3">
        <v>237</v>
      </c>
      <c r="F29" s="3">
        <v>46</v>
      </c>
      <c r="G29" s="3">
        <v>67</v>
      </c>
      <c r="H29" s="3">
        <v>0</v>
      </c>
      <c r="I29" s="3">
        <v>0</v>
      </c>
      <c r="J29" s="5">
        <v>3.7483333333333335</v>
      </c>
      <c r="K29" s="5">
        <v>7.496666666666667</v>
      </c>
      <c r="M29" s="3">
        <v>115</v>
      </c>
      <c r="N29" s="3">
        <v>429</v>
      </c>
      <c r="O29" s="3">
        <v>385</v>
      </c>
      <c r="P29" s="3">
        <v>143</v>
      </c>
      <c r="Q29" s="3">
        <v>128</v>
      </c>
      <c r="R29" s="3">
        <v>0</v>
      </c>
      <c r="S29" s="3">
        <v>0</v>
      </c>
      <c r="T29" s="5">
        <v>3.2166666666666668</v>
      </c>
      <c r="U29" s="5">
        <v>6.4333333333333336</v>
      </c>
      <c r="W29" s="3">
        <v>256</v>
      </c>
      <c r="X29" s="3">
        <v>924</v>
      </c>
      <c r="Y29" s="3">
        <v>556</v>
      </c>
      <c r="Z29" s="3">
        <v>211</v>
      </c>
      <c r="AA29" s="3">
        <v>153</v>
      </c>
      <c r="AB29" s="3">
        <v>0</v>
      </c>
      <c r="AC29" s="3">
        <v>0</v>
      </c>
      <c r="AD29" s="5">
        <v>3.4376190476190476</v>
      </c>
      <c r="AE29" s="5">
        <v>6.8752380952380951</v>
      </c>
      <c r="AG29" s="3">
        <v>153</v>
      </c>
      <c r="AH29" s="3">
        <v>383</v>
      </c>
      <c r="AI29" s="3">
        <v>401</v>
      </c>
      <c r="AJ29" s="3">
        <v>172</v>
      </c>
      <c r="AK29" s="3">
        <v>91</v>
      </c>
      <c r="AL29" s="3">
        <v>0</v>
      </c>
      <c r="AM29" s="3">
        <v>0</v>
      </c>
      <c r="AN29" s="5">
        <v>3.2791666666666668</v>
      </c>
      <c r="AO29" s="5">
        <v>6.5583333333333336</v>
      </c>
      <c r="AQ29" s="3">
        <v>787</v>
      </c>
      <c r="AR29" s="3">
        <v>921</v>
      </c>
      <c r="AS29" s="3">
        <v>331</v>
      </c>
      <c r="AT29" s="3">
        <v>44</v>
      </c>
      <c r="AU29" s="3">
        <v>17</v>
      </c>
      <c r="AV29" s="3">
        <v>0</v>
      </c>
      <c r="AW29" s="3">
        <v>0</v>
      </c>
      <c r="AX29" s="5">
        <v>4.1509523809523809</v>
      </c>
      <c r="AY29" s="5">
        <v>8.3019047619047619</v>
      </c>
      <c r="BA29" s="3">
        <v>383</v>
      </c>
      <c r="BB29" s="3">
        <v>601</v>
      </c>
      <c r="BC29" s="3">
        <v>172</v>
      </c>
      <c r="BD29" s="3">
        <v>37</v>
      </c>
      <c r="BE29" s="3">
        <v>7</v>
      </c>
      <c r="BF29" s="3">
        <v>0</v>
      </c>
      <c r="BG29" s="3">
        <v>0</v>
      </c>
      <c r="BH29" s="5">
        <v>4.0966666666666667</v>
      </c>
      <c r="BI29" s="5">
        <v>8.1933333333333334</v>
      </c>
      <c r="BK29" s="3">
        <v>177</v>
      </c>
      <c r="BL29" s="3">
        <v>541</v>
      </c>
      <c r="BM29" s="3">
        <v>519</v>
      </c>
      <c r="BN29" s="3">
        <v>183</v>
      </c>
      <c r="BO29" s="3">
        <v>80</v>
      </c>
      <c r="BP29" s="3">
        <v>0</v>
      </c>
      <c r="BQ29" s="3">
        <v>0</v>
      </c>
      <c r="BR29" s="5">
        <v>3.3679999999999999</v>
      </c>
      <c r="BS29" s="5">
        <v>6.7359999999999998</v>
      </c>
      <c r="BU29" s="3">
        <v>202</v>
      </c>
      <c r="BV29" s="3">
        <v>799</v>
      </c>
      <c r="BW29" s="3">
        <v>395</v>
      </c>
      <c r="BX29" s="3">
        <v>73</v>
      </c>
      <c r="BY29" s="3">
        <v>31</v>
      </c>
      <c r="BZ29" s="3">
        <v>0</v>
      </c>
      <c r="CA29" s="3">
        <v>0</v>
      </c>
      <c r="CB29" s="5">
        <v>3.7120000000000002</v>
      </c>
      <c r="CC29" s="5">
        <v>7.4240000000000004</v>
      </c>
      <c r="CE29" s="3">
        <v>419</v>
      </c>
      <c r="CF29" s="3">
        <v>1104</v>
      </c>
      <c r="CG29" s="3">
        <v>629</v>
      </c>
      <c r="CH29" s="3">
        <v>177</v>
      </c>
      <c r="CI29" s="3">
        <v>71</v>
      </c>
      <c r="CJ29" s="3">
        <v>0</v>
      </c>
      <c r="CK29" s="3">
        <v>0</v>
      </c>
      <c r="CL29" s="5">
        <v>3.67625</v>
      </c>
      <c r="CM29" s="5">
        <v>7.3525</v>
      </c>
      <c r="CO29" s="3">
        <v>344</v>
      </c>
      <c r="CP29" s="3">
        <v>956</v>
      </c>
      <c r="CQ29" s="3">
        <v>732</v>
      </c>
      <c r="CR29" s="3">
        <v>236</v>
      </c>
      <c r="CS29" s="3">
        <v>132</v>
      </c>
      <c r="CT29" s="3">
        <v>0</v>
      </c>
      <c r="CU29" s="3">
        <v>0</v>
      </c>
      <c r="CV29" s="5">
        <v>3.4766666666666666</v>
      </c>
      <c r="CW29" s="5">
        <v>6.9533333333333331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S29" s="3">
        <v>238</v>
      </c>
      <c r="DT29" s="3">
        <v>673</v>
      </c>
      <c r="DU29" s="3">
        <v>523</v>
      </c>
      <c r="DV29" s="3">
        <v>170</v>
      </c>
      <c r="DW29" s="3">
        <v>196</v>
      </c>
      <c r="DX29" s="3">
        <v>0</v>
      </c>
      <c r="DY29" s="3">
        <v>0</v>
      </c>
      <c r="DZ29" s="5">
        <v>3.326111111111111</v>
      </c>
      <c r="EA29" s="5">
        <v>6.652222222222222</v>
      </c>
      <c r="EC29" s="3">
        <v>80</v>
      </c>
      <c r="ED29" s="3">
        <v>379</v>
      </c>
      <c r="EE29" s="3">
        <v>329</v>
      </c>
      <c r="EF29" s="3">
        <v>65</v>
      </c>
      <c r="EG29" s="3">
        <v>47</v>
      </c>
      <c r="EH29" s="3">
        <v>0</v>
      </c>
      <c r="EI29" s="3">
        <v>0</v>
      </c>
      <c r="EJ29" s="5">
        <v>3.4222222222222221</v>
      </c>
      <c r="EK29" s="5">
        <v>6.8444444444444441</v>
      </c>
      <c r="EN29" s="278">
        <f t="shared" si="14"/>
        <v>7.496666666666667</v>
      </c>
      <c r="EO29" s="279">
        <f t="shared" si="0"/>
        <v>6.4333333333333336</v>
      </c>
      <c r="EP29" s="279">
        <f t="shared" si="1"/>
        <v>6.8752380952380951</v>
      </c>
      <c r="EQ29" s="279">
        <f t="shared" si="2"/>
        <v>6.5583333333333336</v>
      </c>
      <c r="ER29" s="279">
        <f t="shared" si="3"/>
        <v>8.3019047619047619</v>
      </c>
      <c r="ES29" s="233">
        <f t="shared" si="4"/>
        <v>8.1933333333333334</v>
      </c>
      <c r="ET29" s="233">
        <f t="shared" si="5"/>
        <v>6.7359999999999998</v>
      </c>
      <c r="EU29" s="233">
        <f t="shared" si="6"/>
        <v>7.4240000000000004</v>
      </c>
      <c r="EV29" s="233">
        <f t="shared" si="7"/>
        <v>7.3525</v>
      </c>
      <c r="EW29" s="233">
        <f t="shared" si="8"/>
        <v>6.9533333333333331</v>
      </c>
      <c r="EX29" s="233">
        <f t="shared" si="9"/>
        <v>0</v>
      </c>
      <c r="EY29" s="235">
        <f t="shared" si="10"/>
        <v>0</v>
      </c>
      <c r="EZ29" s="233">
        <f t="shared" si="11"/>
        <v>6.652222222222222</v>
      </c>
      <c r="FA29" s="234">
        <f t="shared" si="12"/>
        <v>6.8444444444444441</v>
      </c>
      <c r="FB29" s="178">
        <f t="shared" si="13"/>
        <v>7.1517757936507946</v>
      </c>
    </row>
    <row r="30" spans="1:158" x14ac:dyDescent="0.25">
      <c r="A30" s="4" t="s">
        <v>52</v>
      </c>
      <c r="B30" s="4" t="s">
        <v>53</v>
      </c>
      <c r="C30" s="3">
        <v>273</v>
      </c>
      <c r="D30" s="3">
        <v>399</v>
      </c>
      <c r="E30" s="3">
        <v>175</v>
      </c>
      <c r="F30" s="3">
        <v>15</v>
      </c>
      <c r="G30" s="3">
        <v>6</v>
      </c>
      <c r="H30" s="3">
        <v>1568</v>
      </c>
      <c r="I30" s="3">
        <v>0</v>
      </c>
      <c r="J30" s="5">
        <v>4.0576036866359448</v>
      </c>
      <c r="K30" s="5">
        <v>8.1152073732718897</v>
      </c>
      <c r="M30" s="3">
        <v>210</v>
      </c>
      <c r="N30" s="3">
        <v>335</v>
      </c>
      <c r="O30" s="3">
        <v>231</v>
      </c>
      <c r="P30" s="3">
        <v>66</v>
      </c>
      <c r="Q30" s="3">
        <v>67</v>
      </c>
      <c r="R30" s="3">
        <v>1527</v>
      </c>
      <c r="S30" s="3">
        <v>0</v>
      </c>
      <c r="T30" s="5">
        <v>3.6105610561056105</v>
      </c>
      <c r="U30" s="5">
        <v>7.221122112211221</v>
      </c>
      <c r="W30" s="3">
        <v>790</v>
      </c>
      <c r="X30" s="3">
        <v>991</v>
      </c>
      <c r="Y30" s="3">
        <v>381</v>
      </c>
      <c r="Z30" s="3">
        <v>66</v>
      </c>
      <c r="AA30" s="3">
        <v>28</v>
      </c>
      <c r="AB30" s="3">
        <v>2007</v>
      </c>
      <c r="AC30" s="3">
        <v>0</v>
      </c>
      <c r="AD30" s="5">
        <v>4.0855496453900706</v>
      </c>
      <c r="AE30" s="5">
        <v>8.1710992907801412</v>
      </c>
      <c r="AG30" s="3">
        <v>265</v>
      </c>
      <c r="AH30" s="3">
        <v>445</v>
      </c>
      <c r="AI30" s="3">
        <v>283</v>
      </c>
      <c r="AJ30" s="3">
        <v>92</v>
      </c>
      <c r="AK30" s="3">
        <v>86</v>
      </c>
      <c r="AL30" s="3">
        <v>1265</v>
      </c>
      <c r="AM30" s="3">
        <v>0</v>
      </c>
      <c r="AN30" s="5">
        <v>3.6071733561058923</v>
      </c>
      <c r="AO30" s="5">
        <v>7.2143467122117846</v>
      </c>
      <c r="AQ30" s="3">
        <v>1272</v>
      </c>
      <c r="AR30" s="3">
        <v>1523</v>
      </c>
      <c r="AS30" s="3">
        <v>602</v>
      </c>
      <c r="AT30" s="3">
        <v>77</v>
      </c>
      <c r="AU30" s="3">
        <v>48</v>
      </c>
      <c r="AV30" s="3">
        <v>741</v>
      </c>
      <c r="AW30" s="3">
        <v>0</v>
      </c>
      <c r="AX30" s="5">
        <v>4.1056218057921638</v>
      </c>
      <c r="AY30" s="5">
        <v>8.2112436115843277</v>
      </c>
      <c r="BA30" s="3">
        <v>518</v>
      </c>
      <c r="BB30" s="3">
        <v>917</v>
      </c>
      <c r="BC30" s="3">
        <v>294</v>
      </c>
      <c r="BD30" s="3">
        <v>29</v>
      </c>
      <c r="BE30" s="3">
        <v>11</v>
      </c>
      <c r="BF30" s="3">
        <v>667</v>
      </c>
      <c r="BG30" s="3">
        <v>0</v>
      </c>
      <c r="BH30" s="5">
        <v>4.0751837196156018</v>
      </c>
      <c r="BI30" s="5">
        <v>8.1503674392312035</v>
      </c>
      <c r="BK30" s="3">
        <v>279</v>
      </c>
      <c r="BL30" s="3">
        <v>568</v>
      </c>
      <c r="BM30" s="3">
        <v>753</v>
      </c>
      <c r="BN30" s="3">
        <v>438</v>
      </c>
      <c r="BO30" s="3">
        <v>642</v>
      </c>
      <c r="BP30" s="3">
        <v>365</v>
      </c>
      <c r="BQ30" s="3">
        <v>0</v>
      </c>
      <c r="BR30" s="5">
        <v>2.7776119402985073</v>
      </c>
      <c r="BS30" s="5">
        <v>5.5552238805970147</v>
      </c>
      <c r="BU30" s="3">
        <v>491</v>
      </c>
      <c r="BV30" s="3">
        <v>928</v>
      </c>
      <c r="BW30" s="3">
        <v>459</v>
      </c>
      <c r="BX30" s="3">
        <v>45</v>
      </c>
      <c r="BY30" s="3">
        <v>26</v>
      </c>
      <c r="BZ30" s="3">
        <v>1096</v>
      </c>
      <c r="CA30" s="3">
        <v>0</v>
      </c>
      <c r="CB30" s="5">
        <v>3.9302206259620318</v>
      </c>
      <c r="CC30" s="5">
        <v>7.8604412519240636</v>
      </c>
      <c r="CE30" s="3">
        <v>593</v>
      </c>
      <c r="CF30" s="3">
        <v>1318</v>
      </c>
      <c r="CG30" s="3">
        <v>760</v>
      </c>
      <c r="CH30" s="3">
        <v>145</v>
      </c>
      <c r="CI30" s="3">
        <v>126</v>
      </c>
      <c r="CJ30" s="3">
        <v>1930</v>
      </c>
      <c r="CK30" s="3">
        <v>0</v>
      </c>
      <c r="CL30" s="5">
        <v>3.7161794697484702</v>
      </c>
      <c r="CM30" s="5">
        <v>7.4323589394969405</v>
      </c>
      <c r="CO30" s="3">
        <v>841</v>
      </c>
      <c r="CP30" s="3">
        <v>1892</v>
      </c>
      <c r="CQ30" s="3">
        <v>1172</v>
      </c>
      <c r="CR30" s="3">
        <v>237</v>
      </c>
      <c r="CS30" s="3">
        <v>149</v>
      </c>
      <c r="CT30" s="3">
        <v>581</v>
      </c>
      <c r="CU30" s="3">
        <v>0</v>
      </c>
      <c r="CV30" s="5">
        <v>3.7082265206245633</v>
      </c>
      <c r="CW30" s="5">
        <v>7.4164530412491265</v>
      </c>
      <c r="CY30" s="3">
        <v>334</v>
      </c>
      <c r="CZ30" s="3">
        <v>730</v>
      </c>
      <c r="DA30" s="3">
        <v>591</v>
      </c>
      <c r="DB30" s="3">
        <v>183</v>
      </c>
      <c r="DC30" s="3">
        <v>206</v>
      </c>
      <c r="DD30" s="3">
        <v>392</v>
      </c>
      <c r="DE30" s="3">
        <v>0</v>
      </c>
      <c r="DF30" s="5">
        <v>3.3928571428571428</v>
      </c>
      <c r="DG30" s="5">
        <v>6.7857142857142856</v>
      </c>
      <c r="DI30" s="3">
        <v>246</v>
      </c>
      <c r="DJ30" s="3">
        <v>643</v>
      </c>
      <c r="DK30" s="3">
        <v>489</v>
      </c>
      <c r="DL30" s="3">
        <v>56</v>
      </c>
      <c r="DM30" s="3">
        <v>79</v>
      </c>
      <c r="DN30" s="3">
        <v>923</v>
      </c>
      <c r="DO30" s="3">
        <v>0</v>
      </c>
      <c r="DP30" s="5">
        <v>3.6087243886318574</v>
      </c>
      <c r="DQ30" s="5">
        <v>7.2174487772637148</v>
      </c>
      <c r="DS30" s="3">
        <v>808</v>
      </c>
      <c r="DT30" s="3">
        <v>1334</v>
      </c>
      <c r="DU30" s="3">
        <v>718</v>
      </c>
      <c r="DV30" s="3">
        <v>154</v>
      </c>
      <c r="DW30" s="3">
        <v>133</v>
      </c>
      <c r="DX30" s="3">
        <v>507</v>
      </c>
      <c r="DY30" s="3">
        <v>0</v>
      </c>
      <c r="DZ30" s="5">
        <v>3.8039402605656178</v>
      </c>
      <c r="EA30" s="5">
        <v>7.6078805211312357</v>
      </c>
      <c r="EC30" s="3">
        <v>214</v>
      </c>
      <c r="ED30" s="3">
        <v>458</v>
      </c>
      <c r="EE30" s="3">
        <v>249</v>
      </c>
      <c r="EF30" s="3">
        <v>31</v>
      </c>
      <c r="EG30" s="3">
        <v>16</v>
      </c>
      <c r="EH30" s="3">
        <v>859</v>
      </c>
      <c r="EI30" s="3">
        <v>0</v>
      </c>
      <c r="EJ30" s="5">
        <v>3.8502066115702478</v>
      </c>
      <c r="EK30" s="5">
        <v>7.7004132231404956</v>
      </c>
      <c r="EN30" s="278">
        <f t="shared" si="14"/>
        <v>8.1152073732718897</v>
      </c>
      <c r="EO30" s="279">
        <f t="shared" si="0"/>
        <v>7.221122112211221</v>
      </c>
      <c r="EP30" s="279">
        <f t="shared" si="1"/>
        <v>8.1710992907801412</v>
      </c>
      <c r="EQ30" s="279">
        <f t="shared" si="2"/>
        <v>7.2143467122117846</v>
      </c>
      <c r="ER30" s="279">
        <f t="shared" si="3"/>
        <v>8.2112436115843277</v>
      </c>
      <c r="ES30" s="233">
        <f t="shared" si="4"/>
        <v>8.1503674392312035</v>
      </c>
      <c r="ET30" s="233">
        <f t="shared" si="5"/>
        <v>5.5552238805970147</v>
      </c>
      <c r="EU30" s="233">
        <f t="shared" si="6"/>
        <v>7.8604412519240636</v>
      </c>
      <c r="EV30" s="233">
        <f t="shared" si="7"/>
        <v>7.4323589394969405</v>
      </c>
      <c r="EW30" s="233">
        <f t="shared" si="8"/>
        <v>7.4164530412491265</v>
      </c>
      <c r="EX30" s="233">
        <f t="shared" si="9"/>
        <v>6.7857142857142856</v>
      </c>
      <c r="EY30" s="235">
        <f t="shared" si="10"/>
        <v>7.2174487772637148</v>
      </c>
      <c r="EZ30" s="233">
        <f t="shared" si="11"/>
        <v>7.6078805211312357</v>
      </c>
      <c r="FA30" s="234">
        <f t="shared" si="12"/>
        <v>7.7004132231404956</v>
      </c>
      <c r="FB30" s="178">
        <f t="shared" si="13"/>
        <v>7.4756657471291046</v>
      </c>
    </row>
    <row r="31" spans="1:158" x14ac:dyDescent="0.25">
      <c r="A31" s="4" t="s">
        <v>54</v>
      </c>
      <c r="B31" s="4" t="s">
        <v>55</v>
      </c>
      <c r="C31" s="3">
        <v>516</v>
      </c>
      <c r="D31" s="3">
        <v>715</v>
      </c>
      <c r="E31" s="3">
        <v>271</v>
      </c>
      <c r="F31" s="3">
        <v>48</v>
      </c>
      <c r="G31" s="3">
        <v>21</v>
      </c>
      <c r="H31" s="3">
        <v>841</v>
      </c>
      <c r="I31" s="3">
        <v>0</v>
      </c>
      <c r="J31" s="5">
        <v>4.0547422024188418</v>
      </c>
      <c r="K31" s="5">
        <v>8.1094844048376835</v>
      </c>
      <c r="M31" s="3">
        <v>436</v>
      </c>
      <c r="N31" s="3">
        <v>816</v>
      </c>
      <c r="O31" s="3">
        <v>513</v>
      </c>
      <c r="P31" s="3">
        <v>85</v>
      </c>
      <c r="Q31" s="3">
        <v>65</v>
      </c>
      <c r="R31" s="3">
        <v>497</v>
      </c>
      <c r="S31" s="3">
        <v>0</v>
      </c>
      <c r="T31" s="5">
        <v>3.7691906005221933</v>
      </c>
      <c r="U31" s="5">
        <v>7.5383812010443867</v>
      </c>
      <c r="W31" s="3">
        <v>837</v>
      </c>
      <c r="X31" s="3">
        <v>1502</v>
      </c>
      <c r="Y31" s="3">
        <v>805</v>
      </c>
      <c r="Z31" s="3">
        <v>150</v>
      </c>
      <c r="AA31" s="3">
        <v>99</v>
      </c>
      <c r="AB31" s="3">
        <v>828</v>
      </c>
      <c r="AC31" s="3">
        <v>0</v>
      </c>
      <c r="AD31" s="5">
        <v>3.8334806955496612</v>
      </c>
      <c r="AE31" s="5">
        <v>7.6669613910993224</v>
      </c>
      <c r="AG31" s="3">
        <v>480</v>
      </c>
      <c r="AH31" s="3">
        <v>910</v>
      </c>
      <c r="AI31" s="3">
        <v>554</v>
      </c>
      <c r="AJ31" s="3">
        <v>105</v>
      </c>
      <c r="AK31" s="3">
        <v>56</v>
      </c>
      <c r="AL31" s="3">
        <v>307</v>
      </c>
      <c r="AM31" s="3">
        <v>0</v>
      </c>
      <c r="AN31" s="5">
        <v>3.7852731591448929</v>
      </c>
      <c r="AO31" s="5">
        <v>7.5705463182897859</v>
      </c>
      <c r="AQ31" s="3">
        <v>1725</v>
      </c>
      <c r="AR31" s="3">
        <v>1560</v>
      </c>
      <c r="AS31" s="3">
        <v>633</v>
      </c>
      <c r="AT31" s="3">
        <v>128</v>
      </c>
      <c r="AU31" s="3">
        <v>90</v>
      </c>
      <c r="AV31" s="3">
        <v>85</v>
      </c>
      <c r="AW31" s="3">
        <v>0</v>
      </c>
      <c r="AX31" s="5">
        <v>4.1368471953578334</v>
      </c>
      <c r="AY31" s="5">
        <v>8.2736943907156668</v>
      </c>
      <c r="BA31" s="3">
        <v>932</v>
      </c>
      <c r="BB31" s="3">
        <v>950</v>
      </c>
      <c r="BC31" s="3">
        <v>352</v>
      </c>
      <c r="BD31" s="3">
        <v>55</v>
      </c>
      <c r="BE31" s="3">
        <v>59</v>
      </c>
      <c r="BF31" s="3">
        <v>64</v>
      </c>
      <c r="BG31" s="3">
        <v>0</v>
      </c>
      <c r="BH31" s="5">
        <v>4.1247870528109027</v>
      </c>
      <c r="BI31" s="5">
        <v>8.2495741056218055</v>
      </c>
      <c r="BK31" s="3">
        <v>594</v>
      </c>
      <c r="BL31" s="3">
        <v>1008</v>
      </c>
      <c r="BM31" s="3">
        <v>890</v>
      </c>
      <c r="BN31" s="3">
        <v>252</v>
      </c>
      <c r="BO31" s="3">
        <v>223</v>
      </c>
      <c r="BP31" s="3">
        <v>48</v>
      </c>
      <c r="BQ31" s="3">
        <v>0</v>
      </c>
      <c r="BR31" s="5">
        <v>3.5048870913380519</v>
      </c>
      <c r="BS31" s="5">
        <v>7.0097741826761037</v>
      </c>
      <c r="BU31" s="3">
        <v>845</v>
      </c>
      <c r="BV31" s="3">
        <v>1356</v>
      </c>
      <c r="BW31" s="3">
        <v>465</v>
      </c>
      <c r="BX31" s="3">
        <v>42</v>
      </c>
      <c r="BY31" s="3">
        <v>31</v>
      </c>
      <c r="BZ31" s="3">
        <v>276</v>
      </c>
      <c r="CA31" s="3">
        <v>0</v>
      </c>
      <c r="CB31" s="5">
        <v>4.0741146403797011</v>
      </c>
      <c r="CC31" s="5">
        <v>8.1482292807594021</v>
      </c>
      <c r="CE31" s="3">
        <v>1263</v>
      </c>
      <c r="CF31" s="3">
        <v>2039</v>
      </c>
      <c r="CG31" s="3">
        <v>977</v>
      </c>
      <c r="CH31" s="3">
        <v>240</v>
      </c>
      <c r="CI31" s="3">
        <v>205</v>
      </c>
      <c r="CJ31" s="3">
        <v>100</v>
      </c>
      <c r="CK31" s="3">
        <v>0</v>
      </c>
      <c r="CL31" s="5">
        <v>3.8287468247248095</v>
      </c>
      <c r="CM31" s="5">
        <v>7.6574936494496191</v>
      </c>
      <c r="CO31" s="3">
        <v>858</v>
      </c>
      <c r="CP31" s="3">
        <v>1624</v>
      </c>
      <c r="CQ31" s="3">
        <v>1366</v>
      </c>
      <c r="CR31" s="3">
        <v>421</v>
      </c>
      <c r="CS31" s="3">
        <v>403</v>
      </c>
      <c r="CT31" s="3">
        <v>152</v>
      </c>
      <c r="CU31" s="3">
        <v>0</v>
      </c>
      <c r="CV31" s="5">
        <v>3.4522688356164384</v>
      </c>
      <c r="CW31" s="5">
        <v>6.9045376712328768</v>
      </c>
      <c r="CY31" s="3">
        <v>410</v>
      </c>
      <c r="CZ31" s="3">
        <v>701</v>
      </c>
      <c r="DA31" s="3">
        <v>663</v>
      </c>
      <c r="DB31" s="3">
        <v>282</v>
      </c>
      <c r="DC31" s="3">
        <v>288</v>
      </c>
      <c r="DD31" s="3">
        <v>68</v>
      </c>
      <c r="DE31" s="3">
        <v>0</v>
      </c>
      <c r="DF31" s="5">
        <v>3.282849829351536</v>
      </c>
      <c r="DG31" s="5">
        <v>6.565699658703072</v>
      </c>
      <c r="DI31" s="3">
        <v>458</v>
      </c>
      <c r="DJ31" s="3">
        <v>925</v>
      </c>
      <c r="DK31" s="3">
        <v>687</v>
      </c>
      <c r="DL31" s="3">
        <v>122</v>
      </c>
      <c r="DM31" s="3">
        <v>88</v>
      </c>
      <c r="DN31" s="3">
        <v>132</v>
      </c>
      <c r="DO31" s="3">
        <v>0</v>
      </c>
      <c r="DP31" s="5">
        <v>3.6767543859649123</v>
      </c>
      <c r="DQ31" s="5">
        <v>7.3535087719298247</v>
      </c>
      <c r="DS31" s="3">
        <v>889</v>
      </c>
      <c r="DT31" s="3">
        <v>1368</v>
      </c>
      <c r="DU31" s="3">
        <v>873</v>
      </c>
      <c r="DV31" s="3">
        <v>230</v>
      </c>
      <c r="DW31" s="3">
        <v>138</v>
      </c>
      <c r="DX31" s="3">
        <v>120</v>
      </c>
      <c r="DY31" s="3">
        <v>0</v>
      </c>
      <c r="DZ31" s="5">
        <v>3.7547169811320753</v>
      </c>
      <c r="EA31" s="5">
        <v>7.5094339622641506</v>
      </c>
      <c r="EC31" s="3">
        <v>393</v>
      </c>
      <c r="ED31" s="3">
        <v>767</v>
      </c>
      <c r="EE31" s="3">
        <v>395</v>
      </c>
      <c r="EF31" s="3">
        <v>53</v>
      </c>
      <c r="EG31" s="3">
        <v>36</v>
      </c>
      <c r="EH31" s="3">
        <v>165</v>
      </c>
      <c r="EI31" s="3">
        <v>0</v>
      </c>
      <c r="EJ31" s="5">
        <v>3.8686131386861313</v>
      </c>
      <c r="EK31" s="5">
        <v>7.7372262773722627</v>
      </c>
      <c r="EN31" s="278">
        <f t="shared" si="14"/>
        <v>8.1094844048376835</v>
      </c>
      <c r="EO31" s="279">
        <f t="shared" si="0"/>
        <v>7.5383812010443867</v>
      </c>
      <c r="EP31" s="279">
        <f t="shared" si="1"/>
        <v>7.6669613910993224</v>
      </c>
      <c r="EQ31" s="279">
        <f t="shared" si="2"/>
        <v>7.5705463182897859</v>
      </c>
      <c r="ER31" s="279">
        <f t="shared" si="3"/>
        <v>8.2736943907156668</v>
      </c>
      <c r="ES31" s="233">
        <f t="shared" si="4"/>
        <v>8.2495741056218055</v>
      </c>
      <c r="ET31" s="233">
        <f t="shared" si="5"/>
        <v>7.0097741826761037</v>
      </c>
      <c r="EU31" s="233">
        <f t="shared" si="6"/>
        <v>8.1482292807594021</v>
      </c>
      <c r="EV31" s="233">
        <f t="shared" si="7"/>
        <v>7.6574936494496191</v>
      </c>
      <c r="EW31" s="233">
        <f t="shared" si="8"/>
        <v>6.9045376712328768</v>
      </c>
      <c r="EX31" s="233">
        <f t="shared" si="9"/>
        <v>6.565699658703072</v>
      </c>
      <c r="EY31" s="235">
        <f t="shared" si="10"/>
        <v>7.3535087719298247</v>
      </c>
      <c r="EZ31" s="233">
        <f t="shared" si="11"/>
        <v>7.5094339622641506</v>
      </c>
      <c r="FA31" s="234">
        <f t="shared" si="12"/>
        <v>7.7372262773722627</v>
      </c>
      <c r="FB31" s="178">
        <f t="shared" si="13"/>
        <v>7.5924675189997108</v>
      </c>
    </row>
    <row r="32" spans="1:158" x14ac:dyDescent="0.25">
      <c r="A32" s="4" t="s">
        <v>56</v>
      </c>
      <c r="B32" s="4" t="s">
        <v>57</v>
      </c>
      <c r="C32" s="3">
        <v>2423</v>
      </c>
      <c r="D32" s="3">
        <v>2559</v>
      </c>
      <c r="E32" s="3">
        <v>1036</v>
      </c>
      <c r="F32" s="3">
        <v>198</v>
      </c>
      <c r="G32" s="3">
        <v>147</v>
      </c>
      <c r="H32" s="3">
        <v>133</v>
      </c>
      <c r="I32" s="3">
        <v>0</v>
      </c>
      <c r="J32" s="5">
        <v>4.0864372151500863</v>
      </c>
      <c r="K32" s="5">
        <v>8.1728744303001726</v>
      </c>
      <c r="M32" s="3">
        <v>1456</v>
      </c>
      <c r="N32" s="3">
        <v>2382</v>
      </c>
      <c r="O32" s="3">
        <v>1535</v>
      </c>
      <c r="P32" s="3">
        <v>420</v>
      </c>
      <c r="Q32" s="3">
        <v>210</v>
      </c>
      <c r="R32" s="3">
        <v>493</v>
      </c>
      <c r="S32" s="3">
        <v>0</v>
      </c>
      <c r="T32" s="5">
        <v>3.7419623521572549</v>
      </c>
      <c r="U32" s="5">
        <v>7.4839247043145098</v>
      </c>
      <c r="W32" s="3">
        <v>3658</v>
      </c>
      <c r="X32" s="3">
        <v>4567</v>
      </c>
      <c r="Y32" s="3">
        <v>2266</v>
      </c>
      <c r="Z32" s="3">
        <v>491</v>
      </c>
      <c r="AA32" s="3">
        <v>272</v>
      </c>
      <c r="AB32" s="3">
        <v>114</v>
      </c>
      <c r="AC32" s="3">
        <v>0</v>
      </c>
      <c r="AD32" s="5">
        <v>3.9639239381553226</v>
      </c>
      <c r="AE32" s="5">
        <v>7.9278478763106452</v>
      </c>
      <c r="AG32" s="3">
        <v>1592</v>
      </c>
      <c r="AH32" s="3">
        <v>2384</v>
      </c>
      <c r="AI32" s="3">
        <v>1537</v>
      </c>
      <c r="AJ32" s="3">
        <v>364</v>
      </c>
      <c r="AK32" s="3">
        <v>232</v>
      </c>
      <c r="AL32" s="3">
        <v>387</v>
      </c>
      <c r="AM32" s="3">
        <v>0</v>
      </c>
      <c r="AN32" s="5">
        <v>3.7759044033393354</v>
      </c>
      <c r="AO32" s="5">
        <v>7.5518088066786708</v>
      </c>
      <c r="AQ32" s="3">
        <v>3953</v>
      </c>
      <c r="AR32" s="3">
        <v>4523</v>
      </c>
      <c r="AS32" s="3">
        <v>2079</v>
      </c>
      <c r="AT32" s="3">
        <v>425</v>
      </c>
      <c r="AU32" s="3">
        <v>336</v>
      </c>
      <c r="AV32" s="3">
        <v>52</v>
      </c>
      <c r="AW32" s="3">
        <v>0</v>
      </c>
      <c r="AX32" s="5">
        <v>4.0014139271827505</v>
      </c>
      <c r="AY32" s="5">
        <v>8.0028278543655009</v>
      </c>
      <c r="BA32" s="3">
        <v>2179</v>
      </c>
      <c r="BB32" s="3">
        <v>2718</v>
      </c>
      <c r="BC32" s="3">
        <v>1208</v>
      </c>
      <c r="BD32" s="3">
        <v>238</v>
      </c>
      <c r="BE32" s="3">
        <v>127</v>
      </c>
      <c r="BF32" s="3">
        <v>26</v>
      </c>
      <c r="BG32" s="3">
        <v>0</v>
      </c>
      <c r="BH32" s="5">
        <v>4.0176197836166923</v>
      </c>
      <c r="BI32" s="5">
        <v>8.0352395672333845</v>
      </c>
      <c r="BK32" s="3">
        <v>1740</v>
      </c>
      <c r="BL32" s="3">
        <v>2691</v>
      </c>
      <c r="BM32" s="3">
        <v>2134</v>
      </c>
      <c r="BN32" s="3">
        <v>820</v>
      </c>
      <c r="BO32" s="3">
        <v>530</v>
      </c>
      <c r="BP32" s="3">
        <v>205</v>
      </c>
      <c r="BQ32" s="3">
        <v>0</v>
      </c>
      <c r="BR32" s="5">
        <v>3.5421351863550221</v>
      </c>
      <c r="BS32" s="5">
        <v>7.0842703727100442</v>
      </c>
      <c r="BU32" s="3">
        <v>2408</v>
      </c>
      <c r="BV32" s="3">
        <v>3410</v>
      </c>
      <c r="BW32" s="3">
        <v>1706</v>
      </c>
      <c r="BX32" s="3">
        <v>293</v>
      </c>
      <c r="BY32" s="3">
        <v>162</v>
      </c>
      <c r="BZ32" s="3">
        <v>141</v>
      </c>
      <c r="CA32" s="3">
        <v>0</v>
      </c>
      <c r="CB32" s="5">
        <v>3.953628274219827</v>
      </c>
      <c r="CC32" s="5">
        <v>7.907256548439654</v>
      </c>
      <c r="CE32" s="3">
        <v>4555</v>
      </c>
      <c r="CF32" s="3">
        <v>5365</v>
      </c>
      <c r="CG32" s="3">
        <v>2331</v>
      </c>
      <c r="CH32" s="3">
        <v>437</v>
      </c>
      <c r="CI32" s="3">
        <v>258</v>
      </c>
      <c r="CJ32" s="3">
        <v>46</v>
      </c>
      <c r="CK32" s="3">
        <v>0</v>
      </c>
      <c r="CL32" s="5">
        <v>4.0444925073381741</v>
      </c>
      <c r="CM32" s="5">
        <v>8.0889850146763482</v>
      </c>
      <c r="CO32" s="3">
        <v>3427</v>
      </c>
      <c r="CP32" s="3">
        <v>5207</v>
      </c>
      <c r="CQ32" s="3">
        <v>2898</v>
      </c>
      <c r="CR32" s="3">
        <v>835</v>
      </c>
      <c r="CS32" s="3">
        <v>493</v>
      </c>
      <c r="CT32" s="3">
        <v>132</v>
      </c>
      <c r="CU32" s="3">
        <v>0</v>
      </c>
      <c r="CV32" s="5">
        <v>3.7962674961119753</v>
      </c>
      <c r="CW32" s="5">
        <v>7.5925349922239507</v>
      </c>
      <c r="CY32" s="3">
        <v>1409</v>
      </c>
      <c r="CZ32" s="3">
        <v>2134</v>
      </c>
      <c r="DA32" s="3">
        <v>1488</v>
      </c>
      <c r="DB32" s="3">
        <v>660</v>
      </c>
      <c r="DC32" s="3">
        <v>665</v>
      </c>
      <c r="DD32" s="3">
        <v>140</v>
      </c>
      <c r="DE32" s="3">
        <v>0</v>
      </c>
      <c r="DF32" s="5">
        <v>3.4660163624921334</v>
      </c>
      <c r="DG32" s="5">
        <v>6.9320327249842668</v>
      </c>
      <c r="DI32" s="3">
        <v>1593</v>
      </c>
      <c r="DJ32" s="3">
        <v>2614</v>
      </c>
      <c r="DK32" s="3">
        <v>1544</v>
      </c>
      <c r="DL32" s="3">
        <v>404</v>
      </c>
      <c r="DM32" s="3">
        <v>176</v>
      </c>
      <c r="DN32" s="3">
        <v>165</v>
      </c>
      <c r="DO32" s="3">
        <v>0</v>
      </c>
      <c r="DP32" s="5">
        <v>3.7967145790554415</v>
      </c>
      <c r="DQ32" s="5">
        <v>7.593429158110883</v>
      </c>
      <c r="DS32" s="3">
        <v>2646</v>
      </c>
      <c r="DT32" s="3">
        <v>3895</v>
      </c>
      <c r="DU32" s="3">
        <v>2194</v>
      </c>
      <c r="DV32" s="3">
        <v>542</v>
      </c>
      <c r="DW32" s="3">
        <v>369</v>
      </c>
      <c r="DX32" s="3">
        <v>98</v>
      </c>
      <c r="DY32" s="3">
        <v>0</v>
      </c>
      <c r="DZ32" s="5">
        <v>3.8197180178312253</v>
      </c>
      <c r="EA32" s="5">
        <v>7.6394360356624507</v>
      </c>
      <c r="EC32" s="3">
        <v>1221</v>
      </c>
      <c r="ED32" s="3">
        <v>1991</v>
      </c>
      <c r="EE32" s="3">
        <v>1082</v>
      </c>
      <c r="EF32" s="3">
        <v>215</v>
      </c>
      <c r="EG32" s="3">
        <v>121</v>
      </c>
      <c r="EH32" s="3">
        <v>242</v>
      </c>
      <c r="EI32" s="3">
        <v>0</v>
      </c>
      <c r="EJ32" s="5">
        <v>3.8587473002159829</v>
      </c>
      <c r="EK32" s="5">
        <v>7.7174946004319658</v>
      </c>
      <c r="EN32" s="278">
        <f t="shared" si="14"/>
        <v>8.1728744303001726</v>
      </c>
      <c r="EO32" s="279">
        <f t="shared" si="0"/>
        <v>7.4839247043145098</v>
      </c>
      <c r="EP32" s="279">
        <f t="shared" si="1"/>
        <v>7.9278478763106452</v>
      </c>
      <c r="EQ32" s="279">
        <f t="shared" si="2"/>
        <v>7.5518088066786708</v>
      </c>
      <c r="ER32" s="279">
        <f t="shared" si="3"/>
        <v>8.0028278543655009</v>
      </c>
      <c r="ES32" s="233">
        <f t="shared" si="4"/>
        <v>8.0352395672333845</v>
      </c>
      <c r="ET32" s="233">
        <f t="shared" si="5"/>
        <v>7.0842703727100442</v>
      </c>
      <c r="EU32" s="233">
        <f t="shared" si="6"/>
        <v>7.907256548439654</v>
      </c>
      <c r="EV32" s="233">
        <f t="shared" si="7"/>
        <v>8.0889850146763482</v>
      </c>
      <c r="EW32" s="233">
        <f t="shared" si="8"/>
        <v>7.5925349922239507</v>
      </c>
      <c r="EX32" s="233">
        <f t="shared" si="9"/>
        <v>6.9320327249842668</v>
      </c>
      <c r="EY32" s="235">
        <f t="shared" si="10"/>
        <v>7.593429158110883</v>
      </c>
      <c r="EZ32" s="233">
        <f t="shared" si="11"/>
        <v>7.6394360356624507</v>
      </c>
      <c r="FA32" s="234">
        <f t="shared" si="12"/>
        <v>7.7174946004319658</v>
      </c>
      <c r="FB32" s="178">
        <f t="shared" si="13"/>
        <v>7.6949973347458895</v>
      </c>
    </row>
    <row r="33" spans="1:158" x14ac:dyDescent="0.25">
      <c r="A33" s="4" t="s">
        <v>58</v>
      </c>
      <c r="B33" s="4" t="s">
        <v>59</v>
      </c>
      <c r="C33" s="3">
        <v>775</v>
      </c>
      <c r="D33" s="3">
        <v>319</v>
      </c>
      <c r="E33" s="3">
        <v>109</v>
      </c>
      <c r="F33" s="3">
        <v>12</v>
      </c>
      <c r="G33" s="3">
        <v>6</v>
      </c>
      <c r="H33" s="3">
        <v>803</v>
      </c>
      <c r="I33" s="3">
        <v>0</v>
      </c>
      <c r="J33" s="5">
        <v>4.5110565110565108</v>
      </c>
      <c r="K33" s="5">
        <v>9.0221130221130217</v>
      </c>
      <c r="M33" s="3">
        <v>702</v>
      </c>
      <c r="N33" s="3">
        <v>362</v>
      </c>
      <c r="O33" s="3">
        <v>186</v>
      </c>
      <c r="P33" s="3">
        <v>35</v>
      </c>
      <c r="Q33" s="3">
        <v>22</v>
      </c>
      <c r="R33" s="3">
        <v>717</v>
      </c>
      <c r="S33" s="3">
        <v>0</v>
      </c>
      <c r="T33" s="5">
        <v>4.2907421576128542</v>
      </c>
      <c r="U33" s="5">
        <v>8.5814843152257083</v>
      </c>
      <c r="W33" s="3">
        <v>1712</v>
      </c>
      <c r="X33" s="3">
        <v>753</v>
      </c>
      <c r="Y33" s="3">
        <v>252</v>
      </c>
      <c r="Z33" s="3">
        <v>48</v>
      </c>
      <c r="AA33" s="3">
        <v>53</v>
      </c>
      <c r="AB33" s="3">
        <v>724</v>
      </c>
      <c r="AC33" s="3">
        <v>0</v>
      </c>
      <c r="AD33" s="5">
        <v>4.4276082327892121</v>
      </c>
      <c r="AE33" s="5">
        <v>8.8552164655784242</v>
      </c>
      <c r="AG33" s="3">
        <v>815</v>
      </c>
      <c r="AH33" s="3">
        <v>338</v>
      </c>
      <c r="AI33" s="3">
        <v>185</v>
      </c>
      <c r="AJ33" s="3">
        <v>37</v>
      </c>
      <c r="AK33" s="3">
        <v>19</v>
      </c>
      <c r="AL33" s="3">
        <v>630</v>
      </c>
      <c r="AM33" s="3">
        <v>0</v>
      </c>
      <c r="AN33" s="5">
        <v>4.357962697274032</v>
      </c>
      <c r="AO33" s="5">
        <v>8.7159253945480639</v>
      </c>
      <c r="AQ33" s="3">
        <v>2247</v>
      </c>
      <c r="AR33" s="3">
        <v>791</v>
      </c>
      <c r="AS33" s="3">
        <v>316</v>
      </c>
      <c r="AT33" s="3">
        <v>83</v>
      </c>
      <c r="AU33" s="3">
        <v>35</v>
      </c>
      <c r="AV33" s="3">
        <v>70</v>
      </c>
      <c r="AW33" s="3">
        <v>0</v>
      </c>
      <c r="AX33" s="5">
        <v>4.4781105990783407</v>
      </c>
      <c r="AY33" s="5">
        <v>8.9562211981566815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K33" s="3">
        <v>1011</v>
      </c>
      <c r="BL33" s="3">
        <v>465</v>
      </c>
      <c r="BM33" s="3">
        <v>488</v>
      </c>
      <c r="BN33" s="3">
        <v>165</v>
      </c>
      <c r="BO33" s="3">
        <v>187</v>
      </c>
      <c r="BP33" s="3">
        <v>214</v>
      </c>
      <c r="BQ33" s="3">
        <v>0</v>
      </c>
      <c r="BR33" s="5">
        <v>3.8411053540587221</v>
      </c>
      <c r="BS33" s="5">
        <v>7.6822107081174442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E33" s="3">
        <v>2548</v>
      </c>
      <c r="CF33" s="3">
        <v>884</v>
      </c>
      <c r="CG33" s="3">
        <v>380</v>
      </c>
      <c r="CH33" s="3">
        <v>68</v>
      </c>
      <c r="CI33" s="3">
        <v>43</v>
      </c>
      <c r="CJ33" s="3">
        <v>125</v>
      </c>
      <c r="CK33" s="3">
        <v>0</v>
      </c>
      <c r="CL33" s="5">
        <v>4.485087942900841</v>
      </c>
      <c r="CM33" s="5">
        <v>8.970175885801682</v>
      </c>
      <c r="CO33" s="3">
        <v>2456</v>
      </c>
      <c r="CP33" s="3">
        <v>840</v>
      </c>
      <c r="CQ33" s="3">
        <v>517</v>
      </c>
      <c r="CR33" s="3">
        <v>83</v>
      </c>
      <c r="CS33" s="3">
        <v>82</v>
      </c>
      <c r="CT33" s="3">
        <v>70</v>
      </c>
      <c r="CU33" s="3">
        <v>0</v>
      </c>
      <c r="CV33" s="5">
        <v>4.3838612368024137</v>
      </c>
      <c r="CW33" s="5">
        <v>8.7677224736048274</v>
      </c>
      <c r="CY33" s="3">
        <v>1092</v>
      </c>
      <c r="CZ33" s="3">
        <v>364</v>
      </c>
      <c r="DA33" s="3">
        <v>273</v>
      </c>
      <c r="DB33" s="3">
        <v>90</v>
      </c>
      <c r="DC33" s="3">
        <v>62</v>
      </c>
      <c r="DD33" s="3">
        <v>143</v>
      </c>
      <c r="DE33" s="3">
        <v>0</v>
      </c>
      <c r="DF33" s="5">
        <v>4.2408293460925037</v>
      </c>
      <c r="DG33" s="5">
        <v>8.4816586921850075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S33" s="3">
        <v>1851</v>
      </c>
      <c r="DT33" s="3">
        <v>557</v>
      </c>
      <c r="DU33" s="3">
        <v>362</v>
      </c>
      <c r="DV33" s="3">
        <v>85</v>
      </c>
      <c r="DW33" s="3">
        <v>64</v>
      </c>
      <c r="DX33" s="3">
        <v>117</v>
      </c>
      <c r="DY33" s="3">
        <v>0</v>
      </c>
      <c r="DZ33" s="5">
        <v>4.3860911270983216</v>
      </c>
      <c r="EA33" s="5">
        <v>8.7721822541966432</v>
      </c>
      <c r="EC33" s="3">
        <v>790</v>
      </c>
      <c r="ED33" s="3">
        <v>274</v>
      </c>
      <c r="EE33" s="3">
        <v>127</v>
      </c>
      <c r="EF33" s="3">
        <v>31</v>
      </c>
      <c r="EG33" s="3">
        <v>21</v>
      </c>
      <c r="EH33" s="3">
        <v>275</v>
      </c>
      <c r="EI33" s="3">
        <v>0</v>
      </c>
      <c r="EJ33" s="5">
        <v>4.432823813354787</v>
      </c>
      <c r="EK33" s="5">
        <v>8.8656476267095741</v>
      </c>
      <c r="EN33" s="278">
        <f t="shared" si="14"/>
        <v>9.0221130221130217</v>
      </c>
      <c r="EO33" s="279">
        <f t="shared" si="0"/>
        <v>8.5814843152257083</v>
      </c>
      <c r="EP33" s="279">
        <f t="shared" si="1"/>
        <v>8.8552164655784242</v>
      </c>
      <c r="EQ33" s="279">
        <f t="shared" si="2"/>
        <v>8.7159253945480639</v>
      </c>
      <c r="ER33" s="279">
        <f t="shared" si="3"/>
        <v>8.9562211981566815</v>
      </c>
      <c r="ES33" s="233">
        <f t="shared" si="4"/>
        <v>0</v>
      </c>
      <c r="ET33" s="233">
        <f t="shared" si="5"/>
        <v>7.6822107081174442</v>
      </c>
      <c r="EU33" s="233">
        <f t="shared" si="6"/>
        <v>0</v>
      </c>
      <c r="EV33" s="233">
        <f t="shared" si="7"/>
        <v>8.970175885801682</v>
      </c>
      <c r="EW33" s="233">
        <f t="shared" si="8"/>
        <v>8.7677224736048274</v>
      </c>
      <c r="EX33" s="233">
        <f t="shared" si="9"/>
        <v>8.4816586921850075</v>
      </c>
      <c r="EY33" s="235">
        <f t="shared" si="10"/>
        <v>0</v>
      </c>
      <c r="EZ33" s="233">
        <f t="shared" si="11"/>
        <v>8.7721822541966432</v>
      </c>
      <c r="FA33" s="234">
        <f t="shared" si="12"/>
        <v>8.8656476267095741</v>
      </c>
      <c r="FB33" s="178">
        <f t="shared" si="13"/>
        <v>8.6973234578397349</v>
      </c>
    </row>
    <row r="34" spans="1:158" x14ac:dyDescent="0.25">
      <c r="A34" s="4" t="s">
        <v>60</v>
      </c>
      <c r="B34" s="4" t="s">
        <v>61</v>
      </c>
      <c r="C34" s="3">
        <v>509</v>
      </c>
      <c r="D34" s="3">
        <v>263</v>
      </c>
      <c r="E34" s="3">
        <v>78</v>
      </c>
      <c r="F34" s="3">
        <v>1</v>
      </c>
      <c r="G34" s="3">
        <v>27</v>
      </c>
      <c r="H34" s="3">
        <v>122</v>
      </c>
      <c r="I34" s="3">
        <v>0</v>
      </c>
      <c r="J34" s="5">
        <v>4.3963553530751707</v>
      </c>
      <c r="K34" s="5">
        <v>8.7927107061503413</v>
      </c>
      <c r="M34" s="3">
        <v>313</v>
      </c>
      <c r="N34" s="3">
        <v>322</v>
      </c>
      <c r="O34" s="3">
        <v>170</v>
      </c>
      <c r="P34" s="3">
        <v>74</v>
      </c>
      <c r="Q34" s="3">
        <v>35</v>
      </c>
      <c r="R34" s="3">
        <v>86</v>
      </c>
      <c r="S34" s="3">
        <v>0</v>
      </c>
      <c r="T34" s="5">
        <v>3.8796498905908097</v>
      </c>
      <c r="U34" s="5">
        <v>7.7592997811816193</v>
      </c>
      <c r="W34" s="3">
        <v>754</v>
      </c>
      <c r="X34" s="3">
        <v>653</v>
      </c>
      <c r="Y34" s="3">
        <v>209</v>
      </c>
      <c r="Z34" s="3">
        <v>37</v>
      </c>
      <c r="AA34" s="3">
        <v>37</v>
      </c>
      <c r="AB34" s="3">
        <v>60</v>
      </c>
      <c r="AC34" s="3">
        <v>0</v>
      </c>
      <c r="AD34" s="5">
        <v>4.2130177514792901</v>
      </c>
      <c r="AE34" s="5">
        <v>8.4260355029585803</v>
      </c>
      <c r="AG34" s="3">
        <v>282</v>
      </c>
      <c r="AH34" s="3">
        <v>399</v>
      </c>
      <c r="AI34" s="3">
        <v>177</v>
      </c>
      <c r="AJ34" s="3">
        <v>57</v>
      </c>
      <c r="AK34" s="3">
        <v>23</v>
      </c>
      <c r="AL34" s="3">
        <v>62</v>
      </c>
      <c r="AM34" s="3">
        <v>0</v>
      </c>
      <c r="AN34" s="5">
        <v>3.9168443496801704</v>
      </c>
      <c r="AO34" s="5">
        <v>7.8336886993603407</v>
      </c>
      <c r="AQ34" s="3">
        <v>825</v>
      </c>
      <c r="AR34" s="3">
        <v>657</v>
      </c>
      <c r="AS34" s="3">
        <v>194</v>
      </c>
      <c r="AT34" s="3">
        <v>51</v>
      </c>
      <c r="AU34" s="3">
        <v>17</v>
      </c>
      <c r="AV34" s="3">
        <v>6</v>
      </c>
      <c r="AW34" s="3">
        <v>0</v>
      </c>
      <c r="AX34" s="5">
        <v>4.2740825688073398</v>
      </c>
      <c r="AY34" s="5">
        <v>8.5481651376146797</v>
      </c>
      <c r="BA34" s="3">
        <v>444</v>
      </c>
      <c r="BB34" s="3">
        <v>422</v>
      </c>
      <c r="BC34" s="3">
        <v>89</v>
      </c>
      <c r="BD34" s="3">
        <v>22</v>
      </c>
      <c r="BE34" s="3">
        <v>13</v>
      </c>
      <c r="BF34" s="3">
        <v>10</v>
      </c>
      <c r="BG34" s="3">
        <v>0</v>
      </c>
      <c r="BH34" s="5">
        <v>4.2747474747474747</v>
      </c>
      <c r="BI34" s="5">
        <v>8.5494949494949495</v>
      </c>
      <c r="BK34" s="3">
        <v>136</v>
      </c>
      <c r="BL34" s="3">
        <v>278</v>
      </c>
      <c r="BM34" s="3">
        <v>388</v>
      </c>
      <c r="BN34" s="3">
        <v>197</v>
      </c>
      <c r="BO34" s="3">
        <v>223</v>
      </c>
      <c r="BP34" s="3">
        <v>28</v>
      </c>
      <c r="BQ34" s="3">
        <v>0</v>
      </c>
      <c r="BR34" s="5">
        <v>2.9238952536824878</v>
      </c>
      <c r="BS34" s="5">
        <v>5.8477905073649756</v>
      </c>
      <c r="BU34" s="3">
        <v>402</v>
      </c>
      <c r="BV34" s="3">
        <v>582</v>
      </c>
      <c r="BW34" s="3">
        <v>180</v>
      </c>
      <c r="BX34" s="3">
        <v>36</v>
      </c>
      <c r="BY34" s="3">
        <v>12</v>
      </c>
      <c r="BZ34" s="3">
        <v>38</v>
      </c>
      <c r="CA34" s="3">
        <v>0</v>
      </c>
      <c r="CB34" s="5">
        <v>4.0940594059405937</v>
      </c>
      <c r="CC34" s="5">
        <v>8.1881188118811874</v>
      </c>
      <c r="CE34" s="3">
        <v>723</v>
      </c>
      <c r="CF34" s="3">
        <v>880</v>
      </c>
      <c r="CG34" s="3">
        <v>275</v>
      </c>
      <c r="CH34" s="3">
        <v>57</v>
      </c>
      <c r="CI34" s="3">
        <v>40</v>
      </c>
      <c r="CJ34" s="3">
        <v>25</v>
      </c>
      <c r="CK34" s="3">
        <v>0</v>
      </c>
      <c r="CL34" s="5">
        <v>4.1083544303797472</v>
      </c>
      <c r="CM34" s="5">
        <v>8.2167088607594945</v>
      </c>
      <c r="CO34" s="3">
        <v>591</v>
      </c>
      <c r="CP34" s="3">
        <v>912</v>
      </c>
      <c r="CQ34" s="3">
        <v>339</v>
      </c>
      <c r="CR34" s="3">
        <v>65</v>
      </c>
      <c r="CS34" s="3">
        <v>62</v>
      </c>
      <c r="CT34" s="3">
        <v>31</v>
      </c>
      <c r="CU34" s="3">
        <v>0</v>
      </c>
      <c r="CV34" s="5">
        <v>3.9674961909598783</v>
      </c>
      <c r="CW34" s="5">
        <v>7.9349923819197565</v>
      </c>
      <c r="CY34" s="3">
        <v>205</v>
      </c>
      <c r="CZ34" s="3">
        <v>353</v>
      </c>
      <c r="DA34" s="3">
        <v>234</v>
      </c>
      <c r="DB34" s="3">
        <v>86</v>
      </c>
      <c r="DC34" s="3">
        <v>83</v>
      </c>
      <c r="DD34" s="3">
        <v>39</v>
      </c>
      <c r="DE34" s="3">
        <v>0</v>
      </c>
      <c r="DF34" s="5">
        <v>3.5317377731529658</v>
      </c>
      <c r="DG34" s="5">
        <v>7.0634755463059316</v>
      </c>
      <c r="DI34" s="3">
        <v>153</v>
      </c>
      <c r="DJ34" s="3">
        <v>497</v>
      </c>
      <c r="DK34" s="3">
        <v>210</v>
      </c>
      <c r="DL34" s="3">
        <v>54</v>
      </c>
      <c r="DM34" s="3">
        <v>24</v>
      </c>
      <c r="DN34" s="3">
        <v>62</v>
      </c>
      <c r="DO34" s="3">
        <v>0</v>
      </c>
      <c r="DP34" s="5">
        <v>3.7473347547974414</v>
      </c>
      <c r="DQ34" s="5">
        <v>7.4946695095948828</v>
      </c>
      <c r="DS34" s="3">
        <v>409</v>
      </c>
      <c r="DT34" s="3">
        <v>621</v>
      </c>
      <c r="DU34" s="3">
        <v>298</v>
      </c>
      <c r="DV34" s="3">
        <v>93</v>
      </c>
      <c r="DW34" s="3">
        <v>41</v>
      </c>
      <c r="DX34" s="3">
        <v>38</v>
      </c>
      <c r="DY34" s="3">
        <v>0</v>
      </c>
      <c r="DZ34" s="5">
        <v>3.8645690834473325</v>
      </c>
      <c r="EA34" s="5">
        <v>7.729138166894665</v>
      </c>
      <c r="EC34" s="3">
        <v>145</v>
      </c>
      <c r="ED34" s="3">
        <v>327</v>
      </c>
      <c r="EE34" s="3">
        <v>120</v>
      </c>
      <c r="EF34" s="3">
        <v>22</v>
      </c>
      <c r="EG34" s="3">
        <v>38</v>
      </c>
      <c r="EH34" s="3">
        <v>98</v>
      </c>
      <c r="EI34" s="3">
        <v>0</v>
      </c>
      <c r="EJ34" s="5">
        <v>3.7960122699386503</v>
      </c>
      <c r="EK34" s="5">
        <v>7.5920245398773005</v>
      </c>
      <c r="EN34" s="278">
        <f t="shared" si="14"/>
        <v>8.7927107061503413</v>
      </c>
      <c r="EO34" s="279">
        <f t="shared" si="0"/>
        <v>7.7592997811816193</v>
      </c>
      <c r="EP34" s="279">
        <f t="shared" si="1"/>
        <v>8.4260355029585803</v>
      </c>
      <c r="EQ34" s="279">
        <f t="shared" si="2"/>
        <v>7.8336886993603407</v>
      </c>
      <c r="ER34" s="279">
        <f t="shared" si="3"/>
        <v>8.5481651376146797</v>
      </c>
      <c r="ES34" s="233">
        <f t="shared" si="4"/>
        <v>8.5494949494949495</v>
      </c>
      <c r="ET34" s="233">
        <f t="shared" si="5"/>
        <v>5.8477905073649756</v>
      </c>
      <c r="EU34" s="233">
        <f t="shared" si="6"/>
        <v>8.1881188118811874</v>
      </c>
      <c r="EV34" s="233">
        <f t="shared" si="7"/>
        <v>8.2167088607594945</v>
      </c>
      <c r="EW34" s="233">
        <f t="shared" si="8"/>
        <v>7.9349923819197565</v>
      </c>
      <c r="EX34" s="233">
        <f t="shared" si="9"/>
        <v>7.0634755463059316</v>
      </c>
      <c r="EY34" s="235">
        <f t="shared" si="10"/>
        <v>7.4946695095948828</v>
      </c>
      <c r="EZ34" s="233">
        <f t="shared" si="11"/>
        <v>7.729138166894665</v>
      </c>
      <c r="FA34" s="234">
        <f t="shared" si="12"/>
        <v>7.5920245398773005</v>
      </c>
      <c r="FB34" s="178">
        <f t="shared" si="13"/>
        <v>7.855450935811338</v>
      </c>
    </row>
    <row r="35" spans="1:158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M35" s="3">
        <v>186</v>
      </c>
      <c r="N35" s="3">
        <v>335</v>
      </c>
      <c r="O35" s="3">
        <v>234</v>
      </c>
      <c r="P35" s="3">
        <v>67</v>
      </c>
      <c r="Q35" s="3">
        <v>26</v>
      </c>
      <c r="R35" s="3">
        <v>152</v>
      </c>
      <c r="S35" s="3">
        <v>0</v>
      </c>
      <c r="T35" s="5">
        <v>3.6933962264150941</v>
      </c>
      <c r="U35" s="5">
        <v>7.3867924528301883</v>
      </c>
      <c r="W35" s="3">
        <v>622</v>
      </c>
      <c r="X35" s="3">
        <v>630</v>
      </c>
      <c r="Y35" s="3">
        <v>349</v>
      </c>
      <c r="Z35" s="3">
        <v>61</v>
      </c>
      <c r="AA35" s="3">
        <v>31</v>
      </c>
      <c r="AB35" s="3">
        <v>57</v>
      </c>
      <c r="AC35" s="3">
        <v>0</v>
      </c>
      <c r="AD35" s="5">
        <v>4.0342587123449496</v>
      </c>
      <c r="AE35" s="5">
        <v>8.0685174246898992</v>
      </c>
      <c r="AG35" s="3">
        <v>266</v>
      </c>
      <c r="AH35" s="3">
        <v>210</v>
      </c>
      <c r="AI35" s="3">
        <v>186</v>
      </c>
      <c r="AJ35" s="3">
        <v>121</v>
      </c>
      <c r="AK35" s="3">
        <v>84</v>
      </c>
      <c r="AL35" s="3">
        <v>133</v>
      </c>
      <c r="AM35" s="3">
        <v>0</v>
      </c>
      <c r="AN35" s="5">
        <v>3.5224913494809686</v>
      </c>
      <c r="AO35" s="5">
        <v>7.0449826989619373</v>
      </c>
      <c r="AQ35" s="3">
        <v>543</v>
      </c>
      <c r="AR35" s="3">
        <v>626</v>
      </c>
      <c r="AS35" s="3">
        <v>428</v>
      </c>
      <c r="AT35" s="3">
        <v>70</v>
      </c>
      <c r="AU35" s="3">
        <v>30</v>
      </c>
      <c r="AV35" s="3">
        <v>53</v>
      </c>
      <c r="AW35" s="3">
        <v>0</v>
      </c>
      <c r="AX35" s="5">
        <v>3.9322333529758398</v>
      </c>
      <c r="AY35" s="5">
        <v>7.8644667059516795</v>
      </c>
      <c r="BA35" s="3">
        <v>345</v>
      </c>
      <c r="BB35" s="3">
        <v>313</v>
      </c>
      <c r="BC35" s="3">
        <v>234</v>
      </c>
      <c r="BD35" s="3">
        <v>50</v>
      </c>
      <c r="BE35" s="3">
        <v>19</v>
      </c>
      <c r="BF35" s="3">
        <v>39</v>
      </c>
      <c r="BG35" s="3">
        <v>0</v>
      </c>
      <c r="BH35" s="5">
        <v>3.9521331945889697</v>
      </c>
      <c r="BI35" s="5">
        <v>7.9042663891779394</v>
      </c>
      <c r="BK35" s="3">
        <v>285</v>
      </c>
      <c r="BL35" s="3">
        <v>345</v>
      </c>
      <c r="BM35" s="3">
        <v>345</v>
      </c>
      <c r="BN35" s="3">
        <v>115</v>
      </c>
      <c r="BO35" s="3">
        <v>103</v>
      </c>
      <c r="BP35" s="3">
        <v>57</v>
      </c>
      <c r="BQ35" s="3">
        <v>0</v>
      </c>
      <c r="BR35" s="5">
        <v>3.4979044425817269</v>
      </c>
      <c r="BS35" s="5">
        <v>6.9958088851634539</v>
      </c>
      <c r="BU35" s="3">
        <v>553</v>
      </c>
      <c r="BV35" s="3">
        <v>303</v>
      </c>
      <c r="BW35" s="3">
        <v>280</v>
      </c>
      <c r="BX35" s="3">
        <v>55</v>
      </c>
      <c r="BY35" s="3">
        <v>25</v>
      </c>
      <c r="BZ35" s="3">
        <v>34</v>
      </c>
      <c r="CA35" s="3">
        <v>0</v>
      </c>
      <c r="CB35" s="5">
        <v>4.0723684210526319</v>
      </c>
      <c r="CC35" s="5">
        <v>8.1447368421052637</v>
      </c>
      <c r="CE35" s="3">
        <v>619</v>
      </c>
      <c r="CF35" s="3">
        <v>720</v>
      </c>
      <c r="CG35" s="3">
        <v>473</v>
      </c>
      <c r="CH35" s="3">
        <v>77</v>
      </c>
      <c r="CI35" s="3">
        <v>46</v>
      </c>
      <c r="CJ35" s="3">
        <v>65</v>
      </c>
      <c r="CK35" s="3">
        <v>0</v>
      </c>
      <c r="CL35" s="5">
        <v>3.9245478036175712</v>
      </c>
      <c r="CM35" s="5">
        <v>7.8490956072351423</v>
      </c>
      <c r="CO35" s="3">
        <v>662</v>
      </c>
      <c r="CP35" s="3">
        <v>527</v>
      </c>
      <c r="CQ35" s="3">
        <v>476</v>
      </c>
      <c r="CR35" s="3">
        <v>176</v>
      </c>
      <c r="CS35" s="3">
        <v>135</v>
      </c>
      <c r="CT35" s="3">
        <v>24</v>
      </c>
      <c r="CU35" s="3">
        <v>0</v>
      </c>
      <c r="CV35" s="5">
        <v>3.7110323886639676</v>
      </c>
      <c r="CW35" s="5">
        <v>7.4220647773279351</v>
      </c>
      <c r="CY35" s="3">
        <v>337</v>
      </c>
      <c r="CZ35" s="3">
        <v>303</v>
      </c>
      <c r="DA35" s="3">
        <v>267</v>
      </c>
      <c r="DB35" s="3">
        <v>35</v>
      </c>
      <c r="DC35" s="3">
        <v>41</v>
      </c>
      <c r="DD35" s="3">
        <v>17</v>
      </c>
      <c r="DE35" s="3">
        <v>0</v>
      </c>
      <c r="DF35" s="5">
        <v>3.8748728382502544</v>
      </c>
      <c r="DG35" s="5">
        <v>7.7497456765005088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S35" s="3">
        <v>546</v>
      </c>
      <c r="DT35" s="3">
        <v>396</v>
      </c>
      <c r="DU35" s="3">
        <v>325</v>
      </c>
      <c r="DV35" s="3">
        <v>158</v>
      </c>
      <c r="DW35" s="3">
        <v>42</v>
      </c>
      <c r="DX35" s="3">
        <v>33</v>
      </c>
      <c r="DY35" s="3">
        <v>0</v>
      </c>
      <c r="DZ35" s="5">
        <v>3.8493524199045672</v>
      </c>
      <c r="EA35" s="5">
        <v>7.6987048398091344</v>
      </c>
      <c r="EC35" s="3">
        <v>294</v>
      </c>
      <c r="ED35" s="3">
        <v>174</v>
      </c>
      <c r="EE35" s="3">
        <v>191</v>
      </c>
      <c r="EF35" s="3">
        <v>26</v>
      </c>
      <c r="EG35" s="3">
        <v>12</v>
      </c>
      <c r="EH35" s="3">
        <v>53</v>
      </c>
      <c r="EI35" s="3">
        <v>0</v>
      </c>
      <c r="EJ35" s="5">
        <v>4.0215208034433285</v>
      </c>
      <c r="EK35" s="5">
        <v>8.043041606886657</v>
      </c>
      <c r="EN35" s="278">
        <f t="shared" si="14"/>
        <v>0</v>
      </c>
      <c r="EO35" s="279">
        <f t="shared" si="0"/>
        <v>7.3867924528301883</v>
      </c>
      <c r="EP35" s="279">
        <f t="shared" si="1"/>
        <v>8.0685174246898992</v>
      </c>
      <c r="EQ35" s="279">
        <f t="shared" si="2"/>
        <v>7.0449826989619373</v>
      </c>
      <c r="ER35" s="279">
        <f t="shared" si="3"/>
        <v>7.8644667059516795</v>
      </c>
      <c r="ES35" s="233">
        <f t="shared" si="4"/>
        <v>7.9042663891779394</v>
      </c>
      <c r="ET35" s="233">
        <f t="shared" si="5"/>
        <v>6.9958088851634539</v>
      </c>
      <c r="EU35" s="233">
        <f t="shared" si="6"/>
        <v>8.1447368421052637</v>
      </c>
      <c r="EV35" s="233">
        <f t="shared" si="7"/>
        <v>7.8490956072351423</v>
      </c>
      <c r="EW35" s="233">
        <f t="shared" si="8"/>
        <v>7.4220647773279351</v>
      </c>
      <c r="EX35" s="233">
        <f t="shared" si="9"/>
        <v>7.7497456765005088</v>
      </c>
      <c r="EY35" s="235">
        <f t="shared" si="10"/>
        <v>0</v>
      </c>
      <c r="EZ35" s="233">
        <f t="shared" si="11"/>
        <v>7.6987048398091344</v>
      </c>
      <c r="FA35" s="234">
        <f t="shared" si="12"/>
        <v>8.043041606886657</v>
      </c>
      <c r="FB35" s="178">
        <f t="shared" si="13"/>
        <v>7.6810186588866456</v>
      </c>
    </row>
    <row r="36" spans="1:158" x14ac:dyDescent="0.25">
      <c r="A36" s="4" t="s">
        <v>64</v>
      </c>
      <c r="B36" s="4" t="s">
        <v>65</v>
      </c>
      <c r="C36" s="3">
        <v>203</v>
      </c>
      <c r="D36" s="3">
        <v>250</v>
      </c>
      <c r="E36" s="3">
        <v>36</v>
      </c>
      <c r="F36" s="3">
        <v>2</v>
      </c>
      <c r="G36" s="3">
        <v>0</v>
      </c>
      <c r="H36" s="3">
        <v>693</v>
      </c>
      <c r="I36" s="3">
        <v>16</v>
      </c>
      <c r="J36" s="5">
        <v>4.3319755600814664</v>
      </c>
      <c r="K36" s="5">
        <v>8.6639511201629329</v>
      </c>
      <c r="M36" s="3">
        <v>253</v>
      </c>
      <c r="N36" s="3">
        <v>271</v>
      </c>
      <c r="O36" s="3">
        <v>120</v>
      </c>
      <c r="P36" s="3">
        <v>13</v>
      </c>
      <c r="Q36" s="3">
        <v>7</v>
      </c>
      <c r="R36" s="3">
        <v>519</v>
      </c>
      <c r="S36" s="3">
        <v>17</v>
      </c>
      <c r="T36" s="5">
        <v>4.1295180722891569</v>
      </c>
      <c r="U36" s="5">
        <v>8.2590361445783138</v>
      </c>
      <c r="W36" s="3">
        <v>650</v>
      </c>
      <c r="X36" s="3">
        <v>772</v>
      </c>
      <c r="Y36" s="3">
        <v>229</v>
      </c>
      <c r="Z36" s="3">
        <v>39</v>
      </c>
      <c r="AA36" s="3">
        <v>20</v>
      </c>
      <c r="AB36" s="3">
        <v>362</v>
      </c>
      <c r="AC36" s="3">
        <v>28</v>
      </c>
      <c r="AD36" s="5">
        <v>4.1654970760233923</v>
      </c>
      <c r="AE36" s="5">
        <v>8.3309941520467845</v>
      </c>
      <c r="AG36" s="3">
        <v>216</v>
      </c>
      <c r="AH36" s="3">
        <v>326</v>
      </c>
      <c r="AI36" s="3">
        <v>130</v>
      </c>
      <c r="AJ36" s="3">
        <v>27</v>
      </c>
      <c r="AK36" s="3">
        <v>19</v>
      </c>
      <c r="AL36" s="3">
        <v>466</v>
      </c>
      <c r="AM36" s="3">
        <v>16</v>
      </c>
      <c r="AN36" s="5">
        <v>3.9651810584958218</v>
      </c>
      <c r="AO36" s="5">
        <v>7.9303621169916436</v>
      </c>
      <c r="AQ36" s="3">
        <v>1032</v>
      </c>
      <c r="AR36" s="3">
        <v>810</v>
      </c>
      <c r="AS36" s="3">
        <v>179</v>
      </c>
      <c r="AT36" s="3">
        <v>8</v>
      </c>
      <c r="AU36" s="3">
        <v>11</v>
      </c>
      <c r="AV36" s="3">
        <v>32</v>
      </c>
      <c r="AW36" s="3">
        <v>28</v>
      </c>
      <c r="AX36" s="5">
        <v>4.3941176470588239</v>
      </c>
      <c r="AY36" s="5">
        <v>8.7882352941176478</v>
      </c>
      <c r="BA36" s="3">
        <v>584</v>
      </c>
      <c r="BB36" s="3">
        <v>469</v>
      </c>
      <c r="BC36" s="3">
        <v>81</v>
      </c>
      <c r="BD36" s="3">
        <v>3</v>
      </c>
      <c r="BE36" s="3">
        <v>2</v>
      </c>
      <c r="BF36" s="3">
        <v>45</v>
      </c>
      <c r="BG36" s="3">
        <v>16</v>
      </c>
      <c r="BH36" s="5">
        <v>4.4310798946444248</v>
      </c>
      <c r="BI36" s="5">
        <v>8.8621597892888495</v>
      </c>
      <c r="BK36" s="3">
        <v>121</v>
      </c>
      <c r="BL36" s="3">
        <v>424</v>
      </c>
      <c r="BM36" s="3">
        <v>509</v>
      </c>
      <c r="BN36" s="3">
        <v>158</v>
      </c>
      <c r="BO36" s="3">
        <v>136</v>
      </c>
      <c r="BP36" s="3">
        <v>132</v>
      </c>
      <c r="BQ36" s="3">
        <v>20</v>
      </c>
      <c r="BR36" s="5">
        <v>3.1750741839762613</v>
      </c>
      <c r="BS36" s="5">
        <v>6.3501483679525226</v>
      </c>
      <c r="BU36" s="3">
        <v>586</v>
      </c>
      <c r="BV36" s="3">
        <v>679</v>
      </c>
      <c r="BW36" s="3">
        <v>146</v>
      </c>
      <c r="BX36" s="3">
        <v>8</v>
      </c>
      <c r="BY36" s="3">
        <v>7</v>
      </c>
      <c r="BZ36" s="3">
        <v>54</v>
      </c>
      <c r="CA36" s="3">
        <v>20</v>
      </c>
      <c r="CB36" s="5">
        <v>4.2826086956521738</v>
      </c>
      <c r="CC36" s="5">
        <v>8.5652173913043477</v>
      </c>
      <c r="CE36" s="3">
        <v>1015</v>
      </c>
      <c r="CF36" s="3">
        <v>1001</v>
      </c>
      <c r="CG36" s="3">
        <v>252</v>
      </c>
      <c r="CH36" s="3">
        <v>27</v>
      </c>
      <c r="CI36" s="3">
        <v>10</v>
      </c>
      <c r="CJ36" s="3">
        <v>63</v>
      </c>
      <c r="CK36" s="3">
        <v>32</v>
      </c>
      <c r="CL36" s="5">
        <v>4.2945770065075921</v>
      </c>
      <c r="CM36" s="5">
        <v>8.5891540130151842</v>
      </c>
      <c r="CO36" s="3">
        <v>783</v>
      </c>
      <c r="CP36" s="3">
        <v>1034</v>
      </c>
      <c r="CQ36" s="3">
        <v>420</v>
      </c>
      <c r="CR36" s="3">
        <v>72</v>
      </c>
      <c r="CS36" s="3">
        <v>23</v>
      </c>
      <c r="CT36" s="3">
        <v>36</v>
      </c>
      <c r="CU36" s="3">
        <v>32</v>
      </c>
      <c r="CV36" s="5">
        <v>4.0643224699828471</v>
      </c>
      <c r="CW36" s="5">
        <v>8.1286449399656941</v>
      </c>
      <c r="CY36" s="3">
        <v>141</v>
      </c>
      <c r="CZ36" s="3">
        <v>317</v>
      </c>
      <c r="DA36" s="3">
        <v>359</v>
      </c>
      <c r="DB36" s="3">
        <v>156</v>
      </c>
      <c r="DC36" s="3">
        <v>99</v>
      </c>
      <c r="DD36" s="3">
        <v>112</v>
      </c>
      <c r="DE36" s="3">
        <v>16</v>
      </c>
      <c r="DF36" s="5">
        <v>3.2285447761194028</v>
      </c>
      <c r="DG36" s="5">
        <v>6.4570895522388057</v>
      </c>
      <c r="DI36" s="3">
        <v>210</v>
      </c>
      <c r="DJ36" s="3">
        <v>473</v>
      </c>
      <c r="DK36" s="3">
        <v>192</v>
      </c>
      <c r="DL36" s="3">
        <v>39</v>
      </c>
      <c r="DM36" s="3">
        <v>17</v>
      </c>
      <c r="DN36" s="3">
        <v>253</v>
      </c>
      <c r="DO36" s="3">
        <v>16</v>
      </c>
      <c r="DP36" s="5">
        <v>3.8807733619763694</v>
      </c>
      <c r="DQ36" s="5">
        <v>7.7615467239527387</v>
      </c>
      <c r="DS36" s="3">
        <v>538</v>
      </c>
      <c r="DT36" s="3">
        <v>619</v>
      </c>
      <c r="DU36" s="3">
        <v>287</v>
      </c>
      <c r="DV36" s="3">
        <v>94</v>
      </c>
      <c r="DW36" s="3">
        <v>18</v>
      </c>
      <c r="DX36" s="3">
        <v>219</v>
      </c>
      <c r="DY36" s="3">
        <v>25</v>
      </c>
      <c r="DZ36" s="5">
        <v>4.0057840616966578</v>
      </c>
      <c r="EA36" s="5">
        <v>8.0115681233933156</v>
      </c>
      <c r="EC36" s="3">
        <v>223</v>
      </c>
      <c r="ED36" s="3">
        <v>354</v>
      </c>
      <c r="EE36" s="3">
        <v>98</v>
      </c>
      <c r="EF36" s="3">
        <v>9</v>
      </c>
      <c r="EG36" s="3">
        <v>20</v>
      </c>
      <c r="EH36" s="3">
        <v>184</v>
      </c>
      <c r="EI36" s="3">
        <v>12</v>
      </c>
      <c r="EJ36" s="5">
        <v>4.0667613636363633</v>
      </c>
      <c r="EK36" s="5">
        <v>8.1335227272727266</v>
      </c>
      <c r="EN36" s="278">
        <f t="shared" si="14"/>
        <v>8.6639511201629329</v>
      </c>
      <c r="EO36" s="279">
        <f t="shared" si="0"/>
        <v>8.2590361445783138</v>
      </c>
      <c r="EP36" s="279">
        <f t="shared" si="1"/>
        <v>8.3309941520467845</v>
      </c>
      <c r="EQ36" s="279">
        <f t="shared" si="2"/>
        <v>7.9303621169916436</v>
      </c>
      <c r="ER36" s="279">
        <f t="shared" si="3"/>
        <v>8.7882352941176478</v>
      </c>
      <c r="ES36" s="233">
        <f t="shared" si="4"/>
        <v>8.8621597892888495</v>
      </c>
      <c r="ET36" s="233">
        <f t="shared" si="5"/>
        <v>6.3501483679525226</v>
      </c>
      <c r="EU36" s="233">
        <f t="shared" si="6"/>
        <v>8.5652173913043477</v>
      </c>
      <c r="EV36" s="233">
        <f t="shared" si="7"/>
        <v>8.5891540130151842</v>
      </c>
      <c r="EW36" s="233">
        <f t="shared" si="8"/>
        <v>8.1286449399656941</v>
      </c>
      <c r="EX36" s="233">
        <f t="shared" si="9"/>
        <v>6.4570895522388057</v>
      </c>
      <c r="EY36" s="235">
        <f t="shared" si="10"/>
        <v>7.7615467239527387</v>
      </c>
      <c r="EZ36" s="233">
        <f t="shared" si="11"/>
        <v>8.0115681233933156</v>
      </c>
      <c r="FA36" s="234">
        <f t="shared" si="12"/>
        <v>8.1335227272727266</v>
      </c>
      <c r="FB36" s="178">
        <f t="shared" si="13"/>
        <v>8.05940217544868</v>
      </c>
    </row>
    <row r="37" spans="1:158" x14ac:dyDescent="0.25">
      <c r="A37" s="4" t="s">
        <v>66</v>
      </c>
      <c r="B37" s="4" t="s">
        <v>67</v>
      </c>
      <c r="C37" s="3">
        <v>341</v>
      </c>
      <c r="D37" s="3">
        <v>311</v>
      </c>
      <c r="E37" s="3">
        <v>29</v>
      </c>
      <c r="F37" s="3">
        <v>5</v>
      </c>
      <c r="G37" s="3">
        <v>1</v>
      </c>
      <c r="H37" s="3">
        <v>513</v>
      </c>
      <c r="I37" s="3">
        <v>0</v>
      </c>
      <c r="J37" s="5">
        <v>4.4352256186317325</v>
      </c>
      <c r="K37" s="5">
        <v>8.870451237263465</v>
      </c>
      <c r="M37" s="3">
        <v>263</v>
      </c>
      <c r="N37" s="3">
        <v>418</v>
      </c>
      <c r="O37" s="3">
        <v>101</v>
      </c>
      <c r="P37" s="3">
        <v>21</v>
      </c>
      <c r="Q37" s="3">
        <v>6</v>
      </c>
      <c r="R37" s="3">
        <v>391</v>
      </c>
      <c r="S37" s="3">
        <v>0</v>
      </c>
      <c r="T37" s="5">
        <v>4.1260815822002472</v>
      </c>
      <c r="U37" s="5">
        <v>8.2521631644004945</v>
      </c>
      <c r="W37" s="3">
        <v>527</v>
      </c>
      <c r="X37" s="3">
        <v>627</v>
      </c>
      <c r="Y37" s="3">
        <v>137</v>
      </c>
      <c r="Z37" s="3">
        <v>15</v>
      </c>
      <c r="AA37" s="3">
        <v>13</v>
      </c>
      <c r="AB37" s="3">
        <v>781</v>
      </c>
      <c r="AC37" s="3">
        <v>0</v>
      </c>
      <c r="AD37" s="5">
        <v>4.2433661865049279</v>
      </c>
      <c r="AE37" s="5">
        <v>8.4867323730098558</v>
      </c>
      <c r="AG37" s="3">
        <v>267</v>
      </c>
      <c r="AH37" s="3">
        <v>418</v>
      </c>
      <c r="AI37" s="3">
        <v>114</v>
      </c>
      <c r="AJ37" s="3">
        <v>23</v>
      </c>
      <c r="AK37" s="3">
        <v>12</v>
      </c>
      <c r="AL37" s="3">
        <v>366</v>
      </c>
      <c r="AM37" s="3">
        <v>0</v>
      </c>
      <c r="AN37" s="5">
        <v>4.0851318944844124</v>
      </c>
      <c r="AO37" s="5">
        <v>8.1702637889688248</v>
      </c>
      <c r="AQ37" s="3">
        <v>1093</v>
      </c>
      <c r="AR37" s="3">
        <v>793</v>
      </c>
      <c r="AS37" s="3">
        <v>75</v>
      </c>
      <c r="AT37" s="3">
        <v>3</v>
      </c>
      <c r="AU37" s="3">
        <v>7</v>
      </c>
      <c r="AV37" s="3">
        <v>129</v>
      </c>
      <c r="AW37" s="3">
        <v>0</v>
      </c>
      <c r="AX37" s="5">
        <v>4.5027904616945715</v>
      </c>
      <c r="AY37" s="5">
        <v>9.0055809233891431</v>
      </c>
      <c r="BA37" s="3">
        <v>612</v>
      </c>
      <c r="BB37" s="3">
        <v>514</v>
      </c>
      <c r="BC37" s="3">
        <v>29</v>
      </c>
      <c r="BD37" s="3">
        <v>0</v>
      </c>
      <c r="BE37" s="3">
        <v>0</v>
      </c>
      <c r="BF37" s="3">
        <v>45</v>
      </c>
      <c r="BG37" s="3">
        <v>0</v>
      </c>
      <c r="BH37" s="5">
        <v>4.5047619047619047</v>
      </c>
      <c r="BI37" s="5">
        <v>9.0095238095238095</v>
      </c>
      <c r="BK37" s="3">
        <v>448</v>
      </c>
      <c r="BL37" s="3">
        <v>551</v>
      </c>
      <c r="BM37" s="3">
        <v>309</v>
      </c>
      <c r="BN37" s="3">
        <v>60</v>
      </c>
      <c r="BO37" s="3">
        <v>68</v>
      </c>
      <c r="BP37" s="3">
        <v>64</v>
      </c>
      <c r="BQ37" s="3">
        <v>0</v>
      </c>
      <c r="BR37" s="5">
        <v>3.8711699164345403</v>
      </c>
      <c r="BS37" s="5">
        <v>7.7423398328690807</v>
      </c>
      <c r="BU37" s="3">
        <v>623</v>
      </c>
      <c r="BV37" s="3">
        <v>606</v>
      </c>
      <c r="BW37" s="3">
        <v>56</v>
      </c>
      <c r="BX37" s="3">
        <v>0</v>
      </c>
      <c r="BY37" s="3">
        <v>0</v>
      </c>
      <c r="BZ37" s="3">
        <v>215</v>
      </c>
      <c r="CA37" s="3">
        <v>0</v>
      </c>
      <c r="CB37" s="5">
        <v>4.4412451361867706</v>
      </c>
      <c r="CC37" s="5">
        <v>8.8824902723735413</v>
      </c>
      <c r="CE37" s="3">
        <v>871</v>
      </c>
      <c r="CF37" s="3">
        <v>1078</v>
      </c>
      <c r="CG37" s="3">
        <v>92</v>
      </c>
      <c r="CH37" s="3">
        <v>12</v>
      </c>
      <c r="CI37" s="3">
        <v>2</v>
      </c>
      <c r="CJ37" s="3">
        <v>345</v>
      </c>
      <c r="CK37" s="3">
        <v>0</v>
      </c>
      <c r="CL37" s="5">
        <v>4.3644768856447689</v>
      </c>
      <c r="CM37" s="5">
        <v>8.7289537712895378</v>
      </c>
      <c r="CO37" s="3">
        <v>875</v>
      </c>
      <c r="CP37" s="3">
        <v>1071</v>
      </c>
      <c r="CQ37" s="3">
        <v>266</v>
      </c>
      <c r="CR37" s="3">
        <v>48</v>
      </c>
      <c r="CS37" s="3">
        <v>52</v>
      </c>
      <c r="CT37" s="3">
        <v>88</v>
      </c>
      <c r="CU37" s="3">
        <v>0</v>
      </c>
      <c r="CV37" s="5">
        <v>4.1544117647058822</v>
      </c>
      <c r="CW37" s="5">
        <v>8.3088235294117645</v>
      </c>
      <c r="CY37" s="3">
        <v>351</v>
      </c>
      <c r="CZ37" s="3">
        <v>454</v>
      </c>
      <c r="DA37" s="3">
        <v>148</v>
      </c>
      <c r="DB37" s="3">
        <v>73</v>
      </c>
      <c r="DC37" s="3">
        <v>58</v>
      </c>
      <c r="DD37" s="3">
        <v>116</v>
      </c>
      <c r="DE37" s="3">
        <v>0</v>
      </c>
      <c r="DF37" s="5">
        <v>3.8920664206642068</v>
      </c>
      <c r="DG37" s="5">
        <v>7.7841328413284137</v>
      </c>
      <c r="DI37" s="3">
        <v>364</v>
      </c>
      <c r="DJ37" s="3">
        <v>596</v>
      </c>
      <c r="DK37" s="3">
        <v>87</v>
      </c>
      <c r="DL37" s="3">
        <v>11</v>
      </c>
      <c r="DM37" s="3">
        <v>5</v>
      </c>
      <c r="DN37" s="3">
        <v>137</v>
      </c>
      <c r="DO37" s="3">
        <v>0</v>
      </c>
      <c r="DP37" s="5">
        <v>4.2257761053621827</v>
      </c>
      <c r="DQ37" s="5">
        <v>8.4515522107243655</v>
      </c>
      <c r="DS37" s="3">
        <v>863</v>
      </c>
      <c r="DT37" s="3">
        <v>740</v>
      </c>
      <c r="DU37" s="3">
        <v>125</v>
      </c>
      <c r="DV37" s="3">
        <v>17</v>
      </c>
      <c r="DW37" s="3">
        <v>10</v>
      </c>
      <c r="DX37" s="3">
        <v>45</v>
      </c>
      <c r="DY37" s="3">
        <v>0</v>
      </c>
      <c r="DZ37" s="5">
        <v>4.3840455840455839</v>
      </c>
      <c r="EA37" s="5">
        <v>8.7680911680911677</v>
      </c>
      <c r="EC37" s="3">
        <v>315</v>
      </c>
      <c r="ED37" s="3">
        <v>400</v>
      </c>
      <c r="EE37" s="3">
        <v>76</v>
      </c>
      <c r="EF37" s="3">
        <v>7</v>
      </c>
      <c r="EG37" s="3">
        <v>2</v>
      </c>
      <c r="EH37" s="3">
        <v>100</v>
      </c>
      <c r="EI37" s="3">
        <v>0</v>
      </c>
      <c r="EJ37" s="5">
        <v>4.2737499999999997</v>
      </c>
      <c r="EK37" s="5">
        <v>8.5474999999999994</v>
      </c>
      <c r="EN37" s="278">
        <f t="shared" si="14"/>
        <v>8.870451237263465</v>
      </c>
      <c r="EO37" s="279">
        <f t="shared" ref="EO37:EO68" si="15">+U37</f>
        <v>8.2521631644004945</v>
      </c>
      <c r="EP37" s="279">
        <f t="shared" ref="EP37:EP68" si="16">+AE37</f>
        <v>8.4867323730098558</v>
      </c>
      <c r="EQ37" s="279">
        <f t="shared" ref="EQ37:EQ68" si="17">+AO37</f>
        <v>8.1702637889688248</v>
      </c>
      <c r="ER37" s="279">
        <f t="shared" ref="ER37:ER68" si="18">+AY37</f>
        <v>9.0055809233891431</v>
      </c>
      <c r="ES37" s="233">
        <f t="shared" ref="ES37:ES68" si="19">+BI37</f>
        <v>9.0095238095238095</v>
      </c>
      <c r="ET37" s="233">
        <f t="shared" ref="ET37:ET68" si="20">+BS37</f>
        <v>7.7423398328690807</v>
      </c>
      <c r="EU37" s="233">
        <f t="shared" ref="EU37:EU68" si="21">+CC37</f>
        <v>8.8824902723735413</v>
      </c>
      <c r="EV37" s="233">
        <f t="shared" ref="EV37:EV68" si="22">+CM37</f>
        <v>8.7289537712895378</v>
      </c>
      <c r="EW37" s="233">
        <f t="shared" ref="EW37:EW68" si="23">+CW37</f>
        <v>8.3088235294117645</v>
      </c>
      <c r="EX37" s="233">
        <f t="shared" ref="EX37:EX68" si="24">+DG37</f>
        <v>7.7841328413284137</v>
      </c>
      <c r="EY37" s="235">
        <f t="shared" ref="EY37:EY68" si="25">+DQ37</f>
        <v>8.4515522107243655</v>
      </c>
      <c r="EZ37" s="233">
        <f t="shared" ref="EZ37:EZ68" si="26">+EA37</f>
        <v>8.7680911680911677</v>
      </c>
      <c r="FA37" s="234">
        <f t="shared" ref="FA37:FA68" si="27">+EK37</f>
        <v>8.5474999999999994</v>
      </c>
      <c r="FB37" s="178">
        <f t="shared" ref="FB37:FB68" si="28">AVERAGEIF(EN37:FA37,"&gt;0")</f>
        <v>8.500614208760247</v>
      </c>
    </row>
    <row r="38" spans="1:158" x14ac:dyDescent="0.25">
      <c r="A38" s="4" t="s">
        <v>68</v>
      </c>
      <c r="B38" s="4" t="s">
        <v>69</v>
      </c>
      <c r="C38" s="3">
        <v>426</v>
      </c>
      <c r="D38" s="3">
        <v>364</v>
      </c>
      <c r="E38" s="3">
        <v>136</v>
      </c>
      <c r="F38" s="3">
        <v>14</v>
      </c>
      <c r="G38" s="3">
        <v>14</v>
      </c>
      <c r="H38" s="3">
        <v>46</v>
      </c>
      <c r="I38" s="3">
        <v>0</v>
      </c>
      <c r="J38" s="5">
        <v>4.2306079664570229</v>
      </c>
      <c r="K38" s="5">
        <v>8.4612159329140457</v>
      </c>
      <c r="M38" s="3">
        <v>298</v>
      </c>
      <c r="N38" s="3">
        <v>414</v>
      </c>
      <c r="O38" s="3">
        <v>181</v>
      </c>
      <c r="P38" s="3">
        <v>62</v>
      </c>
      <c r="Q38" s="3">
        <v>23</v>
      </c>
      <c r="R38" s="3">
        <v>18</v>
      </c>
      <c r="S38" s="3">
        <v>4</v>
      </c>
      <c r="T38" s="5">
        <v>3.9222903885480571</v>
      </c>
      <c r="U38" s="5">
        <v>7.8445807770961142</v>
      </c>
      <c r="W38" s="3">
        <v>630</v>
      </c>
      <c r="X38" s="3">
        <v>676</v>
      </c>
      <c r="Y38" s="3">
        <v>282</v>
      </c>
      <c r="Z38" s="3">
        <v>70</v>
      </c>
      <c r="AA38" s="3">
        <v>64</v>
      </c>
      <c r="AB38" s="3">
        <v>21</v>
      </c>
      <c r="AC38" s="3">
        <v>7</v>
      </c>
      <c r="AD38" s="5">
        <v>4.0092915214866434</v>
      </c>
      <c r="AE38" s="5">
        <v>8.0185830429732867</v>
      </c>
      <c r="AG38" s="3">
        <v>273</v>
      </c>
      <c r="AH38" s="3">
        <v>346</v>
      </c>
      <c r="AI38" s="3">
        <v>244</v>
      </c>
      <c r="AJ38" s="3">
        <v>72</v>
      </c>
      <c r="AK38" s="3">
        <v>34</v>
      </c>
      <c r="AL38" s="3">
        <v>27</v>
      </c>
      <c r="AM38" s="3">
        <v>4</v>
      </c>
      <c r="AN38" s="5">
        <v>3.7760577915376676</v>
      </c>
      <c r="AO38" s="5">
        <v>7.5521155830753353</v>
      </c>
      <c r="AQ38" s="3">
        <v>946</v>
      </c>
      <c r="AR38" s="3">
        <v>584</v>
      </c>
      <c r="AS38" s="3">
        <v>181</v>
      </c>
      <c r="AT38" s="3">
        <v>23</v>
      </c>
      <c r="AU38" s="3">
        <v>6</v>
      </c>
      <c r="AV38" s="3">
        <v>3</v>
      </c>
      <c r="AW38" s="3">
        <v>7</v>
      </c>
      <c r="AX38" s="5">
        <v>4.4028735632183906</v>
      </c>
      <c r="AY38" s="5">
        <v>8.8057471264367813</v>
      </c>
      <c r="BA38" s="3">
        <v>561</v>
      </c>
      <c r="BB38" s="3">
        <v>327</v>
      </c>
      <c r="BC38" s="3">
        <v>99</v>
      </c>
      <c r="BD38" s="3">
        <v>6</v>
      </c>
      <c r="BE38" s="3">
        <v>2</v>
      </c>
      <c r="BF38" s="3">
        <v>1</v>
      </c>
      <c r="BG38" s="3">
        <v>4</v>
      </c>
      <c r="BH38" s="5">
        <v>4.4462311557788947</v>
      </c>
      <c r="BI38" s="5">
        <v>8.8924623115577894</v>
      </c>
      <c r="BK38" s="3">
        <v>196</v>
      </c>
      <c r="BL38" s="3">
        <v>406</v>
      </c>
      <c r="BM38" s="3">
        <v>391</v>
      </c>
      <c r="BN38" s="3">
        <v>151</v>
      </c>
      <c r="BO38" s="3">
        <v>65</v>
      </c>
      <c r="BP38" s="3">
        <v>36</v>
      </c>
      <c r="BQ38" s="3">
        <v>5</v>
      </c>
      <c r="BR38" s="5">
        <v>3.4276261373035566</v>
      </c>
      <c r="BS38" s="5">
        <v>6.8552522746071132</v>
      </c>
      <c r="BU38" s="3">
        <v>497</v>
      </c>
      <c r="BV38" s="3">
        <v>529</v>
      </c>
      <c r="BW38" s="3">
        <v>190</v>
      </c>
      <c r="BX38" s="3">
        <v>18</v>
      </c>
      <c r="BY38" s="3">
        <v>6</v>
      </c>
      <c r="BZ38" s="3">
        <v>5</v>
      </c>
      <c r="CA38" s="3">
        <v>5</v>
      </c>
      <c r="CB38" s="5">
        <v>4.2040322580645162</v>
      </c>
      <c r="CC38" s="5">
        <v>8.4080645161290324</v>
      </c>
      <c r="CE38" s="3">
        <v>740</v>
      </c>
      <c r="CF38" s="3">
        <v>844</v>
      </c>
      <c r="CG38" s="3">
        <v>287</v>
      </c>
      <c r="CH38" s="3">
        <v>78</v>
      </c>
      <c r="CI38" s="3">
        <v>25</v>
      </c>
      <c r="CJ38" s="3">
        <v>10</v>
      </c>
      <c r="CK38" s="3">
        <v>16</v>
      </c>
      <c r="CL38" s="5">
        <v>4.1124620060790278</v>
      </c>
      <c r="CM38" s="5">
        <v>8.2249240121580556</v>
      </c>
      <c r="CO38" s="3">
        <v>559</v>
      </c>
      <c r="CP38" s="3">
        <v>703</v>
      </c>
      <c r="CQ38" s="3">
        <v>415</v>
      </c>
      <c r="CR38" s="3">
        <v>178</v>
      </c>
      <c r="CS38" s="3">
        <v>98</v>
      </c>
      <c r="CT38" s="3">
        <v>31</v>
      </c>
      <c r="CU38" s="3">
        <v>16</v>
      </c>
      <c r="CV38" s="5">
        <v>3.7409114183307732</v>
      </c>
      <c r="CW38" s="5">
        <v>7.4818228366615465</v>
      </c>
      <c r="CY38" s="3">
        <v>354</v>
      </c>
      <c r="CZ38" s="3">
        <v>389</v>
      </c>
      <c r="DA38" s="3">
        <v>152</v>
      </c>
      <c r="DB38" s="3">
        <v>46</v>
      </c>
      <c r="DC38" s="3">
        <v>33</v>
      </c>
      <c r="DD38" s="3">
        <v>18</v>
      </c>
      <c r="DE38" s="3">
        <v>8</v>
      </c>
      <c r="DF38" s="5">
        <v>4.0112936344969201</v>
      </c>
      <c r="DG38" s="5">
        <v>8.0225872689938402</v>
      </c>
      <c r="DI38" s="3">
        <v>253</v>
      </c>
      <c r="DJ38" s="3">
        <v>466</v>
      </c>
      <c r="DK38" s="3">
        <v>172</v>
      </c>
      <c r="DL38" s="3">
        <v>62</v>
      </c>
      <c r="DM38" s="3">
        <v>17</v>
      </c>
      <c r="DN38" s="3">
        <v>18</v>
      </c>
      <c r="DO38" s="3">
        <v>12</v>
      </c>
      <c r="DP38" s="5">
        <v>3.9030927835051545</v>
      </c>
      <c r="DQ38" s="5">
        <v>7.8061855670103091</v>
      </c>
      <c r="DS38" s="3">
        <v>481</v>
      </c>
      <c r="DT38" s="3">
        <v>608</v>
      </c>
      <c r="DU38" s="3">
        <v>241</v>
      </c>
      <c r="DV38" s="3">
        <v>85</v>
      </c>
      <c r="DW38" s="3">
        <v>26</v>
      </c>
      <c r="DX38" s="3">
        <v>41</v>
      </c>
      <c r="DY38" s="3">
        <v>18</v>
      </c>
      <c r="DZ38" s="5">
        <v>3.9944482997918112</v>
      </c>
      <c r="EA38" s="5">
        <v>7.9888965995836223</v>
      </c>
      <c r="EC38" s="3">
        <v>224</v>
      </c>
      <c r="ED38" s="3">
        <v>322</v>
      </c>
      <c r="EE38" s="3">
        <v>114</v>
      </c>
      <c r="EF38" s="3">
        <v>32</v>
      </c>
      <c r="EG38" s="3">
        <v>11</v>
      </c>
      <c r="EH38" s="3">
        <v>38</v>
      </c>
      <c r="EI38" s="3">
        <v>9</v>
      </c>
      <c r="EJ38" s="5">
        <v>4.0184921763869133</v>
      </c>
      <c r="EK38" s="5">
        <v>8.0369843527738265</v>
      </c>
      <c r="EN38" s="278">
        <f t="shared" si="14"/>
        <v>8.4612159329140457</v>
      </c>
      <c r="EO38" s="279">
        <f t="shared" si="15"/>
        <v>7.8445807770961142</v>
      </c>
      <c r="EP38" s="279">
        <f t="shared" si="16"/>
        <v>8.0185830429732867</v>
      </c>
      <c r="EQ38" s="279">
        <f t="shared" si="17"/>
        <v>7.5521155830753353</v>
      </c>
      <c r="ER38" s="279">
        <f t="shared" si="18"/>
        <v>8.8057471264367813</v>
      </c>
      <c r="ES38" s="233">
        <f t="shared" si="19"/>
        <v>8.8924623115577894</v>
      </c>
      <c r="ET38" s="233">
        <f t="shared" si="20"/>
        <v>6.8552522746071132</v>
      </c>
      <c r="EU38" s="233">
        <f t="shared" si="21"/>
        <v>8.4080645161290324</v>
      </c>
      <c r="EV38" s="233">
        <f t="shared" si="22"/>
        <v>8.2249240121580556</v>
      </c>
      <c r="EW38" s="233">
        <f t="shared" si="23"/>
        <v>7.4818228366615465</v>
      </c>
      <c r="EX38" s="233">
        <f t="shared" si="24"/>
        <v>8.0225872689938402</v>
      </c>
      <c r="EY38" s="235">
        <f t="shared" si="25"/>
        <v>7.8061855670103091</v>
      </c>
      <c r="EZ38" s="233">
        <f t="shared" si="26"/>
        <v>7.9888965995836223</v>
      </c>
      <c r="FA38" s="234">
        <f t="shared" si="27"/>
        <v>8.0369843527738265</v>
      </c>
      <c r="FB38" s="178">
        <f t="shared" si="28"/>
        <v>8.0285301572836225</v>
      </c>
    </row>
    <row r="39" spans="1:158" x14ac:dyDescent="0.25">
      <c r="A39" s="4" t="s">
        <v>70</v>
      </c>
      <c r="B39" s="4" t="s">
        <v>71</v>
      </c>
      <c r="C39" s="3">
        <v>480</v>
      </c>
      <c r="D39" s="3">
        <v>712</v>
      </c>
      <c r="E39" s="3">
        <v>186</v>
      </c>
      <c r="F39" s="3">
        <v>13</v>
      </c>
      <c r="G39" s="3">
        <v>7</v>
      </c>
      <c r="H39" s="3">
        <v>1238</v>
      </c>
      <c r="I39" s="3">
        <v>4</v>
      </c>
      <c r="J39" s="5">
        <v>4.1766809728183123</v>
      </c>
      <c r="K39" s="5">
        <v>8.3533619456366246</v>
      </c>
      <c r="M39" s="3">
        <v>292</v>
      </c>
      <c r="N39" s="3">
        <v>759</v>
      </c>
      <c r="O39" s="3">
        <v>456</v>
      </c>
      <c r="P39" s="3">
        <v>86</v>
      </c>
      <c r="Q39" s="3">
        <v>56</v>
      </c>
      <c r="R39" s="3">
        <v>983</v>
      </c>
      <c r="S39" s="3">
        <v>8</v>
      </c>
      <c r="T39" s="5">
        <v>3.69436021831413</v>
      </c>
      <c r="U39" s="5">
        <v>7.3887204366282599</v>
      </c>
      <c r="W39" s="3">
        <v>1179</v>
      </c>
      <c r="X39" s="3">
        <v>1540</v>
      </c>
      <c r="Y39" s="3">
        <v>706</v>
      </c>
      <c r="Z39" s="3">
        <v>123</v>
      </c>
      <c r="AA39" s="3">
        <v>83</v>
      </c>
      <c r="AB39" s="3">
        <v>975</v>
      </c>
      <c r="AC39" s="3">
        <v>14</v>
      </c>
      <c r="AD39" s="5">
        <v>3.9939410630680254</v>
      </c>
      <c r="AE39" s="5">
        <v>7.9878821261360509</v>
      </c>
      <c r="AG39" s="3">
        <v>275</v>
      </c>
      <c r="AH39" s="3">
        <v>747</v>
      </c>
      <c r="AI39" s="3">
        <v>606</v>
      </c>
      <c r="AJ39" s="3">
        <v>142</v>
      </c>
      <c r="AK39" s="3">
        <v>101</v>
      </c>
      <c r="AL39" s="3">
        <v>756</v>
      </c>
      <c r="AM39" s="3">
        <v>13</v>
      </c>
      <c r="AN39" s="5">
        <v>3.509353287012293</v>
      </c>
      <c r="AO39" s="5">
        <v>7.018706574024586</v>
      </c>
      <c r="AQ39" s="3">
        <v>2090</v>
      </c>
      <c r="AR39" s="3">
        <v>1767</v>
      </c>
      <c r="AS39" s="3">
        <v>516</v>
      </c>
      <c r="AT39" s="3">
        <v>64</v>
      </c>
      <c r="AU39" s="3">
        <v>58</v>
      </c>
      <c r="AV39" s="3">
        <v>103</v>
      </c>
      <c r="AW39" s="3">
        <v>22</v>
      </c>
      <c r="AX39" s="5">
        <v>4.2829810901001109</v>
      </c>
      <c r="AY39" s="5">
        <v>8.5659621802002217</v>
      </c>
      <c r="BA39" s="3">
        <v>1065</v>
      </c>
      <c r="BB39" s="3">
        <v>1115</v>
      </c>
      <c r="BC39" s="3">
        <v>302</v>
      </c>
      <c r="BD39" s="3">
        <v>18</v>
      </c>
      <c r="BE39" s="3">
        <v>25</v>
      </c>
      <c r="BF39" s="3">
        <v>101</v>
      </c>
      <c r="BG39" s="3">
        <v>14</v>
      </c>
      <c r="BH39" s="5">
        <v>4.2582178217821784</v>
      </c>
      <c r="BI39" s="5">
        <v>8.5164356435643569</v>
      </c>
      <c r="BK39" s="3">
        <v>627</v>
      </c>
      <c r="BL39" s="3">
        <v>1218</v>
      </c>
      <c r="BM39" s="3">
        <v>1013</v>
      </c>
      <c r="BN39" s="3">
        <v>202</v>
      </c>
      <c r="BO39" s="3">
        <v>89</v>
      </c>
      <c r="BP39" s="3">
        <v>133</v>
      </c>
      <c r="BQ39" s="3">
        <v>18</v>
      </c>
      <c r="BR39" s="5">
        <v>3.6643378850428707</v>
      </c>
      <c r="BS39" s="5">
        <v>7.3286757700857414</v>
      </c>
      <c r="BU39" s="3">
        <v>877</v>
      </c>
      <c r="BV39" s="3">
        <v>1323</v>
      </c>
      <c r="BW39" s="3">
        <v>487</v>
      </c>
      <c r="BX39" s="3">
        <v>46</v>
      </c>
      <c r="BY39" s="3">
        <v>16</v>
      </c>
      <c r="BZ39" s="3">
        <v>535</v>
      </c>
      <c r="CA39" s="3">
        <v>16</v>
      </c>
      <c r="CB39" s="5">
        <v>4.0909421607857404</v>
      </c>
      <c r="CC39" s="5">
        <v>8.1818843215714807</v>
      </c>
      <c r="CE39" s="3">
        <v>1799</v>
      </c>
      <c r="CF39" s="3">
        <v>2240</v>
      </c>
      <c r="CG39" s="3">
        <v>794</v>
      </c>
      <c r="CH39" s="3">
        <v>108</v>
      </c>
      <c r="CI39" s="3">
        <v>74</v>
      </c>
      <c r="CJ39" s="3">
        <v>236</v>
      </c>
      <c r="CK39" s="3">
        <v>29</v>
      </c>
      <c r="CL39" s="5">
        <v>4.1130608175473578</v>
      </c>
      <c r="CM39" s="5">
        <v>8.2261216350947155</v>
      </c>
      <c r="CO39" s="3">
        <v>1182</v>
      </c>
      <c r="CP39" s="3">
        <v>2022</v>
      </c>
      <c r="CQ39" s="3">
        <v>1343</v>
      </c>
      <c r="CR39" s="3">
        <v>308</v>
      </c>
      <c r="CS39" s="3">
        <v>197</v>
      </c>
      <c r="CT39" s="3">
        <v>198</v>
      </c>
      <c r="CU39" s="3">
        <v>30</v>
      </c>
      <c r="CV39" s="5">
        <v>3.7292161520190024</v>
      </c>
      <c r="CW39" s="5">
        <v>7.4584323040380047</v>
      </c>
      <c r="CY39" s="3">
        <v>425</v>
      </c>
      <c r="CZ39" s="3">
        <v>847</v>
      </c>
      <c r="DA39" s="3">
        <v>748</v>
      </c>
      <c r="DB39" s="3">
        <v>235</v>
      </c>
      <c r="DC39" s="3">
        <v>204</v>
      </c>
      <c r="DD39" s="3">
        <v>161</v>
      </c>
      <c r="DE39" s="3">
        <v>20</v>
      </c>
      <c r="DF39" s="5">
        <v>3.4286295241968281</v>
      </c>
      <c r="DG39" s="5">
        <v>6.8572590483936562</v>
      </c>
      <c r="DI39" s="3">
        <v>422</v>
      </c>
      <c r="DJ39" s="3">
        <v>1141</v>
      </c>
      <c r="DK39" s="3">
        <v>742</v>
      </c>
      <c r="DL39" s="3">
        <v>76</v>
      </c>
      <c r="DM39" s="3">
        <v>38</v>
      </c>
      <c r="DN39" s="3">
        <v>201</v>
      </c>
      <c r="DO39" s="3">
        <v>20</v>
      </c>
      <c r="DP39" s="5">
        <v>3.7577511368334022</v>
      </c>
      <c r="DQ39" s="5">
        <v>7.5155022736668045</v>
      </c>
      <c r="DS39" s="3">
        <v>743</v>
      </c>
      <c r="DT39" s="3">
        <v>1429</v>
      </c>
      <c r="DU39" s="3">
        <v>1058</v>
      </c>
      <c r="DV39" s="3">
        <v>247</v>
      </c>
      <c r="DW39" s="3">
        <v>181</v>
      </c>
      <c r="DX39" s="3">
        <v>287</v>
      </c>
      <c r="DY39" s="3">
        <v>15</v>
      </c>
      <c r="DZ39" s="5">
        <v>3.6303991252050301</v>
      </c>
      <c r="EA39" s="5">
        <v>7.2607982504100601</v>
      </c>
      <c r="EC39" s="3">
        <v>326</v>
      </c>
      <c r="ED39" s="3">
        <v>796</v>
      </c>
      <c r="EE39" s="3">
        <v>447</v>
      </c>
      <c r="EF39" s="3">
        <v>69</v>
      </c>
      <c r="EG39" s="3">
        <v>34</v>
      </c>
      <c r="EH39" s="3">
        <v>298</v>
      </c>
      <c r="EI39" s="3">
        <v>10</v>
      </c>
      <c r="EJ39" s="5">
        <v>3.7840909090909092</v>
      </c>
      <c r="EK39" s="5">
        <v>7.5681818181818183</v>
      </c>
      <c r="EN39" s="278">
        <f t="shared" si="14"/>
        <v>8.3533619456366246</v>
      </c>
      <c r="EO39" s="279">
        <f t="shared" si="15"/>
        <v>7.3887204366282599</v>
      </c>
      <c r="EP39" s="279">
        <f t="shared" si="16"/>
        <v>7.9878821261360509</v>
      </c>
      <c r="EQ39" s="279">
        <f t="shared" si="17"/>
        <v>7.018706574024586</v>
      </c>
      <c r="ER39" s="279">
        <f t="shared" si="18"/>
        <v>8.5659621802002217</v>
      </c>
      <c r="ES39" s="233">
        <f t="shared" si="19"/>
        <v>8.5164356435643569</v>
      </c>
      <c r="ET39" s="233">
        <f t="shared" si="20"/>
        <v>7.3286757700857414</v>
      </c>
      <c r="EU39" s="233">
        <f t="shared" si="21"/>
        <v>8.1818843215714807</v>
      </c>
      <c r="EV39" s="233">
        <f t="shared" si="22"/>
        <v>8.2261216350947155</v>
      </c>
      <c r="EW39" s="233">
        <f t="shared" si="23"/>
        <v>7.4584323040380047</v>
      </c>
      <c r="EX39" s="233">
        <f t="shared" si="24"/>
        <v>6.8572590483936562</v>
      </c>
      <c r="EY39" s="235">
        <f t="shared" si="25"/>
        <v>7.5155022736668045</v>
      </c>
      <c r="EZ39" s="233">
        <f t="shared" si="26"/>
        <v>7.2607982504100601</v>
      </c>
      <c r="FA39" s="234">
        <f t="shared" si="27"/>
        <v>7.5681818181818183</v>
      </c>
      <c r="FB39" s="178">
        <f t="shared" si="28"/>
        <v>7.7305660234023135</v>
      </c>
    </row>
    <row r="40" spans="1:158" x14ac:dyDescent="0.25">
      <c r="A40" s="4" t="s">
        <v>72</v>
      </c>
      <c r="B40" s="4" t="s">
        <v>73</v>
      </c>
      <c r="C40" s="3">
        <v>772</v>
      </c>
      <c r="D40" s="3">
        <v>928</v>
      </c>
      <c r="E40" s="3">
        <v>139</v>
      </c>
      <c r="F40" s="3">
        <v>20</v>
      </c>
      <c r="G40" s="3">
        <v>13</v>
      </c>
      <c r="H40" s="3">
        <v>0</v>
      </c>
      <c r="I40" s="3">
        <v>224</v>
      </c>
      <c r="J40" s="5">
        <v>4.2959401709401712</v>
      </c>
      <c r="K40" s="5">
        <v>8.5918803418803424</v>
      </c>
      <c r="M40" s="3">
        <v>498</v>
      </c>
      <c r="N40" s="3">
        <v>764</v>
      </c>
      <c r="O40" s="3">
        <v>293</v>
      </c>
      <c r="P40" s="3">
        <v>50</v>
      </c>
      <c r="Q40" s="3">
        <v>34</v>
      </c>
      <c r="R40" s="3">
        <v>80</v>
      </c>
      <c r="S40" s="3">
        <v>377</v>
      </c>
      <c r="T40" s="5">
        <v>4.0018303843807201</v>
      </c>
      <c r="U40" s="5">
        <v>8.0036607687614403</v>
      </c>
      <c r="W40" s="3">
        <v>1154</v>
      </c>
      <c r="X40" s="3">
        <v>1394</v>
      </c>
      <c r="Y40" s="3">
        <v>548</v>
      </c>
      <c r="Z40" s="3">
        <v>135</v>
      </c>
      <c r="AA40" s="3">
        <v>108</v>
      </c>
      <c r="AB40" s="3">
        <v>0</v>
      </c>
      <c r="AC40" s="3">
        <v>329</v>
      </c>
      <c r="AD40" s="5">
        <v>4.0035938903863428</v>
      </c>
      <c r="AE40" s="5">
        <v>8.0071877807726857</v>
      </c>
      <c r="AG40" s="3">
        <v>541</v>
      </c>
      <c r="AH40" s="3">
        <v>734</v>
      </c>
      <c r="AI40" s="3">
        <v>351</v>
      </c>
      <c r="AJ40" s="3">
        <v>86</v>
      </c>
      <c r="AK40" s="3">
        <v>47</v>
      </c>
      <c r="AL40" s="3">
        <v>80</v>
      </c>
      <c r="AM40" s="3">
        <v>257</v>
      </c>
      <c r="AN40" s="5">
        <v>3.9300739056281979</v>
      </c>
      <c r="AO40" s="5">
        <v>7.8601478112563958</v>
      </c>
      <c r="AQ40" s="3">
        <v>1768</v>
      </c>
      <c r="AR40" s="3">
        <v>1381</v>
      </c>
      <c r="AS40" s="3">
        <v>384</v>
      </c>
      <c r="AT40" s="3">
        <v>51</v>
      </c>
      <c r="AU40" s="3">
        <v>18</v>
      </c>
      <c r="AV40" s="3">
        <v>0</v>
      </c>
      <c r="AW40" s="3">
        <v>66</v>
      </c>
      <c r="AX40" s="5">
        <v>4.3409217101610214</v>
      </c>
      <c r="AY40" s="5">
        <v>8.6818434203220427</v>
      </c>
      <c r="BA40" s="3">
        <v>831</v>
      </c>
      <c r="BB40" s="3">
        <v>849</v>
      </c>
      <c r="BC40" s="3">
        <v>227</v>
      </c>
      <c r="BD40" s="3">
        <v>46</v>
      </c>
      <c r="BE40" s="3">
        <v>13</v>
      </c>
      <c r="BF40" s="3">
        <v>37</v>
      </c>
      <c r="BG40" s="3">
        <v>93</v>
      </c>
      <c r="BH40" s="5">
        <v>4.2405900305188196</v>
      </c>
      <c r="BI40" s="5">
        <v>8.4811800610376391</v>
      </c>
      <c r="BK40" s="3">
        <v>439</v>
      </c>
      <c r="BL40" s="3">
        <v>834</v>
      </c>
      <c r="BM40" s="3">
        <v>734</v>
      </c>
      <c r="BN40" s="3">
        <v>279</v>
      </c>
      <c r="BO40" s="3">
        <v>277</v>
      </c>
      <c r="BP40" s="3">
        <v>0</v>
      </c>
      <c r="BQ40" s="3">
        <v>57</v>
      </c>
      <c r="BR40" s="5">
        <v>3.3429574717128365</v>
      </c>
      <c r="BS40" s="5">
        <v>6.6859149434256731</v>
      </c>
      <c r="BU40" s="3">
        <v>789</v>
      </c>
      <c r="BV40" s="3">
        <v>1166</v>
      </c>
      <c r="BW40" s="3">
        <v>385</v>
      </c>
      <c r="BX40" s="3">
        <v>50</v>
      </c>
      <c r="BY40" s="3">
        <v>16</v>
      </c>
      <c r="BZ40" s="3">
        <v>50</v>
      </c>
      <c r="CA40" s="3">
        <v>164</v>
      </c>
      <c r="CB40" s="5">
        <v>4.1064006650041565</v>
      </c>
      <c r="CC40" s="5">
        <v>8.2128013300083129</v>
      </c>
      <c r="CE40" s="3">
        <v>1378</v>
      </c>
      <c r="CF40" s="3">
        <v>1748</v>
      </c>
      <c r="CG40" s="3">
        <v>650</v>
      </c>
      <c r="CH40" s="3">
        <v>127</v>
      </c>
      <c r="CI40" s="3">
        <v>91</v>
      </c>
      <c r="CJ40" s="3">
        <v>77</v>
      </c>
      <c r="CK40" s="3">
        <v>121</v>
      </c>
      <c r="CL40" s="5">
        <v>4.0503254882323487</v>
      </c>
      <c r="CM40" s="5">
        <v>8.1006509764646975</v>
      </c>
      <c r="CO40" s="3">
        <v>1272</v>
      </c>
      <c r="CP40" s="3">
        <v>1738</v>
      </c>
      <c r="CQ40" s="3">
        <v>717</v>
      </c>
      <c r="CR40" s="3">
        <v>150</v>
      </c>
      <c r="CS40" s="3">
        <v>127</v>
      </c>
      <c r="CT40" s="3">
        <v>0</v>
      </c>
      <c r="CU40" s="3">
        <v>188</v>
      </c>
      <c r="CV40" s="5">
        <v>3.9685314685314683</v>
      </c>
      <c r="CW40" s="5">
        <v>7.9370629370629366</v>
      </c>
      <c r="CY40" s="3">
        <v>649</v>
      </c>
      <c r="CZ40" s="3">
        <v>768</v>
      </c>
      <c r="DA40" s="3">
        <v>303</v>
      </c>
      <c r="DB40" s="3">
        <v>79</v>
      </c>
      <c r="DC40" s="3">
        <v>67</v>
      </c>
      <c r="DD40" s="3">
        <v>82</v>
      </c>
      <c r="DE40" s="3">
        <v>148</v>
      </c>
      <c r="DF40" s="5">
        <v>3.993033226152197</v>
      </c>
      <c r="DG40" s="5">
        <v>7.986066452304394</v>
      </c>
      <c r="DI40" s="3">
        <v>438</v>
      </c>
      <c r="DJ40" s="3">
        <v>760</v>
      </c>
      <c r="DK40" s="3">
        <v>391</v>
      </c>
      <c r="DL40" s="3">
        <v>129</v>
      </c>
      <c r="DM40" s="3">
        <v>48</v>
      </c>
      <c r="DN40" s="3">
        <v>76</v>
      </c>
      <c r="DO40" s="3">
        <v>254</v>
      </c>
      <c r="DP40" s="5">
        <v>3.7989807474518686</v>
      </c>
      <c r="DQ40" s="5">
        <v>7.5979614949037373</v>
      </c>
      <c r="DS40" s="3">
        <v>941</v>
      </c>
      <c r="DT40" s="3">
        <v>1215</v>
      </c>
      <c r="DU40" s="3">
        <v>565</v>
      </c>
      <c r="DV40" s="3">
        <v>141</v>
      </c>
      <c r="DW40" s="3">
        <v>132</v>
      </c>
      <c r="DX40" s="3">
        <v>140</v>
      </c>
      <c r="DY40" s="3">
        <v>10</v>
      </c>
      <c r="DZ40" s="5">
        <v>3.8991315965263862</v>
      </c>
      <c r="EA40" s="5">
        <v>7.7982631930527724</v>
      </c>
      <c r="EC40" s="3">
        <v>451</v>
      </c>
      <c r="ED40" s="3">
        <v>547</v>
      </c>
      <c r="EE40" s="3">
        <v>181</v>
      </c>
      <c r="EF40" s="3">
        <v>41</v>
      </c>
      <c r="EG40" s="3">
        <v>27</v>
      </c>
      <c r="EH40" s="3">
        <v>0</v>
      </c>
      <c r="EI40" s="3">
        <v>325</v>
      </c>
      <c r="EJ40" s="5">
        <v>4.0858059342421811</v>
      </c>
      <c r="EK40" s="5">
        <v>8.1716118684843622</v>
      </c>
      <c r="EN40" s="278">
        <f t="shared" si="14"/>
        <v>8.5918803418803424</v>
      </c>
      <c r="EO40" s="279">
        <f t="shared" si="15"/>
        <v>8.0036607687614403</v>
      </c>
      <c r="EP40" s="279">
        <f t="shared" si="16"/>
        <v>8.0071877807726857</v>
      </c>
      <c r="EQ40" s="279">
        <f t="shared" si="17"/>
        <v>7.8601478112563958</v>
      </c>
      <c r="ER40" s="279">
        <f t="shared" si="18"/>
        <v>8.6818434203220427</v>
      </c>
      <c r="ES40" s="233">
        <f t="shared" si="19"/>
        <v>8.4811800610376391</v>
      </c>
      <c r="ET40" s="233">
        <f t="shared" si="20"/>
        <v>6.6859149434256731</v>
      </c>
      <c r="EU40" s="233">
        <f t="shared" si="21"/>
        <v>8.2128013300083129</v>
      </c>
      <c r="EV40" s="233">
        <f t="shared" si="22"/>
        <v>8.1006509764646975</v>
      </c>
      <c r="EW40" s="233">
        <f t="shared" si="23"/>
        <v>7.9370629370629366</v>
      </c>
      <c r="EX40" s="233">
        <f t="shared" si="24"/>
        <v>7.986066452304394</v>
      </c>
      <c r="EY40" s="235">
        <f t="shared" si="25"/>
        <v>7.5979614949037373</v>
      </c>
      <c r="EZ40" s="233">
        <f t="shared" si="26"/>
        <v>7.7982631930527724</v>
      </c>
      <c r="FA40" s="234">
        <f t="shared" si="27"/>
        <v>8.1716118684843622</v>
      </c>
      <c r="FB40" s="178">
        <f t="shared" si="28"/>
        <v>8.0083023842669601</v>
      </c>
    </row>
    <row r="41" spans="1:158" x14ac:dyDescent="0.25">
      <c r="A41" s="4" t="s">
        <v>74</v>
      </c>
      <c r="B41" s="4" t="s">
        <v>75</v>
      </c>
      <c r="C41" s="3">
        <v>2255</v>
      </c>
      <c r="D41" s="3">
        <v>3960</v>
      </c>
      <c r="E41" s="3">
        <v>1875</v>
      </c>
      <c r="F41" s="3">
        <v>236</v>
      </c>
      <c r="G41" s="3">
        <v>131</v>
      </c>
      <c r="H41" s="3">
        <v>3571</v>
      </c>
      <c r="I41" s="3">
        <v>0</v>
      </c>
      <c r="J41" s="5">
        <v>3.9426510582949037</v>
      </c>
      <c r="K41" s="5">
        <v>7.8853021165898074</v>
      </c>
      <c r="M41" s="3">
        <v>2504</v>
      </c>
      <c r="N41" s="3">
        <v>4527</v>
      </c>
      <c r="O41" s="3">
        <v>2127</v>
      </c>
      <c r="P41" s="3">
        <v>363</v>
      </c>
      <c r="Q41" s="3">
        <v>156</v>
      </c>
      <c r="R41" s="3">
        <v>2367</v>
      </c>
      <c r="S41" s="3">
        <v>0</v>
      </c>
      <c r="T41" s="5">
        <v>3.9155730081636873</v>
      </c>
      <c r="U41" s="5">
        <v>7.8311460163273745</v>
      </c>
      <c r="W41" s="3">
        <v>6019</v>
      </c>
      <c r="X41" s="3">
        <v>8528</v>
      </c>
      <c r="Y41" s="3">
        <v>3215</v>
      </c>
      <c r="Z41" s="3">
        <v>542</v>
      </c>
      <c r="AA41" s="3">
        <v>314</v>
      </c>
      <c r="AB41" s="3">
        <v>2459</v>
      </c>
      <c r="AC41" s="3">
        <v>0</v>
      </c>
      <c r="AD41" s="5">
        <v>4.0417875174562248</v>
      </c>
      <c r="AE41" s="5">
        <v>8.0835750349124496</v>
      </c>
      <c r="AG41" s="3">
        <v>2468</v>
      </c>
      <c r="AH41" s="3">
        <v>4549</v>
      </c>
      <c r="AI41" s="3">
        <v>2101</v>
      </c>
      <c r="AJ41" s="3">
        <v>383</v>
      </c>
      <c r="AK41" s="3">
        <v>212</v>
      </c>
      <c r="AL41" s="3">
        <v>2319</v>
      </c>
      <c r="AM41" s="3">
        <v>0</v>
      </c>
      <c r="AN41" s="5">
        <v>3.893441779058993</v>
      </c>
      <c r="AO41" s="5">
        <v>7.786883558117986</v>
      </c>
      <c r="AQ41" s="3">
        <v>12019</v>
      </c>
      <c r="AR41" s="3">
        <v>5261</v>
      </c>
      <c r="AS41" s="3">
        <v>2209</v>
      </c>
      <c r="AT41" s="3">
        <v>850</v>
      </c>
      <c r="AU41" s="3">
        <v>449</v>
      </c>
      <c r="AV41" s="3">
        <v>289</v>
      </c>
      <c r="AW41" s="3">
        <v>0</v>
      </c>
      <c r="AX41" s="5">
        <v>4.3253319222628441</v>
      </c>
      <c r="AY41" s="5">
        <v>8.6506638445256883</v>
      </c>
      <c r="BA41" s="3">
        <v>3511</v>
      </c>
      <c r="BB41" s="3">
        <v>5230</v>
      </c>
      <c r="BC41" s="3">
        <v>1908</v>
      </c>
      <c r="BD41" s="3">
        <v>246</v>
      </c>
      <c r="BE41" s="3">
        <v>150</v>
      </c>
      <c r="BF41" s="3">
        <v>983</v>
      </c>
      <c r="BG41" s="3">
        <v>0</v>
      </c>
      <c r="BH41" s="5">
        <v>4.0598460842009958</v>
      </c>
      <c r="BI41" s="5">
        <v>8.1196921684019916</v>
      </c>
      <c r="BK41" s="3">
        <v>2113</v>
      </c>
      <c r="BL41" s="3">
        <v>5061</v>
      </c>
      <c r="BM41" s="3">
        <v>4428</v>
      </c>
      <c r="BN41" s="3">
        <v>1370</v>
      </c>
      <c r="BO41" s="3">
        <v>946</v>
      </c>
      <c r="BP41" s="3">
        <v>1117</v>
      </c>
      <c r="BQ41" s="3">
        <v>0</v>
      </c>
      <c r="BR41" s="5">
        <v>3.4328926569909468</v>
      </c>
      <c r="BS41" s="5">
        <v>6.8657853139818936</v>
      </c>
      <c r="BU41" s="3">
        <v>4708</v>
      </c>
      <c r="BV41" s="3">
        <v>6973</v>
      </c>
      <c r="BW41" s="3">
        <v>1966</v>
      </c>
      <c r="BX41" s="3">
        <v>203</v>
      </c>
      <c r="BY41" s="3">
        <v>103</v>
      </c>
      <c r="BZ41" s="3">
        <v>1102</v>
      </c>
      <c r="CA41" s="3">
        <v>0</v>
      </c>
      <c r="CB41" s="5">
        <v>4.1452734179029598</v>
      </c>
      <c r="CC41" s="5">
        <v>8.2905468358059196</v>
      </c>
      <c r="CE41" s="3">
        <v>7045</v>
      </c>
      <c r="CF41" s="3">
        <v>10779</v>
      </c>
      <c r="CG41" s="3">
        <v>3644</v>
      </c>
      <c r="CH41" s="3">
        <v>1185</v>
      </c>
      <c r="CI41" s="3">
        <v>499</v>
      </c>
      <c r="CJ41" s="3">
        <v>936</v>
      </c>
      <c r="CK41" s="3">
        <v>0</v>
      </c>
      <c r="CL41" s="5">
        <v>3.9798721492743607</v>
      </c>
      <c r="CM41" s="5">
        <v>7.9597442985487215</v>
      </c>
      <c r="CO41" s="3">
        <v>4647</v>
      </c>
      <c r="CP41" s="3">
        <v>9929</v>
      </c>
      <c r="CQ41" s="3">
        <v>5593</v>
      </c>
      <c r="CR41" s="3">
        <v>1924</v>
      </c>
      <c r="CS41" s="3">
        <v>968</v>
      </c>
      <c r="CT41" s="3">
        <v>995</v>
      </c>
      <c r="CU41" s="3">
        <v>0</v>
      </c>
      <c r="CV41" s="5">
        <v>3.6661896708729023</v>
      </c>
      <c r="CW41" s="5">
        <v>7.3323793417458045</v>
      </c>
      <c r="CY41" s="3">
        <v>2250</v>
      </c>
      <c r="CZ41" s="3">
        <v>3862</v>
      </c>
      <c r="DA41" s="3">
        <v>2120</v>
      </c>
      <c r="DB41" s="3">
        <v>801</v>
      </c>
      <c r="DC41" s="3">
        <v>555</v>
      </c>
      <c r="DD41" s="3">
        <v>2440</v>
      </c>
      <c r="DE41" s="3">
        <v>0</v>
      </c>
      <c r="DF41" s="5">
        <v>3.67282019190655</v>
      </c>
      <c r="DG41" s="5">
        <v>7.3456403838130999</v>
      </c>
      <c r="DI41" s="3">
        <v>2414</v>
      </c>
      <c r="DJ41" s="3">
        <v>4759</v>
      </c>
      <c r="DK41" s="3">
        <v>2668</v>
      </c>
      <c r="DL41" s="3">
        <v>587</v>
      </c>
      <c r="DM41" s="3">
        <v>260</v>
      </c>
      <c r="DN41" s="3">
        <v>1344</v>
      </c>
      <c r="DO41" s="3">
        <v>0</v>
      </c>
      <c r="DP41" s="5">
        <v>3.7934131736526946</v>
      </c>
      <c r="DQ41" s="5">
        <v>7.5868263473053892</v>
      </c>
      <c r="DS41" s="3">
        <v>5056</v>
      </c>
      <c r="DT41" s="3">
        <v>7678</v>
      </c>
      <c r="DU41" s="3">
        <v>3112</v>
      </c>
      <c r="DV41" s="3">
        <v>841</v>
      </c>
      <c r="DW41" s="3">
        <v>432</v>
      </c>
      <c r="DX41" s="3">
        <v>929</v>
      </c>
      <c r="DY41" s="3">
        <v>0</v>
      </c>
      <c r="DZ41" s="5">
        <v>3.9395992756586251</v>
      </c>
      <c r="EA41" s="5">
        <v>7.8791985513172502</v>
      </c>
      <c r="EC41" s="3">
        <v>1695</v>
      </c>
      <c r="ED41" s="3">
        <v>3337</v>
      </c>
      <c r="EE41" s="3">
        <v>1520</v>
      </c>
      <c r="EF41" s="3">
        <v>220</v>
      </c>
      <c r="EG41" s="3">
        <v>141</v>
      </c>
      <c r="EH41" s="3">
        <v>2120</v>
      </c>
      <c r="EI41" s="3">
        <v>0</v>
      </c>
      <c r="EJ41" s="5">
        <v>3.9004773614928396</v>
      </c>
      <c r="EK41" s="5">
        <v>7.8009547229856793</v>
      </c>
      <c r="EN41" s="278">
        <f t="shared" si="14"/>
        <v>7.8853021165898074</v>
      </c>
      <c r="EO41" s="279">
        <f t="shared" si="15"/>
        <v>7.8311460163273745</v>
      </c>
      <c r="EP41" s="279">
        <f t="shared" si="16"/>
        <v>8.0835750349124496</v>
      </c>
      <c r="EQ41" s="279">
        <f t="shared" si="17"/>
        <v>7.786883558117986</v>
      </c>
      <c r="ER41" s="279">
        <f t="shared" si="18"/>
        <v>8.6506638445256883</v>
      </c>
      <c r="ES41" s="233">
        <f t="shared" si="19"/>
        <v>8.1196921684019916</v>
      </c>
      <c r="ET41" s="233">
        <f t="shared" si="20"/>
        <v>6.8657853139818936</v>
      </c>
      <c r="EU41" s="233">
        <f t="shared" si="21"/>
        <v>8.2905468358059196</v>
      </c>
      <c r="EV41" s="233">
        <f t="shared" si="22"/>
        <v>7.9597442985487215</v>
      </c>
      <c r="EW41" s="233">
        <f t="shared" si="23"/>
        <v>7.3323793417458045</v>
      </c>
      <c r="EX41" s="233">
        <f t="shared" si="24"/>
        <v>7.3456403838130999</v>
      </c>
      <c r="EY41" s="235">
        <f t="shared" si="25"/>
        <v>7.5868263473053892</v>
      </c>
      <c r="EZ41" s="233">
        <f t="shared" si="26"/>
        <v>7.8791985513172502</v>
      </c>
      <c r="FA41" s="234">
        <f t="shared" si="27"/>
        <v>7.8009547229856793</v>
      </c>
      <c r="FB41" s="178">
        <f t="shared" si="28"/>
        <v>7.8155956095985042</v>
      </c>
    </row>
    <row r="42" spans="1:158" x14ac:dyDescent="0.25">
      <c r="A42" s="4" t="s">
        <v>76</v>
      </c>
      <c r="B42" s="4" t="s">
        <v>77</v>
      </c>
      <c r="C42" s="3">
        <v>555</v>
      </c>
      <c r="D42" s="3">
        <v>375</v>
      </c>
      <c r="E42" s="3">
        <v>194</v>
      </c>
      <c r="F42" s="3">
        <v>36</v>
      </c>
      <c r="G42" s="3">
        <v>15</v>
      </c>
      <c r="H42" s="3">
        <v>589</v>
      </c>
      <c r="I42" s="3">
        <v>0</v>
      </c>
      <c r="J42" s="5">
        <v>4.2076595744680851</v>
      </c>
      <c r="K42" s="5">
        <v>8.4153191489361703</v>
      </c>
      <c r="M42" s="3">
        <v>516</v>
      </c>
      <c r="N42" s="3">
        <v>536</v>
      </c>
      <c r="O42" s="3">
        <v>288</v>
      </c>
      <c r="P42" s="3">
        <v>71</v>
      </c>
      <c r="Q42" s="3">
        <v>23</v>
      </c>
      <c r="R42" s="3">
        <v>330</v>
      </c>
      <c r="S42" s="3">
        <v>0</v>
      </c>
      <c r="T42" s="5">
        <v>4.0118549511854953</v>
      </c>
      <c r="U42" s="5">
        <v>8.0237099023709906</v>
      </c>
      <c r="W42" s="3">
        <v>1115</v>
      </c>
      <c r="X42" s="3">
        <v>811</v>
      </c>
      <c r="Y42" s="3">
        <v>405</v>
      </c>
      <c r="Z42" s="3">
        <v>129</v>
      </c>
      <c r="AA42" s="3">
        <v>72</v>
      </c>
      <c r="AB42" s="3">
        <v>555</v>
      </c>
      <c r="AC42" s="3">
        <v>0</v>
      </c>
      <c r="AD42" s="5">
        <v>4.0932069510268558</v>
      </c>
      <c r="AE42" s="5">
        <v>8.1864139020537117</v>
      </c>
      <c r="AG42" s="3">
        <v>653</v>
      </c>
      <c r="AH42" s="3">
        <v>545</v>
      </c>
      <c r="AI42" s="3">
        <v>244</v>
      </c>
      <c r="AJ42" s="3">
        <v>35</v>
      </c>
      <c r="AK42" s="3">
        <v>27</v>
      </c>
      <c r="AL42" s="3">
        <v>260</v>
      </c>
      <c r="AM42" s="3">
        <v>0</v>
      </c>
      <c r="AN42" s="5">
        <v>4.1715425531914896</v>
      </c>
      <c r="AO42" s="5">
        <v>8.3430851063829792</v>
      </c>
      <c r="AQ42" s="3">
        <v>1646</v>
      </c>
      <c r="AR42" s="3">
        <v>950</v>
      </c>
      <c r="AS42" s="3">
        <v>287</v>
      </c>
      <c r="AT42" s="3">
        <v>87</v>
      </c>
      <c r="AU42" s="3">
        <v>64</v>
      </c>
      <c r="AV42" s="3">
        <v>53</v>
      </c>
      <c r="AW42" s="3">
        <v>0</v>
      </c>
      <c r="AX42" s="5">
        <v>4.327290705339486</v>
      </c>
      <c r="AY42" s="5">
        <v>8.654581410678972</v>
      </c>
      <c r="BA42" s="3">
        <v>788</v>
      </c>
      <c r="BB42" s="3">
        <v>592</v>
      </c>
      <c r="BC42" s="3">
        <v>224</v>
      </c>
      <c r="BD42" s="3">
        <v>49</v>
      </c>
      <c r="BE42" s="3">
        <v>27</v>
      </c>
      <c r="BF42" s="3">
        <v>84</v>
      </c>
      <c r="BG42" s="3">
        <v>0</v>
      </c>
      <c r="BH42" s="5">
        <v>4.229166666666667</v>
      </c>
      <c r="BI42" s="5">
        <v>8.4583333333333339</v>
      </c>
      <c r="BK42" s="3">
        <v>541</v>
      </c>
      <c r="BL42" s="3">
        <v>664</v>
      </c>
      <c r="BM42" s="3">
        <v>573</v>
      </c>
      <c r="BN42" s="3">
        <v>218</v>
      </c>
      <c r="BO42" s="3">
        <v>103</v>
      </c>
      <c r="BP42" s="3">
        <v>106</v>
      </c>
      <c r="BQ42" s="3">
        <v>0</v>
      </c>
      <c r="BR42" s="5">
        <v>3.6298237255836114</v>
      </c>
      <c r="BS42" s="5">
        <v>7.2596474511672229</v>
      </c>
      <c r="BU42" s="3">
        <v>945</v>
      </c>
      <c r="BV42" s="3">
        <v>759</v>
      </c>
      <c r="BW42" s="3">
        <v>298</v>
      </c>
      <c r="BX42" s="3">
        <v>59</v>
      </c>
      <c r="BY42" s="3">
        <v>28</v>
      </c>
      <c r="BZ42" s="3">
        <v>116</v>
      </c>
      <c r="CA42" s="3">
        <v>0</v>
      </c>
      <c r="CB42" s="5">
        <v>4.2130205840114892</v>
      </c>
      <c r="CC42" s="5">
        <v>8.4260411680229783</v>
      </c>
      <c r="CE42" s="3">
        <v>1342</v>
      </c>
      <c r="CF42" s="3">
        <v>1074</v>
      </c>
      <c r="CG42" s="3">
        <v>618</v>
      </c>
      <c r="CH42" s="3">
        <v>186</v>
      </c>
      <c r="CI42" s="3">
        <v>143</v>
      </c>
      <c r="CJ42" s="3">
        <v>165</v>
      </c>
      <c r="CK42" s="3">
        <v>0</v>
      </c>
      <c r="CL42" s="5">
        <v>3.9771037763901278</v>
      </c>
      <c r="CM42" s="5">
        <v>7.9542075527802556</v>
      </c>
      <c r="CO42" s="3">
        <v>1388</v>
      </c>
      <c r="CP42" s="3">
        <v>1132</v>
      </c>
      <c r="CQ42" s="3">
        <v>601</v>
      </c>
      <c r="CR42" s="3">
        <v>186</v>
      </c>
      <c r="CS42" s="3">
        <v>93</v>
      </c>
      <c r="CT42" s="3">
        <v>128</v>
      </c>
      <c r="CU42" s="3">
        <v>0</v>
      </c>
      <c r="CV42" s="5">
        <v>4.04</v>
      </c>
      <c r="CW42" s="5">
        <v>8.08</v>
      </c>
      <c r="CY42" s="3">
        <v>589</v>
      </c>
      <c r="CZ42" s="3">
        <v>503</v>
      </c>
      <c r="DA42" s="3">
        <v>367</v>
      </c>
      <c r="DB42" s="3">
        <v>125</v>
      </c>
      <c r="DC42" s="3">
        <v>97</v>
      </c>
      <c r="DD42" s="3">
        <v>83</v>
      </c>
      <c r="DE42" s="3">
        <v>0</v>
      </c>
      <c r="DF42" s="5">
        <v>3.8102320047590719</v>
      </c>
      <c r="DG42" s="5">
        <v>7.6204640095181437</v>
      </c>
      <c r="DI42" s="3">
        <v>428</v>
      </c>
      <c r="DJ42" s="3">
        <v>621</v>
      </c>
      <c r="DK42" s="3">
        <v>374</v>
      </c>
      <c r="DL42" s="3">
        <v>95</v>
      </c>
      <c r="DM42" s="3">
        <v>44</v>
      </c>
      <c r="DN42" s="3">
        <v>202</v>
      </c>
      <c r="DO42" s="3">
        <v>0</v>
      </c>
      <c r="DP42" s="5">
        <v>3.8284250960307298</v>
      </c>
      <c r="DQ42" s="5">
        <v>7.6568501920614596</v>
      </c>
      <c r="DS42" s="3">
        <v>983</v>
      </c>
      <c r="DT42" s="3">
        <v>849</v>
      </c>
      <c r="DU42" s="3">
        <v>475</v>
      </c>
      <c r="DV42" s="3">
        <v>151</v>
      </c>
      <c r="DW42" s="3">
        <v>65</v>
      </c>
      <c r="DX42" s="3">
        <v>123</v>
      </c>
      <c r="DY42" s="3">
        <v>0</v>
      </c>
      <c r="DZ42" s="5">
        <v>4.004359889021007</v>
      </c>
      <c r="EA42" s="5">
        <v>8.0087197780420141</v>
      </c>
      <c r="EC42" s="3">
        <v>477</v>
      </c>
      <c r="ED42" s="3">
        <v>426</v>
      </c>
      <c r="EE42" s="3">
        <v>183</v>
      </c>
      <c r="EF42" s="3">
        <v>44</v>
      </c>
      <c r="EG42" s="3">
        <v>29</v>
      </c>
      <c r="EH42" s="3">
        <v>164</v>
      </c>
      <c r="EI42" s="3">
        <v>0</v>
      </c>
      <c r="EJ42" s="5">
        <v>4.1026747195858499</v>
      </c>
      <c r="EK42" s="5">
        <v>8.2053494391716999</v>
      </c>
      <c r="EN42" s="278">
        <f t="shared" si="14"/>
        <v>8.4153191489361703</v>
      </c>
      <c r="EO42" s="279">
        <f t="shared" si="15"/>
        <v>8.0237099023709906</v>
      </c>
      <c r="EP42" s="279">
        <f t="shared" si="16"/>
        <v>8.1864139020537117</v>
      </c>
      <c r="EQ42" s="279">
        <f t="shared" si="17"/>
        <v>8.3430851063829792</v>
      </c>
      <c r="ER42" s="279">
        <f t="shared" si="18"/>
        <v>8.654581410678972</v>
      </c>
      <c r="ES42" s="233">
        <f t="shared" si="19"/>
        <v>8.4583333333333339</v>
      </c>
      <c r="ET42" s="233">
        <f t="shared" si="20"/>
        <v>7.2596474511672229</v>
      </c>
      <c r="EU42" s="233">
        <f t="shared" si="21"/>
        <v>8.4260411680229783</v>
      </c>
      <c r="EV42" s="233">
        <f t="shared" si="22"/>
        <v>7.9542075527802556</v>
      </c>
      <c r="EW42" s="233">
        <f t="shared" si="23"/>
        <v>8.08</v>
      </c>
      <c r="EX42" s="233">
        <f t="shared" si="24"/>
        <v>7.6204640095181437</v>
      </c>
      <c r="EY42" s="235">
        <f t="shared" si="25"/>
        <v>7.6568501920614596</v>
      </c>
      <c r="EZ42" s="233">
        <f t="shared" si="26"/>
        <v>8.0087197780420141</v>
      </c>
      <c r="FA42" s="234">
        <f t="shared" si="27"/>
        <v>8.2053494391716999</v>
      </c>
      <c r="FB42" s="178">
        <f t="shared" si="28"/>
        <v>8.09233731389428</v>
      </c>
    </row>
    <row r="43" spans="1:158" x14ac:dyDescent="0.25">
      <c r="A43" s="4" t="s">
        <v>78</v>
      </c>
      <c r="B43" s="4" t="s">
        <v>79</v>
      </c>
      <c r="C43" s="3">
        <v>2968</v>
      </c>
      <c r="D43" s="3">
        <v>750</v>
      </c>
      <c r="E43" s="3">
        <v>267</v>
      </c>
      <c r="F43" s="3">
        <v>28</v>
      </c>
      <c r="G43" s="3">
        <v>27</v>
      </c>
      <c r="H43" s="3">
        <v>0</v>
      </c>
      <c r="I43" s="3">
        <v>0</v>
      </c>
      <c r="J43" s="5">
        <v>4.6346534653465348</v>
      </c>
      <c r="K43" s="5">
        <v>9.2693069306930695</v>
      </c>
      <c r="M43" s="3">
        <v>2437</v>
      </c>
      <c r="N43" s="3">
        <v>646</v>
      </c>
      <c r="O43" s="3">
        <v>581</v>
      </c>
      <c r="P43" s="3">
        <v>216</v>
      </c>
      <c r="Q43" s="3">
        <v>160</v>
      </c>
      <c r="R43" s="3">
        <v>0</v>
      </c>
      <c r="S43" s="3">
        <v>0</v>
      </c>
      <c r="T43" s="5">
        <v>4.2336633663366339</v>
      </c>
      <c r="U43" s="5">
        <v>8.4673267326732677</v>
      </c>
      <c r="W43" s="3">
        <v>5286</v>
      </c>
      <c r="X43" s="3">
        <v>1093</v>
      </c>
      <c r="Y43" s="3">
        <v>523</v>
      </c>
      <c r="Z43" s="3">
        <v>97</v>
      </c>
      <c r="AA43" s="3">
        <v>71</v>
      </c>
      <c r="AB43" s="3">
        <v>0</v>
      </c>
      <c r="AC43" s="3">
        <v>0</v>
      </c>
      <c r="AD43" s="5">
        <v>4.616124469589816</v>
      </c>
      <c r="AE43" s="5">
        <v>9.2322489391796321</v>
      </c>
      <c r="AG43" s="3">
        <v>2651</v>
      </c>
      <c r="AH43" s="3">
        <v>598</v>
      </c>
      <c r="AI43" s="3">
        <v>556</v>
      </c>
      <c r="AJ43" s="3">
        <v>130</v>
      </c>
      <c r="AK43" s="3">
        <v>105</v>
      </c>
      <c r="AL43" s="3">
        <v>0</v>
      </c>
      <c r="AM43" s="3">
        <v>0</v>
      </c>
      <c r="AN43" s="5">
        <v>4.3762376237623766</v>
      </c>
      <c r="AO43" s="5">
        <v>8.7524752475247531</v>
      </c>
      <c r="AQ43" s="3">
        <v>5500</v>
      </c>
      <c r="AR43" s="3">
        <v>936</v>
      </c>
      <c r="AS43" s="3">
        <v>418</v>
      </c>
      <c r="AT43" s="3">
        <v>84</v>
      </c>
      <c r="AU43" s="3">
        <v>132</v>
      </c>
      <c r="AV43" s="3">
        <v>0</v>
      </c>
      <c r="AW43" s="3">
        <v>0</v>
      </c>
      <c r="AX43" s="5">
        <v>4.6390381895332391</v>
      </c>
      <c r="AY43" s="5">
        <v>9.2780763790664782</v>
      </c>
      <c r="BA43" s="3">
        <v>3217</v>
      </c>
      <c r="BB43" s="3">
        <v>531</v>
      </c>
      <c r="BC43" s="3">
        <v>234</v>
      </c>
      <c r="BD43" s="3">
        <v>25</v>
      </c>
      <c r="BE43" s="3">
        <v>33</v>
      </c>
      <c r="BF43" s="3">
        <v>0</v>
      </c>
      <c r="BG43" s="3">
        <v>0</v>
      </c>
      <c r="BH43" s="5">
        <v>4.7014851485148519</v>
      </c>
      <c r="BI43" s="5">
        <v>9.4029702970297038</v>
      </c>
      <c r="BK43" s="3">
        <v>2409</v>
      </c>
      <c r="BL43" s="3">
        <v>462</v>
      </c>
      <c r="BM43" s="3">
        <v>797</v>
      </c>
      <c r="BN43" s="3">
        <v>553</v>
      </c>
      <c r="BO43" s="3">
        <v>829</v>
      </c>
      <c r="BP43" s="3">
        <v>0</v>
      </c>
      <c r="BQ43" s="3">
        <v>0</v>
      </c>
      <c r="BR43" s="5">
        <v>3.6077227722772278</v>
      </c>
      <c r="BS43" s="5">
        <v>7.2154455445544556</v>
      </c>
      <c r="BU43" s="3">
        <v>4055</v>
      </c>
      <c r="BV43" s="3">
        <v>679</v>
      </c>
      <c r="BW43" s="3">
        <v>257</v>
      </c>
      <c r="BX43" s="3">
        <v>25</v>
      </c>
      <c r="BY43" s="3">
        <v>34</v>
      </c>
      <c r="BZ43" s="3">
        <v>0</v>
      </c>
      <c r="CA43" s="3">
        <v>0</v>
      </c>
      <c r="CB43" s="5">
        <v>4.7219801980198017</v>
      </c>
      <c r="CC43" s="5">
        <v>9.4439603960396035</v>
      </c>
      <c r="CE43" s="3">
        <v>6244</v>
      </c>
      <c r="CF43" s="3">
        <v>1065</v>
      </c>
      <c r="CG43" s="3">
        <v>546</v>
      </c>
      <c r="CH43" s="3">
        <v>148</v>
      </c>
      <c r="CI43" s="3">
        <v>77</v>
      </c>
      <c r="CJ43" s="3">
        <v>0</v>
      </c>
      <c r="CK43" s="3">
        <v>0</v>
      </c>
      <c r="CL43" s="5">
        <v>4.6399752475247524</v>
      </c>
      <c r="CM43" s="5">
        <v>9.2799504950495049</v>
      </c>
      <c r="CO43" s="3">
        <v>5740</v>
      </c>
      <c r="CP43" s="3">
        <v>1047</v>
      </c>
      <c r="CQ43" s="3">
        <v>842</v>
      </c>
      <c r="CR43" s="3">
        <v>273</v>
      </c>
      <c r="CS43" s="3">
        <v>178</v>
      </c>
      <c r="CT43" s="3">
        <v>0</v>
      </c>
      <c r="CU43" s="3">
        <v>0</v>
      </c>
      <c r="CV43" s="5">
        <v>4.4725247524752474</v>
      </c>
      <c r="CW43" s="5">
        <v>8.9450495049504948</v>
      </c>
      <c r="CY43" s="3">
        <v>2976</v>
      </c>
      <c r="CZ43" s="3">
        <v>486</v>
      </c>
      <c r="DA43" s="3">
        <v>359</v>
      </c>
      <c r="DB43" s="3">
        <v>112</v>
      </c>
      <c r="DC43" s="3">
        <v>107</v>
      </c>
      <c r="DD43" s="3">
        <v>0</v>
      </c>
      <c r="DE43" s="3">
        <v>0</v>
      </c>
      <c r="DF43" s="5">
        <v>4.5128712871287124</v>
      </c>
      <c r="DG43" s="5">
        <v>9.0257425742574249</v>
      </c>
      <c r="DI43" s="3">
        <v>3158</v>
      </c>
      <c r="DJ43" s="3">
        <v>486</v>
      </c>
      <c r="DK43" s="3">
        <v>269</v>
      </c>
      <c r="DL43" s="3">
        <v>71</v>
      </c>
      <c r="DM43" s="3">
        <v>56</v>
      </c>
      <c r="DN43" s="3">
        <v>0</v>
      </c>
      <c r="DO43" s="3">
        <v>0</v>
      </c>
      <c r="DP43" s="5">
        <v>4.6383663366336636</v>
      </c>
      <c r="DQ43" s="5">
        <v>9.2767326732673272</v>
      </c>
      <c r="DS43" s="3">
        <v>4550</v>
      </c>
      <c r="DT43" s="3">
        <v>758</v>
      </c>
      <c r="DU43" s="3">
        <v>500</v>
      </c>
      <c r="DV43" s="3">
        <v>153</v>
      </c>
      <c r="DW43" s="3">
        <v>99</v>
      </c>
      <c r="DX43" s="3">
        <v>0</v>
      </c>
      <c r="DY43" s="3">
        <v>0</v>
      </c>
      <c r="DZ43" s="5">
        <v>4.5688118811881191</v>
      </c>
      <c r="EA43" s="5">
        <v>9.1376237623762382</v>
      </c>
      <c r="EC43" s="3">
        <v>2356</v>
      </c>
      <c r="ED43" s="3">
        <v>409</v>
      </c>
      <c r="EE43" s="3">
        <v>216</v>
      </c>
      <c r="EF43" s="3">
        <v>27</v>
      </c>
      <c r="EG43" s="3">
        <v>22</v>
      </c>
      <c r="EH43" s="3">
        <v>0</v>
      </c>
      <c r="EI43" s="3">
        <v>0</v>
      </c>
      <c r="EJ43" s="5">
        <v>4.666666666666667</v>
      </c>
      <c r="EK43" s="5">
        <v>9.3333333333333339</v>
      </c>
      <c r="EN43" s="278">
        <f t="shared" si="14"/>
        <v>9.2693069306930695</v>
      </c>
      <c r="EO43" s="279">
        <f t="shared" si="15"/>
        <v>8.4673267326732677</v>
      </c>
      <c r="EP43" s="279">
        <f t="shared" si="16"/>
        <v>9.2322489391796321</v>
      </c>
      <c r="EQ43" s="279">
        <f t="shared" si="17"/>
        <v>8.7524752475247531</v>
      </c>
      <c r="ER43" s="279">
        <f t="shared" si="18"/>
        <v>9.2780763790664782</v>
      </c>
      <c r="ES43" s="233">
        <f t="shared" si="19"/>
        <v>9.4029702970297038</v>
      </c>
      <c r="ET43" s="233">
        <f t="shared" si="20"/>
        <v>7.2154455445544556</v>
      </c>
      <c r="EU43" s="233">
        <f t="shared" si="21"/>
        <v>9.4439603960396035</v>
      </c>
      <c r="EV43" s="233">
        <f t="shared" si="22"/>
        <v>9.2799504950495049</v>
      </c>
      <c r="EW43" s="233">
        <f t="shared" si="23"/>
        <v>8.9450495049504948</v>
      </c>
      <c r="EX43" s="233">
        <f t="shared" si="24"/>
        <v>9.0257425742574249</v>
      </c>
      <c r="EY43" s="235">
        <f t="shared" si="25"/>
        <v>9.2767326732673272</v>
      </c>
      <c r="EZ43" s="233">
        <f t="shared" si="26"/>
        <v>9.1376237623762382</v>
      </c>
      <c r="FA43" s="234">
        <f t="shared" si="27"/>
        <v>9.3333333333333339</v>
      </c>
      <c r="FB43" s="178">
        <f t="shared" si="28"/>
        <v>9.0043030578568057</v>
      </c>
    </row>
    <row r="44" spans="1:158" x14ac:dyDescent="0.25">
      <c r="A44" s="4" t="s">
        <v>80</v>
      </c>
      <c r="B44" s="4" t="s">
        <v>81</v>
      </c>
      <c r="C44" s="3">
        <v>873</v>
      </c>
      <c r="D44" s="3">
        <v>453</v>
      </c>
      <c r="E44" s="3">
        <v>170</v>
      </c>
      <c r="F44" s="3">
        <v>30</v>
      </c>
      <c r="G44" s="3">
        <v>18</v>
      </c>
      <c r="H44" s="3">
        <v>476</v>
      </c>
      <c r="I44" s="3">
        <v>0</v>
      </c>
      <c r="J44" s="5">
        <v>4.3814766839378239</v>
      </c>
      <c r="K44" s="5">
        <v>8.7629533678756477</v>
      </c>
      <c r="M44" s="3">
        <v>881</v>
      </c>
      <c r="N44" s="3">
        <v>566</v>
      </c>
      <c r="O44" s="3">
        <v>321</v>
      </c>
      <c r="P44" s="3">
        <v>81</v>
      </c>
      <c r="Q44" s="3">
        <v>59</v>
      </c>
      <c r="R44" s="3">
        <v>112</v>
      </c>
      <c r="S44" s="3">
        <v>0</v>
      </c>
      <c r="T44" s="5">
        <v>4.1158280922431869</v>
      </c>
      <c r="U44" s="5">
        <v>8.2316561844863738</v>
      </c>
      <c r="W44" s="3">
        <v>1593</v>
      </c>
      <c r="X44" s="3">
        <v>902</v>
      </c>
      <c r="Y44" s="3">
        <v>500</v>
      </c>
      <c r="Z44" s="3">
        <v>157</v>
      </c>
      <c r="AA44" s="3">
        <v>118</v>
      </c>
      <c r="AB44" s="3">
        <v>265</v>
      </c>
      <c r="AC44" s="3">
        <v>0</v>
      </c>
      <c r="AD44" s="5">
        <v>4.1299694189602443</v>
      </c>
      <c r="AE44" s="5">
        <v>8.2599388379204886</v>
      </c>
      <c r="AG44" s="3">
        <v>779</v>
      </c>
      <c r="AH44" s="3">
        <v>555</v>
      </c>
      <c r="AI44" s="3">
        <v>390</v>
      </c>
      <c r="AJ44" s="3">
        <v>120</v>
      </c>
      <c r="AK44" s="3">
        <v>47</v>
      </c>
      <c r="AL44" s="3">
        <v>129</v>
      </c>
      <c r="AM44" s="3">
        <v>0</v>
      </c>
      <c r="AN44" s="5">
        <v>4.0042305658381805</v>
      </c>
      <c r="AO44" s="5">
        <v>8.008461131676361</v>
      </c>
      <c r="AQ44" s="3">
        <v>2047</v>
      </c>
      <c r="AR44" s="3">
        <v>952</v>
      </c>
      <c r="AS44" s="3">
        <v>358</v>
      </c>
      <c r="AT44" s="3">
        <v>93</v>
      </c>
      <c r="AU44" s="3">
        <v>53</v>
      </c>
      <c r="AV44" s="3">
        <v>32</v>
      </c>
      <c r="AW44" s="3">
        <v>0</v>
      </c>
      <c r="AX44" s="5">
        <v>4.3836711390236935</v>
      </c>
      <c r="AY44" s="5">
        <v>8.7673422780473871</v>
      </c>
      <c r="BA44" s="3">
        <v>1187</v>
      </c>
      <c r="BB44" s="3">
        <v>524</v>
      </c>
      <c r="BC44" s="3">
        <v>204</v>
      </c>
      <c r="BD44" s="3">
        <v>44</v>
      </c>
      <c r="BE44" s="3">
        <v>25</v>
      </c>
      <c r="BF44" s="3">
        <v>36</v>
      </c>
      <c r="BG44" s="3">
        <v>0</v>
      </c>
      <c r="BH44" s="5">
        <v>4.413306451612903</v>
      </c>
      <c r="BI44" s="5">
        <v>8.8266129032258061</v>
      </c>
      <c r="BK44" s="3">
        <v>202</v>
      </c>
      <c r="BL44" s="3">
        <v>281</v>
      </c>
      <c r="BM44" s="3">
        <v>610</v>
      </c>
      <c r="BN44" s="3">
        <v>450</v>
      </c>
      <c r="BO44" s="3">
        <v>703</v>
      </c>
      <c r="BP44" s="3">
        <v>279</v>
      </c>
      <c r="BQ44" s="3">
        <v>0</v>
      </c>
      <c r="BR44" s="5">
        <v>2.4786286731967944</v>
      </c>
      <c r="BS44" s="5">
        <v>4.9572573463935887</v>
      </c>
      <c r="BU44" s="3">
        <v>1407</v>
      </c>
      <c r="BV44" s="3">
        <v>718</v>
      </c>
      <c r="BW44" s="3">
        <v>240</v>
      </c>
      <c r="BX44" s="3">
        <v>51</v>
      </c>
      <c r="BY44" s="3">
        <v>14</v>
      </c>
      <c r="BZ44" s="3">
        <v>95</v>
      </c>
      <c r="CA44" s="3">
        <v>0</v>
      </c>
      <c r="CB44" s="5">
        <v>4.4209876543209878</v>
      </c>
      <c r="CC44" s="5">
        <v>8.8419753086419757</v>
      </c>
      <c r="CE44" s="3">
        <v>2071</v>
      </c>
      <c r="CF44" s="3">
        <v>1030</v>
      </c>
      <c r="CG44" s="3">
        <v>549</v>
      </c>
      <c r="CH44" s="3">
        <v>190</v>
      </c>
      <c r="CI44" s="3">
        <v>105</v>
      </c>
      <c r="CJ44" s="3">
        <v>95</v>
      </c>
      <c r="CK44" s="3">
        <v>0</v>
      </c>
      <c r="CL44" s="5">
        <v>4.2096324461343473</v>
      </c>
      <c r="CM44" s="5">
        <v>8.4192648922686946</v>
      </c>
      <c r="CO44" s="3">
        <v>1740</v>
      </c>
      <c r="CP44" s="3">
        <v>998</v>
      </c>
      <c r="CQ44" s="3">
        <v>725</v>
      </c>
      <c r="CR44" s="3">
        <v>278</v>
      </c>
      <c r="CS44" s="3">
        <v>181</v>
      </c>
      <c r="CT44" s="3">
        <v>118</v>
      </c>
      <c r="CU44" s="3">
        <v>0</v>
      </c>
      <c r="CV44" s="5">
        <v>3.9785823559408464</v>
      </c>
      <c r="CW44" s="5">
        <v>7.9571647118816928</v>
      </c>
      <c r="CY44" s="3">
        <v>575</v>
      </c>
      <c r="CZ44" s="3">
        <v>334</v>
      </c>
      <c r="DA44" s="3">
        <v>394</v>
      </c>
      <c r="DB44" s="3">
        <v>232</v>
      </c>
      <c r="DC44" s="3">
        <v>312</v>
      </c>
      <c r="DD44" s="3">
        <v>173</v>
      </c>
      <c r="DE44" s="3">
        <v>0</v>
      </c>
      <c r="DF44" s="5">
        <v>3.3400108283703305</v>
      </c>
      <c r="DG44" s="5">
        <v>6.680021656740661</v>
      </c>
      <c r="DI44" s="3">
        <v>852</v>
      </c>
      <c r="DJ44" s="3">
        <v>504</v>
      </c>
      <c r="DK44" s="3">
        <v>365</v>
      </c>
      <c r="DL44" s="3">
        <v>127</v>
      </c>
      <c r="DM44" s="3">
        <v>75</v>
      </c>
      <c r="DN44" s="3">
        <v>97</v>
      </c>
      <c r="DO44" s="3">
        <v>0</v>
      </c>
      <c r="DP44" s="5">
        <v>4.0041601664066562</v>
      </c>
      <c r="DQ44" s="5">
        <v>8.0083203328133123</v>
      </c>
      <c r="DS44" s="3">
        <v>1144</v>
      </c>
      <c r="DT44" s="3">
        <v>761</v>
      </c>
      <c r="DU44" s="3">
        <v>591</v>
      </c>
      <c r="DV44" s="3">
        <v>276</v>
      </c>
      <c r="DW44" s="3">
        <v>167</v>
      </c>
      <c r="DX44" s="3">
        <v>91</v>
      </c>
      <c r="DY44" s="3">
        <v>0</v>
      </c>
      <c r="DZ44" s="5">
        <v>3.8298741068390609</v>
      </c>
      <c r="EA44" s="5">
        <v>7.6597482136781219</v>
      </c>
      <c r="EC44" s="3">
        <v>695</v>
      </c>
      <c r="ED44" s="3">
        <v>441</v>
      </c>
      <c r="EE44" s="3">
        <v>148</v>
      </c>
      <c r="EF44" s="3">
        <v>48</v>
      </c>
      <c r="EG44" s="3">
        <v>28</v>
      </c>
      <c r="EH44" s="3">
        <v>155</v>
      </c>
      <c r="EI44" s="3">
        <v>0</v>
      </c>
      <c r="EJ44" s="5">
        <v>4.2698529411764703</v>
      </c>
      <c r="EK44" s="5">
        <v>8.5397058823529406</v>
      </c>
      <c r="EN44" s="278">
        <f t="shared" si="14"/>
        <v>8.7629533678756477</v>
      </c>
      <c r="EO44" s="279">
        <f t="shared" si="15"/>
        <v>8.2316561844863738</v>
      </c>
      <c r="EP44" s="279">
        <f t="shared" si="16"/>
        <v>8.2599388379204886</v>
      </c>
      <c r="EQ44" s="279">
        <f t="shared" si="17"/>
        <v>8.008461131676361</v>
      </c>
      <c r="ER44" s="279">
        <f t="shared" si="18"/>
        <v>8.7673422780473871</v>
      </c>
      <c r="ES44" s="233">
        <f t="shared" si="19"/>
        <v>8.8266129032258061</v>
      </c>
      <c r="ET44" s="233">
        <f t="shared" si="20"/>
        <v>4.9572573463935887</v>
      </c>
      <c r="EU44" s="233">
        <f t="shared" si="21"/>
        <v>8.8419753086419757</v>
      </c>
      <c r="EV44" s="233">
        <f t="shared" si="22"/>
        <v>8.4192648922686946</v>
      </c>
      <c r="EW44" s="233">
        <f t="shared" si="23"/>
        <v>7.9571647118816928</v>
      </c>
      <c r="EX44" s="233">
        <f t="shared" si="24"/>
        <v>6.680021656740661</v>
      </c>
      <c r="EY44" s="235">
        <f t="shared" si="25"/>
        <v>8.0083203328133123</v>
      </c>
      <c r="EZ44" s="233">
        <f t="shared" si="26"/>
        <v>7.6597482136781219</v>
      </c>
      <c r="FA44" s="234">
        <f t="shared" si="27"/>
        <v>8.5397058823529406</v>
      </c>
      <c r="FB44" s="178">
        <f t="shared" si="28"/>
        <v>7.9943159320002195</v>
      </c>
    </row>
    <row r="45" spans="1:158" x14ac:dyDescent="0.25">
      <c r="A45" s="4" t="s">
        <v>82</v>
      </c>
      <c r="B45" s="4" t="s">
        <v>83</v>
      </c>
      <c r="C45" s="3">
        <v>608</v>
      </c>
      <c r="D45" s="3">
        <v>506</v>
      </c>
      <c r="E45" s="3">
        <v>90</v>
      </c>
      <c r="F45" s="3">
        <v>37</v>
      </c>
      <c r="G45" s="3">
        <v>19</v>
      </c>
      <c r="H45" s="3">
        <v>420</v>
      </c>
      <c r="I45" s="3">
        <v>120</v>
      </c>
      <c r="J45" s="5">
        <v>4.3071428571428569</v>
      </c>
      <c r="K45" s="5">
        <v>8.6142857142857139</v>
      </c>
      <c r="M45" s="3">
        <v>387</v>
      </c>
      <c r="N45" s="3">
        <v>262</v>
      </c>
      <c r="O45" s="3">
        <v>122</v>
      </c>
      <c r="P45" s="3">
        <v>197</v>
      </c>
      <c r="Q45" s="3">
        <v>80</v>
      </c>
      <c r="R45" s="3">
        <v>652</v>
      </c>
      <c r="S45" s="3">
        <v>100</v>
      </c>
      <c r="T45" s="5">
        <v>3.6479007633587788</v>
      </c>
      <c r="U45" s="5">
        <v>7.2958015267175576</v>
      </c>
      <c r="W45" s="3">
        <v>858</v>
      </c>
      <c r="X45" s="3">
        <v>809</v>
      </c>
      <c r="Y45" s="3">
        <v>385</v>
      </c>
      <c r="Z45" s="3">
        <v>53</v>
      </c>
      <c r="AA45" s="3">
        <v>30</v>
      </c>
      <c r="AB45" s="3">
        <v>805</v>
      </c>
      <c r="AC45" s="3">
        <v>210</v>
      </c>
      <c r="AD45" s="5">
        <v>4.1297423887587819</v>
      </c>
      <c r="AE45" s="5">
        <v>8.2594847775175637</v>
      </c>
      <c r="AG45" s="3">
        <v>251</v>
      </c>
      <c r="AH45" s="3">
        <v>186</v>
      </c>
      <c r="AI45" s="3">
        <v>337</v>
      </c>
      <c r="AJ45" s="3">
        <v>320</v>
      </c>
      <c r="AK45" s="3">
        <v>256</v>
      </c>
      <c r="AL45" s="3">
        <v>330</v>
      </c>
      <c r="AM45" s="3">
        <v>120</v>
      </c>
      <c r="AN45" s="5">
        <v>2.8933333333333335</v>
      </c>
      <c r="AO45" s="5">
        <v>5.7866666666666671</v>
      </c>
      <c r="AQ45" s="3">
        <v>1256</v>
      </c>
      <c r="AR45" s="3">
        <v>1142</v>
      </c>
      <c r="AS45" s="3">
        <v>252</v>
      </c>
      <c r="AT45" s="3">
        <v>99</v>
      </c>
      <c r="AU45" s="3">
        <v>16</v>
      </c>
      <c r="AV45" s="3">
        <v>175</v>
      </c>
      <c r="AW45" s="3">
        <v>210</v>
      </c>
      <c r="AX45" s="5">
        <v>4.2741410488245934</v>
      </c>
      <c r="AY45" s="5">
        <v>8.5482820976491869</v>
      </c>
      <c r="BA45" s="3">
        <v>556</v>
      </c>
      <c r="BB45" s="3">
        <v>835</v>
      </c>
      <c r="BC45" s="3">
        <v>163</v>
      </c>
      <c r="BD45" s="3">
        <v>39</v>
      </c>
      <c r="BE45" s="3">
        <v>15</v>
      </c>
      <c r="BF45" s="3">
        <v>72</v>
      </c>
      <c r="BG45" s="3">
        <v>120</v>
      </c>
      <c r="BH45" s="5">
        <v>4.1679104477611943</v>
      </c>
      <c r="BI45" s="5">
        <v>8.3358208955223887</v>
      </c>
      <c r="BK45" s="3">
        <v>353</v>
      </c>
      <c r="BL45" s="3">
        <v>335</v>
      </c>
      <c r="BM45" s="3">
        <v>308</v>
      </c>
      <c r="BN45" s="3">
        <v>275</v>
      </c>
      <c r="BO45" s="3">
        <v>304</v>
      </c>
      <c r="BP45" s="3">
        <v>525</v>
      </c>
      <c r="BQ45" s="3">
        <v>150</v>
      </c>
      <c r="BR45" s="5">
        <v>3.1003174603174601</v>
      </c>
      <c r="BS45" s="5">
        <v>6.2006349206349203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E45" s="3">
        <v>929</v>
      </c>
      <c r="CF45" s="3">
        <v>746</v>
      </c>
      <c r="CG45" s="3">
        <v>431</v>
      </c>
      <c r="CH45" s="3">
        <v>268</v>
      </c>
      <c r="CI45" s="3">
        <v>202</v>
      </c>
      <c r="CJ45" s="3">
        <v>784</v>
      </c>
      <c r="CK45" s="3">
        <v>240</v>
      </c>
      <c r="CL45" s="5">
        <v>3.75</v>
      </c>
      <c r="CM45" s="5">
        <v>7.5</v>
      </c>
      <c r="CO45" s="3">
        <v>706</v>
      </c>
      <c r="CP45" s="3">
        <v>647</v>
      </c>
      <c r="CQ45" s="3">
        <v>528</v>
      </c>
      <c r="CR45" s="3">
        <v>272</v>
      </c>
      <c r="CS45" s="3">
        <v>207</v>
      </c>
      <c r="CT45" s="3">
        <v>1000</v>
      </c>
      <c r="CU45" s="3">
        <v>240</v>
      </c>
      <c r="CV45" s="5">
        <v>3.5817796610169492</v>
      </c>
      <c r="CW45" s="5">
        <v>7.1635593220338984</v>
      </c>
      <c r="CY45" s="3">
        <v>385</v>
      </c>
      <c r="CZ45" s="3">
        <v>307</v>
      </c>
      <c r="DA45" s="3">
        <v>260</v>
      </c>
      <c r="DB45" s="3">
        <v>227</v>
      </c>
      <c r="DC45" s="3">
        <v>201</v>
      </c>
      <c r="DD45" s="3">
        <v>300</v>
      </c>
      <c r="DE45" s="3">
        <v>120</v>
      </c>
      <c r="DF45" s="5">
        <v>3.3246376811594205</v>
      </c>
      <c r="DG45" s="5">
        <v>6.649275362318841</v>
      </c>
      <c r="DI45" s="3">
        <v>191</v>
      </c>
      <c r="DJ45" s="3">
        <v>146</v>
      </c>
      <c r="DK45" s="3">
        <v>153</v>
      </c>
      <c r="DL45" s="3">
        <v>234</v>
      </c>
      <c r="DM45" s="3">
        <v>176</v>
      </c>
      <c r="DN45" s="3">
        <v>780</v>
      </c>
      <c r="DO45" s="3">
        <v>120</v>
      </c>
      <c r="DP45" s="5">
        <v>2.9355555555555557</v>
      </c>
      <c r="DQ45" s="5">
        <v>5.8711111111111114</v>
      </c>
      <c r="DS45" s="3">
        <v>662</v>
      </c>
      <c r="DT45" s="3">
        <v>566</v>
      </c>
      <c r="DU45" s="3">
        <v>423</v>
      </c>
      <c r="DV45" s="3">
        <v>294</v>
      </c>
      <c r="DW45" s="3">
        <v>275</v>
      </c>
      <c r="DX45" s="3">
        <v>300</v>
      </c>
      <c r="DY45" s="3">
        <v>180</v>
      </c>
      <c r="DZ45" s="5">
        <v>3.471171171171171</v>
      </c>
      <c r="EA45" s="5">
        <v>6.942342342342342</v>
      </c>
      <c r="EC45" s="3">
        <v>298</v>
      </c>
      <c r="ED45" s="3">
        <v>182</v>
      </c>
      <c r="EE45" s="3">
        <v>142</v>
      </c>
      <c r="EF45" s="3">
        <v>65</v>
      </c>
      <c r="EG45" s="3">
        <v>33</v>
      </c>
      <c r="EH45" s="3">
        <v>540</v>
      </c>
      <c r="EI45" s="3">
        <v>90</v>
      </c>
      <c r="EJ45" s="5">
        <v>3.8986111111111112</v>
      </c>
      <c r="EK45" s="5">
        <v>7.7972222222222225</v>
      </c>
      <c r="EN45" s="278">
        <f t="shared" si="14"/>
        <v>8.6142857142857139</v>
      </c>
      <c r="EO45" s="279">
        <f t="shared" si="15"/>
        <v>7.2958015267175576</v>
      </c>
      <c r="EP45" s="279">
        <f t="shared" si="16"/>
        <v>8.2594847775175637</v>
      </c>
      <c r="EQ45" s="279">
        <f t="shared" si="17"/>
        <v>5.7866666666666671</v>
      </c>
      <c r="ER45" s="279">
        <f t="shared" si="18"/>
        <v>8.5482820976491869</v>
      </c>
      <c r="ES45" s="233">
        <f t="shared" si="19"/>
        <v>8.3358208955223887</v>
      </c>
      <c r="ET45" s="233">
        <f t="shared" si="20"/>
        <v>6.2006349206349203</v>
      </c>
      <c r="EU45" s="233">
        <f t="shared" si="21"/>
        <v>0</v>
      </c>
      <c r="EV45" s="233">
        <f t="shared" si="22"/>
        <v>7.5</v>
      </c>
      <c r="EW45" s="233">
        <f t="shared" si="23"/>
        <v>7.1635593220338984</v>
      </c>
      <c r="EX45" s="233">
        <f t="shared" si="24"/>
        <v>6.649275362318841</v>
      </c>
      <c r="EY45" s="235">
        <f t="shared" si="25"/>
        <v>5.8711111111111114</v>
      </c>
      <c r="EZ45" s="233">
        <f t="shared" si="26"/>
        <v>6.942342342342342</v>
      </c>
      <c r="FA45" s="234">
        <f t="shared" si="27"/>
        <v>7.7972222222222225</v>
      </c>
      <c r="FB45" s="178">
        <f t="shared" si="28"/>
        <v>7.3049605353094158</v>
      </c>
    </row>
    <row r="46" spans="1:158" x14ac:dyDescent="0.25">
      <c r="A46" s="4" t="s">
        <v>84</v>
      </c>
      <c r="B46" s="4" t="s">
        <v>85</v>
      </c>
      <c r="C46" s="3">
        <v>146</v>
      </c>
      <c r="D46" s="3">
        <v>233</v>
      </c>
      <c r="E46" s="3">
        <v>81</v>
      </c>
      <c r="F46" s="3">
        <v>12</v>
      </c>
      <c r="G46" s="3">
        <v>10</v>
      </c>
      <c r="H46" s="3">
        <v>718</v>
      </c>
      <c r="I46" s="3">
        <v>0</v>
      </c>
      <c r="J46" s="5">
        <v>4.0228215767634854</v>
      </c>
      <c r="K46" s="5">
        <v>8.0456431535269708</v>
      </c>
      <c r="M46" s="3">
        <v>460</v>
      </c>
      <c r="N46" s="3">
        <v>376</v>
      </c>
      <c r="O46" s="3">
        <v>154</v>
      </c>
      <c r="P46" s="3">
        <v>54</v>
      </c>
      <c r="Q46" s="3">
        <v>33</v>
      </c>
      <c r="R46" s="3">
        <v>123</v>
      </c>
      <c r="S46" s="3">
        <v>0</v>
      </c>
      <c r="T46" s="5">
        <v>4.091922005571031</v>
      </c>
      <c r="U46" s="5">
        <v>8.1838440111420621</v>
      </c>
      <c r="W46" s="3">
        <v>546</v>
      </c>
      <c r="X46" s="3">
        <v>649</v>
      </c>
      <c r="Y46" s="3">
        <v>282</v>
      </c>
      <c r="Z46" s="3">
        <v>75</v>
      </c>
      <c r="AA46" s="3">
        <v>51</v>
      </c>
      <c r="AB46" s="3">
        <v>497</v>
      </c>
      <c r="AC46" s="3">
        <v>0</v>
      </c>
      <c r="AD46" s="5">
        <v>3.9756706175920149</v>
      </c>
      <c r="AE46" s="5">
        <v>7.9513412351840298</v>
      </c>
      <c r="AG46" s="3">
        <v>297</v>
      </c>
      <c r="AH46" s="3">
        <v>376</v>
      </c>
      <c r="AI46" s="3">
        <v>226</v>
      </c>
      <c r="AJ46" s="3">
        <v>48</v>
      </c>
      <c r="AK46" s="3">
        <v>29</v>
      </c>
      <c r="AL46" s="3">
        <v>224</v>
      </c>
      <c r="AM46" s="3">
        <v>0</v>
      </c>
      <c r="AN46" s="5">
        <v>3.8852459016393444</v>
      </c>
      <c r="AO46" s="5">
        <v>7.7704918032786887</v>
      </c>
      <c r="AQ46" s="3">
        <v>696</v>
      </c>
      <c r="AR46" s="3">
        <v>879</v>
      </c>
      <c r="AS46" s="3">
        <v>369</v>
      </c>
      <c r="AT46" s="3">
        <v>65</v>
      </c>
      <c r="AU46" s="3">
        <v>57</v>
      </c>
      <c r="AV46" s="3">
        <v>34</v>
      </c>
      <c r="AW46" s="3">
        <v>0</v>
      </c>
      <c r="AX46" s="5">
        <v>4.0125847047434657</v>
      </c>
      <c r="AY46" s="5">
        <v>8.0251694094869315</v>
      </c>
      <c r="BA46" s="3">
        <v>361</v>
      </c>
      <c r="BB46" s="3">
        <v>461</v>
      </c>
      <c r="BC46" s="3">
        <v>226</v>
      </c>
      <c r="BD46" s="3">
        <v>26</v>
      </c>
      <c r="BE46" s="3">
        <v>24</v>
      </c>
      <c r="BF46" s="3">
        <v>102</v>
      </c>
      <c r="BG46" s="3">
        <v>0</v>
      </c>
      <c r="BH46" s="5">
        <v>4.010018214936248</v>
      </c>
      <c r="BI46" s="5">
        <v>8.020036429872496</v>
      </c>
      <c r="BK46" s="3">
        <v>290</v>
      </c>
      <c r="BL46" s="3">
        <v>488</v>
      </c>
      <c r="BM46" s="3">
        <v>419</v>
      </c>
      <c r="BN46" s="3">
        <v>144</v>
      </c>
      <c r="BO46" s="3">
        <v>102</v>
      </c>
      <c r="BP46" s="3">
        <v>57</v>
      </c>
      <c r="BQ46" s="3">
        <v>0</v>
      </c>
      <c r="BR46" s="5">
        <v>3.498960498960499</v>
      </c>
      <c r="BS46" s="5">
        <v>6.997920997920998</v>
      </c>
      <c r="BU46" s="3">
        <v>442</v>
      </c>
      <c r="BV46" s="3">
        <v>651</v>
      </c>
      <c r="BW46" s="3">
        <v>223</v>
      </c>
      <c r="BX46" s="3">
        <v>24</v>
      </c>
      <c r="BY46" s="3">
        <v>10</v>
      </c>
      <c r="BZ46" s="3">
        <v>150</v>
      </c>
      <c r="CA46" s="3">
        <v>0</v>
      </c>
      <c r="CB46" s="5">
        <v>4.1044444444444448</v>
      </c>
      <c r="CC46" s="5">
        <v>8.2088888888888896</v>
      </c>
      <c r="CE46" s="3">
        <v>783</v>
      </c>
      <c r="CF46" s="3">
        <v>949</v>
      </c>
      <c r="CG46" s="3">
        <v>406</v>
      </c>
      <c r="CH46" s="3">
        <v>83</v>
      </c>
      <c r="CI46" s="3">
        <v>41</v>
      </c>
      <c r="CJ46" s="3">
        <v>138</v>
      </c>
      <c r="CK46" s="3">
        <v>0</v>
      </c>
      <c r="CL46" s="5">
        <v>4.0389036251105219</v>
      </c>
      <c r="CM46" s="5">
        <v>8.0778072502210438</v>
      </c>
      <c r="CO46" s="3">
        <v>537</v>
      </c>
      <c r="CP46" s="3">
        <v>845</v>
      </c>
      <c r="CQ46" s="3">
        <v>612</v>
      </c>
      <c r="CR46" s="3">
        <v>202</v>
      </c>
      <c r="CS46" s="3">
        <v>106</v>
      </c>
      <c r="CT46" s="3">
        <v>98</v>
      </c>
      <c r="CU46" s="3">
        <v>0</v>
      </c>
      <c r="CV46" s="5">
        <v>3.6537793223284103</v>
      </c>
      <c r="CW46" s="5">
        <v>7.3075586446568206</v>
      </c>
      <c r="CY46" s="3">
        <v>330</v>
      </c>
      <c r="CZ46" s="3">
        <v>322</v>
      </c>
      <c r="DA46" s="3">
        <v>128</v>
      </c>
      <c r="DB46" s="3">
        <v>36</v>
      </c>
      <c r="DC46" s="3">
        <v>30</v>
      </c>
      <c r="DD46" s="3">
        <v>354</v>
      </c>
      <c r="DE46" s="3">
        <v>0</v>
      </c>
      <c r="DF46" s="5">
        <v>4.0472813238770682</v>
      </c>
      <c r="DG46" s="5">
        <v>8.0945626477541364</v>
      </c>
      <c r="DI46" s="3">
        <v>219</v>
      </c>
      <c r="DJ46" s="3">
        <v>409</v>
      </c>
      <c r="DK46" s="3">
        <v>212</v>
      </c>
      <c r="DL46" s="3">
        <v>51</v>
      </c>
      <c r="DM46" s="3">
        <v>18</v>
      </c>
      <c r="DN46" s="3">
        <v>291</v>
      </c>
      <c r="DO46" s="3">
        <v>0</v>
      </c>
      <c r="DP46" s="5">
        <v>3.8360836083608363</v>
      </c>
      <c r="DQ46" s="5">
        <v>7.6721672167216726</v>
      </c>
      <c r="DS46" s="3">
        <v>638</v>
      </c>
      <c r="DT46" s="3">
        <v>650</v>
      </c>
      <c r="DU46" s="3">
        <v>296</v>
      </c>
      <c r="DV46" s="3">
        <v>81</v>
      </c>
      <c r="DW46" s="3">
        <v>45</v>
      </c>
      <c r="DX46" s="3">
        <v>90</v>
      </c>
      <c r="DY46" s="3">
        <v>0</v>
      </c>
      <c r="DZ46" s="5">
        <v>4.0263157894736841</v>
      </c>
      <c r="EA46" s="5">
        <v>8.0526315789473681</v>
      </c>
      <c r="EC46" s="3">
        <v>179</v>
      </c>
      <c r="ED46" s="3">
        <v>255</v>
      </c>
      <c r="EE46" s="3">
        <v>121</v>
      </c>
      <c r="EF46" s="3">
        <v>19</v>
      </c>
      <c r="EG46" s="3">
        <v>18</v>
      </c>
      <c r="EH46" s="3">
        <v>308</v>
      </c>
      <c r="EI46" s="3">
        <v>0</v>
      </c>
      <c r="EJ46" s="5">
        <v>3.9425675675675675</v>
      </c>
      <c r="EK46" s="5">
        <v>7.8851351351351351</v>
      </c>
      <c r="EN46" s="278">
        <f t="shared" si="14"/>
        <v>8.0456431535269708</v>
      </c>
      <c r="EO46" s="279">
        <f t="shared" si="15"/>
        <v>8.1838440111420621</v>
      </c>
      <c r="EP46" s="279">
        <f t="shared" si="16"/>
        <v>7.9513412351840298</v>
      </c>
      <c r="EQ46" s="279">
        <f t="shared" si="17"/>
        <v>7.7704918032786887</v>
      </c>
      <c r="ER46" s="279">
        <f t="shared" si="18"/>
        <v>8.0251694094869315</v>
      </c>
      <c r="ES46" s="233">
        <f t="shared" si="19"/>
        <v>8.020036429872496</v>
      </c>
      <c r="ET46" s="233">
        <f t="shared" si="20"/>
        <v>6.997920997920998</v>
      </c>
      <c r="EU46" s="233">
        <f t="shared" si="21"/>
        <v>8.2088888888888896</v>
      </c>
      <c r="EV46" s="233">
        <f t="shared" si="22"/>
        <v>8.0778072502210438</v>
      </c>
      <c r="EW46" s="233">
        <f t="shared" si="23"/>
        <v>7.3075586446568206</v>
      </c>
      <c r="EX46" s="233">
        <f t="shared" si="24"/>
        <v>8.0945626477541364</v>
      </c>
      <c r="EY46" s="235">
        <f t="shared" si="25"/>
        <v>7.6721672167216726</v>
      </c>
      <c r="EZ46" s="233">
        <f t="shared" si="26"/>
        <v>8.0526315789473681</v>
      </c>
      <c r="FA46" s="234">
        <f t="shared" si="27"/>
        <v>7.8851351351351351</v>
      </c>
      <c r="FB46" s="178">
        <f t="shared" si="28"/>
        <v>7.8780856001955168</v>
      </c>
    </row>
    <row r="47" spans="1:158" x14ac:dyDescent="0.25">
      <c r="A47" s="4" t="s">
        <v>86</v>
      </c>
      <c r="B47" s="4" t="s">
        <v>87</v>
      </c>
      <c r="C47" s="3">
        <v>138</v>
      </c>
      <c r="D47" s="3">
        <v>218</v>
      </c>
      <c r="E47" s="3">
        <v>151</v>
      </c>
      <c r="F47" s="3">
        <v>54</v>
      </c>
      <c r="G47" s="3">
        <v>26</v>
      </c>
      <c r="H47" s="3">
        <v>213</v>
      </c>
      <c r="I47" s="3">
        <v>0</v>
      </c>
      <c r="J47" s="5">
        <v>3.6609880749574106</v>
      </c>
      <c r="K47" s="5">
        <v>7.3219761499148213</v>
      </c>
      <c r="M47" s="3">
        <v>176</v>
      </c>
      <c r="N47" s="3">
        <v>305</v>
      </c>
      <c r="O47" s="3">
        <v>203</v>
      </c>
      <c r="P47" s="3">
        <v>45</v>
      </c>
      <c r="Q47" s="3">
        <v>31</v>
      </c>
      <c r="R47" s="3">
        <v>40</v>
      </c>
      <c r="S47" s="3">
        <v>0</v>
      </c>
      <c r="T47" s="5">
        <v>3.7236842105263159</v>
      </c>
      <c r="U47" s="5">
        <v>7.4473684210526319</v>
      </c>
      <c r="W47" s="3">
        <v>142</v>
      </c>
      <c r="X47" s="3">
        <v>145</v>
      </c>
      <c r="Y47" s="3">
        <v>84</v>
      </c>
      <c r="Z47" s="3">
        <v>13</v>
      </c>
      <c r="AA47" s="3">
        <v>8</v>
      </c>
      <c r="AB47" s="3">
        <v>1008</v>
      </c>
      <c r="AC47" s="3">
        <v>0</v>
      </c>
      <c r="AD47" s="5">
        <v>4.0204081632653059</v>
      </c>
      <c r="AE47" s="5">
        <v>8.0408163265306118</v>
      </c>
      <c r="AG47" s="3">
        <v>216</v>
      </c>
      <c r="AH47" s="3">
        <v>314</v>
      </c>
      <c r="AI47" s="3">
        <v>181</v>
      </c>
      <c r="AJ47" s="3">
        <v>38</v>
      </c>
      <c r="AK47" s="3">
        <v>36</v>
      </c>
      <c r="AL47" s="3">
        <v>15</v>
      </c>
      <c r="AM47" s="3">
        <v>0</v>
      </c>
      <c r="AN47" s="5">
        <v>3.8101910828025476</v>
      </c>
      <c r="AO47" s="5">
        <v>7.6203821656050952</v>
      </c>
      <c r="AQ47" s="3">
        <v>431</v>
      </c>
      <c r="AR47" s="3">
        <v>543</v>
      </c>
      <c r="AS47" s="3">
        <v>266</v>
      </c>
      <c r="AT47" s="3">
        <v>89</v>
      </c>
      <c r="AU47" s="3">
        <v>44</v>
      </c>
      <c r="AV47" s="3">
        <v>27</v>
      </c>
      <c r="AW47" s="3">
        <v>0</v>
      </c>
      <c r="AX47" s="5">
        <v>3.8943918426802622</v>
      </c>
      <c r="AY47" s="5">
        <v>7.7887836853605243</v>
      </c>
      <c r="BA47" s="3">
        <v>255</v>
      </c>
      <c r="BB47" s="3">
        <v>312</v>
      </c>
      <c r="BC47" s="3">
        <v>135</v>
      </c>
      <c r="BD47" s="3">
        <v>41</v>
      </c>
      <c r="BE47" s="3">
        <v>29</v>
      </c>
      <c r="BF47" s="3">
        <v>28</v>
      </c>
      <c r="BG47" s="3">
        <v>0</v>
      </c>
      <c r="BH47" s="5">
        <v>3.9365284974093266</v>
      </c>
      <c r="BI47" s="5">
        <v>7.8730569948186533</v>
      </c>
      <c r="BK47" s="3">
        <v>106</v>
      </c>
      <c r="BL47" s="3">
        <v>216</v>
      </c>
      <c r="BM47" s="3">
        <v>352</v>
      </c>
      <c r="BN47" s="3">
        <v>138</v>
      </c>
      <c r="BO47" s="3">
        <v>94</v>
      </c>
      <c r="BP47" s="3">
        <v>94</v>
      </c>
      <c r="BQ47" s="3">
        <v>0</v>
      </c>
      <c r="BR47" s="5">
        <v>3.1125827814569536</v>
      </c>
      <c r="BS47" s="5">
        <v>6.2251655629139071</v>
      </c>
      <c r="BU47" s="3">
        <v>374</v>
      </c>
      <c r="BV47" s="3">
        <v>423</v>
      </c>
      <c r="BW47" s="3">
        <v>149</v>
      </c>
      <c r="BX47" s="3">
        <v>2</v>
      </c>
      <c r="BY47" s="3">
        <v>24</v>
      </c>
      <c r="BZ47" s="3">
        <v>28</v>
      </c>
      <c r="CA47" s="3">
        <v>0</v>
      </c>
      <c r="CB47" s="5">
        <v>4.1532921810699586</v>
      </c>
      <c r="CC47" s="5">
        <v>8.3065843621399171</v>
      </c>
      <c r="CE47" s="3">
        <v>389</v>
      </c>
      <c r="CF47" s="3">
        <v>469</v>
      </c>
      <c r="CG47" s="3">
        <v>375</v>
      </c>
      <c r="CH47" s="3">
        <v>183</v>
      </c>
      <c r="CI47" s="3">
        <v>119</v>
      </c>
      <c r="CJ47" s="3">
        <v>65</v>
      </c>
      <c r="CK47" s="3">
        <v>0</v>
      </c>
      <c r="CL47" s="5">
        <v>3.5381107491856678</v>
      </c>
      <c r="CM47" s="5">
        <v>7.0762214983713356</v>
      </c>
      <c r="CO47" s="3">
        <v>277</v>
      </c>
      <c r="CP47" s="3">
        <v>418</v>
      </c>
      <c r="CQ47" s="3">
        <v>466</v>
      </c>
      <c r="CR47" s="3">
        <v>204</v>
      </c>
      <c r="CS47" s="3">
        <v>178</v>
      </c>
      <c r="CT47" s="3">
        <v>57</v>
      </c>
      <c r="CU47" s="3">
        <v>0</v>
      </c>
      <c r="CV47" s="5">
        <v>3.2670123136746598</v>
      </c>
      <c r="CW47" s="5">
        <v>6.5340246273493197</v>
      </c>
      <c r="CY47" s="3">
        <v>177</v>
      </c>
      <c r="CZ47" s="3">
        <v>235</v>
      </c>
      <c r="DA47" s="3">
        <v>168</v>
      </c>
      <c r="DB47" s="3">
        <v>118</v>
      </c>
      <c r="DC47" s="3">
        <v>62</v>
      </c>
      <c r="DD47" s="3">
        <v>40</v>
      </c>
      <c r="DE47" s="3">
        <v>0</v>
      </c>
      <c r="DF47" s="5">
        <v>3.456578947368421</v>
      </c>
      <c r="DG47" s="5">
        <v>6.9131578947368419</v>
      </c>
      <c r="DI47" s="3">
        <v>120</v>
      </c>
      <c r="DJ47" s="3">
        <v>197</v>
      </c>
      <c r="DK47" s="3">
        <v>218</v>
      </c>
      <c r="DL47" s="3">
        <v>78</v>
      </c>
      <c r="DM47" s="3">
        <v>59</v>
      </c>
      <c r="DN47" s="3">
        <v>128</v>
      </c>
      <c r="DO47" s="3">
        <v>0</v>
      </c>
      <c r="DP47" s="5">
        <v>3.3586309523809526</v>
      </c>
      <c r="DQ47" s="5">
        <v>6.7172619047619051</v>
      </c>
      <c r="DS47" s="3">
        <v>424</v>
      </c>
      <c r="DT47" s="3">
        <v>459</v>
      </c>
      <c r="DU47" s="3">
        <v>226</v>
      </c>
      <c r="DV47" s="3">
        <v>62</v>
      </c>
      <c r="DW47" s="3">
        <v>22</v>
      </c>
      <c r="DX47" s="3">
        <v>6</v>
      </c>
      <c r="DY47" s="3">
        <v>1</v>
      </c>
      <c r="DZ47" s="5">
        <v>4.0067057837384743</v>
      </c>
      <c r="EA47" s="5">
        <v>8.0134115674769486</v>
      </c>
      <c r="EC47" s="3">
        <v>14</v>
      </c>
      <c r="ED47" s="3">
        <v>19</v>
      </c>
      <c r="EE47" s="3">
        <v>14</v>
      </c>
      <c r="EF47" s="3">
        <v>1</v>
      </c>
      <c r="EG47" s="3">
        <v>0</v>
      </c>
      <c r="EH47" s="3">
        <v>552</v>
      </c>
      <c r="EI47" s="3">
        <v>0</v>
      </c>
      <c r="EJ47" s="5">
        <v>3.9583333333333335</v>
      </c>
      <c r="EK47" s="5">
        <v>7.916666666666667</v>
      </c>
      <c r="EN47" s="278">
        <f t="shared" si="14"/>
        <v>7.3219761499148213</v>
      </c>
      <c r="EO47" s="279">
        <f t="shared" si="15"/>
        <v>7.4473684210526319</v>
      </c>
      <c r="EP47" s="279">
        <f t="shared" si="16"/>
        <v>8.0408163265306118</v>
      </c>
      <c r="EQ47" s="279">
        <f t="shared" si="17"/>
        <v>7.6203821656050952</v>
      </c>
      <c r="ER47" s="279">
        <f t="shared" si="18"/>
        <v>7.7887836853605243</v>
      </c>
      <c r="ES47" s="233">
        <f t="shared" si="19"/>
        <v>7.8730569948186533</v>
      </c>
      <c r="ET47" s="233">
        <f t="shared" si="20"/>
        <v>6.2251655629139071</v>
      </c>
      <c r="EU47" s="233">
        <f t="shared" si="21"/>
        <v>8.3065843621399171</v>
      </c>
      <c r="EV47" s="233">
        <f t="shared" si="22"/>
        <v>7.0762214983713356</v>
      </c>
      <c r="EW47" s="233">
        <f t="shared" si="23"/>
        <v>6.5340246273493197</v>
      </c>
      <c r="EX47" s="233">
        <f t="shared" si="24"/>
        <v>6.9131578947368419</v>
      </c>
      <c r="EY47" s="235">
        <f t="shared" si="25"/>
        <v>6.7172619047619051</v>
      </c>
      <c r="EZ47" s="233">
        <f t="shared" si="26"/>
        <v>8.0134115674769486</v>
      </c>
      <c r="FA47" s="234">
        <f t="shared" si="27"/>
        <v>7.916666666666667</v>
      </c>
      <c r="FB47" s="178">
        <f t="shared" si="28"/>
        <v>7.4139198448356565</v>
      </c>
    </row>
    <row r="48" spans="1:158" x14ac:dyDescent="0.25">
      <c r="A48" s="4" t="s">
        <v>88</v>
      </c>
      <c r="B48" s="4" t="s">
        <v>89</v>
      </c>
      <c r="C48" s="3">
        <v>152</v>
      </c>
      <c r="D48" s="3">
        <v>203</v>
      </c>
      <c r="E48" s="3">
        <v>80</v>
      </c>
      <c r="F48" s="3">
        <v>15</v>
      </c>
      <c r="G48" s="3">
        <v>8</v>
      </c>
      <c r="H48" s="3">
        <v>742</v>
      </c>
      <c r="I48" s="3">
        <v>0</v>
      </c>
      <c r="J48" s="5">
        <v>4.0393013100436681</v>
      </c>
      <c r="K48" s="5">
        <v>8.0786026200873362</v>
      </c>
      <c r="M48" s="3">
        <v>285</v>
      </c>
      <c r="N48" s="3">
        <v>363</v>
      </c>
      <c r="O48" s="3">
        <v>238</v>
      </c>
      <c r="P48" s="3">
        <v>70</v>
      </c>
      <c r="Q48" s="3">
        <v>42</v>
      </c>
      <c r="R48" s="3">
        <v>202</v>
      </c>
      <c r="S48" s="3">
        <v>0</v>
      </c>
      <c r="T48" s="5">
        <v>3.7805611222444888</v>
      </c>
      <c r="U48" s="5">
        <v>7.5611222444889776</v>
      </c>
      <c r="W48" s="3">
        <v>468</v>
      </c>
      <c r="X48" s="3">
        <v>659</v>
      </c>
      <c r="Y48" s="3">
        <v>299</v>
      </c>
      <c r="Z48" s="3">
        <v>82</v>
      </c>
      <c r="AA48" s="3">
        <v>52</v>
      </c>
      <c r="AB48" s="3">
        <v>539</v>
      </c>
      <c r="AC48" s="3">
        <v>1</v>
      </c>
      <c r="AD48" s="5">
        <v>3.9032051282051281</v>
      </c>
      <c r="AE48" s="5">
        <v>7.8064102564102562</v>
      </c>
      <c r="AG48" s="3">
        <v>208</v>
      </c>
      <c r="AH48" s="3">
        <v>313</v>
      </c>
      <c r="AI48" s="3">
        <v>199</v>
      </c>
      <c r="AJ48" s="3">
        <v>53</v>
      </c>
      <c r="AK48" s="3">
        <v>50</v>
      </c>
      <c r="AL48" s="3">
        <v>377</v>
      </c>
      <c r="AM48" s="3">
        <v>0</v>
      </c>
      <c r="AN48" s="5">
        <v>3.6998784933171325</v>
      </c>
      <c r="AO48" s="5">
        <v>7.399756986634265</v>
      </c>
      <c r="AQ48" s="3">
        <v>833</v>
      </c>
      <c r="AR48" s="3">
        <v>760</v>
      </c>
      <c r="AS48" s="3">
        <v>350</v>
      </c>
      <c r="AT48" s="3">
        <v>68</v>
      </c>
      <c r="AU48" s="3">
        <v>40</v>
      </c>
      <c r="AV48" s="3">
        <v>49</v>
      </c>
      <c r="AW48" s="3">
        <v>0</v>
      </c>
      <c r="AX48" s="5">
        <v>4.1106777181862508</v>
      </c>
      <c r="AY48" s="5">
        <v>8.2213554363725017</v>
      </c>
      <c r="BA48" s="3">
        <v>441</v>
      </c>
      <c r="BB48" s="3">
        <v>500</v>
      </c>
      <c r="BC48" s="3">
        <v>177</v>
      </c>
      <c r="BD48" s="3">
        <v>41</v>
      </c>
      <c r="BE48" s="3">
        <v>7</v>
      </c>
      <c r="BF48" s="3">
        <v>34</v>
      </c>
      <c r="BG48" s="3">
        <v>0</v>
      </c>
      <c r="BH48" s="5">
        <v>4.1380789022298456</v>
      </c>
      <c r="BI48" s="5">
        <v>8.2761578044596913</v>
      </c>
      <c r="BK48" s="3">
        <v>179</v>
      </c>
      <c r="BL48" s="3">
        <v>314</v>
      </c>
      <c r="BM48" s="3">
        <v>479</v>
      </c>
      <c r="BN48" s="3">
        <v>229</v>
      </c>
      <c r="BO48" s="3">
        <v>253</v>
      </c>
      <c r="BP48" s="3">
        <v>46</v>
      </c>
      <c r="BQ48" s="3">
        <v>0</v>
      </c>
      <c r="BR48" s="5">
        <v>2.9566712517193947</v>
      </c>
      <c r="BS48" s="5">
        <v>5.9133425034387894</v>
      </c>
      <c r="BU48" s="3">
        <v>558</v>
      </c>
      <c r="BV48" s="3">
        <v>560</v>
      </c>
      <c r="BW48" s="3">
        <v>218</v>
      </c>
      <c r="BX48" s="3">
        <v>53</v>
      </c>
      <c r="BY48" s="3">
        <v>6</v>
      </c>
      <c r="BZ48" s="3">
        <v>105</v>
      </c>
      <c r="CA48" s="3">
        <v>0</v>
      </c>
      <c r="CB48" s="5">
        <v>4.1548387096774198</v>
      </c>
      <c r="CC48" s="5">
        <v>8.3096774193548395</v>
      </c>
      <c r="CE48" s="3">
        <v>690</v>
      </c>
      <c r="CF48" s="3">
        <v>859</v>
      </c>
      <c r="CG48" s="3">
        <v>501</v>
      </c>
      <c r="CH48" s="3">
        <v>128</v>
      </c>
      <c r="CI48" s="3">
        <v>53</v>
      </c>
      <c r="CJ48" s="3">
        <v>169</v>
      </c>
      <c r="CK48" s="3">
        <v>0</v>
      </c>
      <c r="CL48" s="5">
        <v>3.8987001344688479</v>
      </c>
      <c r="CM48" s="5">
        <v>7.7974002689376958</v>
      </c>
      <c r="CO48" s="3">
        <v>657</v>
      </c>
      <c r="CP48" s="3">
        <v>837</v>
      </c>
      <c r="CQ48" s="3">
        <v>512</v>
      </c>
      <c r="CR48" s="3">
        <v>169</v>
      </c>
      <c r="CS48" s="3">
        <v>128</v>
      </c>
      <c r="CT48" s="3">
        <v>97</v>
      </c>
      <c r="CU48" s="3">
        <v>0</v>
      </c>
      <c r="CV48" s="5">
        <v>3.7494572297003907</v>
      </c>
      <c r="CW48" s="5">
        <v>7.4989144594007815</v>
      </c>
      <c r="CY48" s="3">
        <v>321</v>
      </c>
      <c r="CZ48" s="3">
        <v>342</v>
      </c>
      <c r="DA48" s="3">
        <v>278</v>
      </c>
      <c r="DB48" s="3">
        <v>82</v>
      </c>
      <c r="DC48" s="3">
        <v>33</v>
      </c>
      <c r="DD48" s="3">
        <v>144</v>
      </c>
      <c r="DE48" s="3">
        <v>0</v>
      </c>
      <c r="DF48" s="5">
        <v>3.7916666666666665</v>
      </c>
      <c r="DG48" s="5">
        <v>7.583333333333333</v>
      </c>
      <c r="DI48" s="3">
        <v>224</v>
      </c>
      <c r="DJ48" s="3">
        <v>369</v>
      </c>
      <c r="DK48" s="3">
        <v>312</v>
      </c>
      <c r="DL48" s="3">
        <v>69</v>
      </c>
      <c r="DM48" s="3">
        <v>41</v>
      </c>
      <c r="DN48" s="3">
        <v>185</v>
      </c>
      <c r="DO48" s="3">
        <v>0</v>
      </c>
      <c r="DP48" s="5">
        <v>3.6561576354679803</v>
      </c>
      <c r="DQ48" s="5">
        <v>7.3123152709359607</v>
      </c>
      <c r="DS48" s="3">
        <v>639</v>
      </c>
      <c r="DT48" s="3">
        <v>623</v>
      </c>
      <c r="DU48" s="3">
        <v>320</v>
      </c>
      <c r="DV48" s="3">
        <v>92</v>
      </c>
      <c r="DW48" s="3">
        <v>43</v>
      </c>
      <c r="DX48" s="3">
        <v>83</v>
      </c>
      <c r="DY48" s="3">
        <v>0</v>
      </c>
      <c r="DZ48" s="5">
        <v>4.003494467093768</v>
      </c>
      <c r="EA48" s="5">
        <v>8.006988934187536</v>
      </c>
      <c r="EC48" s="3">
        <v>297</v>
      </c>
      <c r="ED48" s="3">
        <v>258</v>
      </c>
      <c r="EE48" s="3">
        <v>104</v>
      </c>
      <c r="EF48" s="3">
        <v>11</v>
      </c>
      <c r="EG48" s="3">
        <v>12</v>
      </c>
      <c r="EH48" s="3">
        <v>218</v>
      </c>
      <c r="EI48" s="3">
        <v>0</v>
      </c>
      <c r="EJ48" s="5">
        <v>4.1979472140762466</v>
      </c>
      <c r="EK48" s="5">
        <v>8.3958944281524932</v>
      </c>
      <c r="EN48" s="278">
        <f t="shared" si="14"/>
        <v>8.0786026200873362</v>
      </c>
      <c r="EO48" s="279">
        <f t="shared" si="15"/>
        <v>7.5611222444889776</v>
      </c>
      <c r="EP48" s="279">
        <f t="shared" si="16"/>
        <v>7.8064102564102562</v>
      </c>
      <c r="EQ48" s="279">
        <f t="shared" si="17"/>
        <v>7.399756986634265</v>
      </c>
      <c r="ER48" s="279">
        <f t="shared" si="18"/>
        <v>8.2213554363725017</v>
      </c>
      <c r="ES48" s="233">
        <f t="shared" si="19"/>
        <v>8.2761578044596913</v>
      </c>
      <c r="ET48" s="233">
        <f t="shared" si="20"/>
        <v>5.9133425034387894</v>
      </c>
      <c r="EU48" s="233">
        <f t="shared" si="21"/>
        <v>8.3096774193548395</v>
      </c>
      <c r="EV48" s="233">
        <f t="shared" si="22"/>
        <v>7.7974002689376958</v>
      </c>
      <c r="EW48" s="233">
        <f t="shared" si="23"/>
        <v>7.4989144594007815</v>
      </c>
      <c r="EX48" s="233">
        <f t="shared" si="24"/>
        <v>7.583333333333333</v>
      </c>
      <c r="EY48" s="235">
        <f t="shared" si="25"/>
        <v>7.3123152709359607</v>
      </c>
      <c r="EZ48" s="233">
        <f t="shared" si="26"/>
        <v>8.006988934187536</v>
      </c>
      <c r="FA48" s="234">
        <f t="shared" si="27"/>
        <v>8.3958944281524932</v>
      </c>
      <c r="FB48" s="178">
        <f t="shared" si="28"/>
        <v>7.7258051404424597</v>
      </c>
    </row>
    <row r="49" spans="1:158" x14ac:dyDescent="0.25">
      <c r="A49" s="4" t="s">
        <v>90</v>
      </c>
      <c r="B49" s="4" t="s">
        <v>91</v>
      </c>
      <c r="C49" s="3">
        <v>577</v>
      </c>
      <c r="D49" s="3">
        <v>216</v>
      </c>
      <c r="E49" s="3">
        <v>60</v>
      </c>
      <c r="F49" s="3">
        <v>41</v>
      </c>
      <c r="G49" s="3">
        <v>25</v>
      </c>
      <c r="H49" s="3">
        <v>281</v>
      </c>
      <c r="I49" s="3">
        <v>0</v>
      </c>
      <c r="J49" s="5">
        <v>4.3917301414581065</v>
      </c>
      <c r="K49" s="5">
        <v>8.7834602829162129</v>
      </c>
      <c r="M49" s="3">
        <v>704</v>
      </c>
      <c r="N49" s="3">
        <v>231</v>
      </c>
      <c r="O49" s="3">
        <v>113</v>
      </c>
      <c r="P49" s="3">
        <v>61</v>
      </c>
      <c r="Q49" s="3">
        <v>38</v>
      </c>
      <c r="R49" s="3">
        <v>53</v>
      </c>
      <c r="S49" s="3">
        <v>0</v>
      </c>
      <c r="T49" s="5">
        <v>4.3095030514385355</v>
      </c>
      <c r="U49" s="5">
        <v>8.619006102877071</v>
      </c>
      <c r="W49" s="3">
        <v>1093</v>
      </c>
      <c r="X49" s="3">
        <v>432</v>
      </c>
      <c r="Y49" s="3">
        <v>271</v>
      </c>
      <c r="Z49" s="3">
        <v>81</v>
      </c>
      <c r="AA49" s="3">
        <v>75</v>
      </c>
      <c r="AB49" s="3">
        <v>148</v>
      </c>
      <c r="AC49" s="3">
        <v>0</v>
      </c>
      <c r="AD49" s="5">
        <v>4.2228483606557381</v>
      </c>
      <c r="AE49" s="5">
        <v>8.4456967213114762</v>
      </c>
      <c r="AG49" s="3">
        <v>713</v>
      </c>
      <c r="AH49" s="3">
        <v>202</v>
      </c>
      <c r="AI49" s="3">
        <v>136</v>
      </c>
      <c r="AJ49" s="3">
        <v>49</v>
      </c>
      <c r="AK49" s="3">
        <v>42</v>
      </c>
      <c r="AL49" s="3">
        <v>58</v>
      </c>
      <c r="AM49" s="3">
        <v>0</v>
      </c>
      <c r="AN49" s="5">
        <v>4.3091068301225919</v>
      </c>
      <c r="AO49" s="5">
        <v>8.6182136602451838</v>
      </c>
      <c r="AQ49" s="3">
        <v>1069</v>
      </c>
      <c r="AR49" s="3">
        <v>578</v>
      </c>
      <c r="AS49" s="3">
        <v>268</v>
      </c>
      <c r="AT49" s="3">
        <v>98</v>
      </c>
      <c r="AU49" s="3">
        <v>53</v>
      </c>
      <c r="AV49" s="3">
        <v>34</v>
      </c>
      <c r="AW49" s="3">
        <v>0</v>
      </c>
      <c r="AX49" s="5">
        <v>4.2158760890609877</v>
      </c>
      <c r="AY49" s="5">
        <v>8.4317521781219753</v>
      </c>
      <c r="BA49" s="3">
        <v>706</v>
      </c>
      <c r="BB49" s="3">
        <v>267</v>
      </c>
      <c r="BC49" s="3">
        <v>151</v>
      </c>
      <c r="BD49" s="3">
        <v>31</v>
      </c>
      <c r="BE49" s="3">
        <v>27</v>
      </c>
      <c r="BF49" s="3">
        <v>18</v>
      </c>
      <c r="BG49" s="3">
        <v>0</v>
      </c>
      <c r="BH49" s="5">
        <v>4.3485617597292725</v>
      </c>
      <c r="BI49" s="5">
        <v>8.697123519458545</v>
      </c>
      <c r="BK49" s="3">
        <v>840</v>
      </c>
      <c r="BL49" s="3">
        <v>345</v>
      </c>
      <c r="BM49" s="3">
        <v>110</v>
      </c>
      <c r="BN49" s="3">
        <v>109</v>
      </c>
      <c r="BO49" s="3">
        <v>80</v>
      </c>
      <c r="BP49" s="3">
        <v>16</v>
      </c>
      <c r="BQ49" s="3">
        <v>0</v>
      </c>
      <c r="BR49" s="5">
        <v>4.1832884097035041</v>
      </c>
      <c r="BS49" s="5">
        <v>8.3665768194070083</v>
      </c>
      <c r="BU49" s="3">
        <v>689</v>
      </c>
      <c r="BV49" s="3">
        <v>447</v>
      </c>
      <c r="BW49" s="3">
        <v>221</v>
      </c>
      <c r="BX49" s="3">
        <v>45</v>
      </c>
      <c r="BY49" s="3">
        <v>41</v>
      </c>
      <c r="BZ49" s="3">
        <v>57</v>
      </c>
      <c r="CA49" s="3">
        <v>0</v>
      </c>
      <c r="CB49" s="5">
        <v>4.1767151767151764</v>
      </c>
      <c r="CC49" s="5">
        <v>8.3534303534303529</v>
      </c>
      <c r="CE49" s="3">
        <v>1315</v>
      </c>
      <c r="CF49" s="3">
        <v>510</v>
      </c>
      <c r="CG49" s="3">
        <v>358</v>
      </c>
      <c r="CH49" s="3">
        <v>102</v>
      </c>
      <c r="CI49" s="3">
        <v>76</v>
      </c>
      <c r="CJ49" s="3">
        <v>39</v>
      </c>
      <c r="CK49" s="3">
        <v>0</v>
      </c>
      <c r="CL49" s="5">
        <v>4.2223634053367221</v>
      </c>
      <c r="CM49" s="5">
        <v>8.4447268106734441</v>
      </c>
      <c r="CO49" s="3">
        <v>1188</v>
      </c>
      <c r="CP49" s="3">
        <v>635</v>
      </c>
      <c r="CQ49" s="3">
        <v>328</v>
      </c>
      <c r="CR49" s="3">
        <v>110</v>
      </c>
      <c r="CS49" s="3">
        <v>91</v>
      </c>
      <c r="CT49" s="3">
        <v>48</v>
      </c>
      <c r="CU49" s="3">
        <v>0</v>
      </c>
      <c r="CV49" s="5">
        <v>4.1560374149659864</v>
      </c>
      <c r="CW49" s="5">
        <v>8.3120748299319729</v>
      </c>
      <c r="CY49" s="3">
        <v>807</v>
      </c>
      <c r="CZ49" s="3">
        <v>192</v>
      </c>
      <c r="DA49" s="3">
        <v>96</v>
      </c>
      <c r="DB49" s="3">
        <v>32</v>
      </c>
      <c r="DC49" s="3">
        <v>32</v>
      </c>
      <c r="DD49" s="3">
        <v>41</v>
      </c>
      <c r="DE49" s="3">
        <v>0</v>
      </c>
      <c r="DF49" s="5">
        <v>4.4754098360655741</v>
      </c>
      <c r="DG49" s="5">
        <v>8.9508196721311482</v>
      </c>
      <c r="DI49" s="3">
        <v>717</v>
      </c>
      <c r="DJ49" s="3">
        <v>202</v>
      </c>
      <c r="DK49" s="3">
        <v>142</v>
      </c>
      <c r="DL49" s="3">
        <v>65</v>
      </c>
      <c r="DM49" s="3">
        <v>31</v>
      </c>
      <c r="DN49" s="3">
        <v>43</v>
      </c>
      <c r="DO49" s="3">
        <v>0</v>
      </c>
      <c r="DP49" s="5">
        <v>4.3042350907519449</v>
      </c>
      <c r="DQ49" s="5">
        <v>8.6084701815038898</v>
      </c>
      <c r="DS49" s="3">
        <v>929</v>
      </c>
      <c r="DT49" s="3">
        <v>415</v>
      </c>
      <c r="DU49" s="3">
        <v>253</v>
      </c>
      <c r="DV49" s="3">
        <v>59</v>
      </c>
      <c r="DW49" s="3">
        <v>52</v>
      </c>
      <c r="DX49" s="3">
        <v>92</v>
      </c>
      <c r="DY49" s="3">
        <v>0</v>
      </c>
      <c r="DZ49" s="5">
        <v>4.23536299765808</v>
      </c>
      <c r="EA49" s="5">
        <v>8.47072599531616</v>
      </c>
      <c r="EC49" s="3">
        <v>405</v>
      </c>
      <c r="ED49" s="3">
        <v>271</v>
      </c>
      <c r="EE49" s="3">
        <v>139</v>
      </c>
      <c r="EF49" s="3">
        <v>25</v>
      </c>
      <c r="EG49" s="3">
        <v>24</v>
      </c>
      <c r="EH49" s="3">
        <v>36</v>
      </c>
      <c r="EI49" s="3">
        <v>0</v>
      </c>
      <c r="EJ49" s="5">
        <v>4.166666666666667</v>
      </c>
      <c r="EK49" s="5">
        <v>8.3333333333333339</v>
      </c>
      <c r="EN49" s="278">
        <f t="shared" si="14"/>
        <v>8.7834602829162129</v>
      </c>
      <c r="EO49" s="279">
        <f t="shared" si="15"/>
        <v>8.619006102877071</v>
      </c>
      <c r="EP49" s="279">
        <f t="shared" si="16"/>
        <v>8.4456967213114762</v>
      </c>
      <c r="EQ49" s="279">
        <f t="shared" si="17"/>
        <v>8.6182136602451838</v>
      </c>
      <c r="ER49" s="279">
        <f t="shared" si="18"/>
        <v>8.4317521781219753</v>
      </c>
      <c r="ES49" s="233">
        <f t="shared" si="19"/>
        <v>8.697123519458545</v>
      </c>
      <c r="ET49" s="233">
        <f t="shared" si="20"/>
        <v>8.3665768194070083</v>
      </c>
      <c r="EU49" s="233">
        <f t="shared" si="21"/>
        <v>8.3534303534303529</v>
      </c>
      <c r="EV49" s="233">
        <f t="shared" si="22"/>
        <v>8.4447268106734441</v>
      </c>
      <c r="EW49" s="233">
        <f t="shared" si="23"/>
        <v>8.3120748299319729</v>
      </c>
      <c r="EX49" s="233">
        <f t="shared" si="24"/>
        <v>8.9508196721311482</v>
      </c>
      <c r="EY49" s="235">
        <f t="shared" si="25"/>
        <v>8.6084701815038898</v>
      </c>
      <c r="EZ49" s="233">
        <f t="shared" si="26"/>
        <v>8.47072599531616</v>
      </c>
      <c r="FA49" s="234">
        <f t="shared" si="27"/>
        <v>8.3333333333333339</v>
      </c>
      <c r="FB49" s="178">
        <f t="shared" si="28"/>
        <v>8.531100747189841</v>
      </c>
    </row>
    <row r="50" spans="1:158" x14ac:dyDescent="0.25">
      <c r="A50" s="4" t="s">
        <v>92</v>
      </c>
      <c r="B50" s="4" t="s">
        <v>93</v>
      </c>
      <c r="C50" s="3">
        <v>781</v>
      </c>
      <c r="D50" s="3">
        <v>840</v>
      </c>
      <c r="E50" s="3">
        <v>242</v>
      </c>
      <c r="F50" s="3">
        <v>58</v>
      </c>
      <c r="G50" s="3">
        <v>13</v>
      </c>
      <c r="H50" s="3">
        <v>362</v>
      </c>
      <c r="I50" s="3">
        <v>0</v>
      </c>
      <c r="J50" s="5">
        <v>4.1985522233712516</v>
      </c>
      <c r="K50" s="5">
        <v>8.3971044467425031</v>
      </c>
      <c r="M50" s="3">
        <v>583</v>
      </c>
      <c r="N50" s="3">
        <v>938</v>
      </c>
      <c r="O50" s="3">
        <v>399</v>
      </c>
      <c r="P50" s="3">
        <v>76</v>
      </c>
      <c r="Q50" s="3">
        <v>54</v>
      </c>
      <c r="R50" s="3">
        <v>246</v>
      </c>
      <c r="S50" s="3">
        <v>0</v>
      </c>
      <c r="T50" s="5">
        <v>3.9365853658536585</v>
      </c>
      <c r="U50" s="5">
        <v>7.873170731707317</v>
      </c>
      <c r="W50" s="3">
        <v>1499</v>
      </c>
      <c r="X50" s="3">
        <v>1473</v>
      </c>
      <c r="Y50" s="3">
        <v>582</v>
      </c>
      <c r="Z50" s="3">
        <v>161</v>
      </c>
      <c r="AA50" s="3">
        <v>62</v>
      </c>
      <c r="AB50" s="3">
        <v>241</v>
      </c>
      <c r="AC50" s="3">
        <v>0</v>
      </c>
      <c r="AD50" s="5">
        <v>4.1082870002647605</v>
      </c>
      <c r="AE50" s="5">
        <v>8.2165740005295209</v>
      </c>
      <c r="AG50" s="3">
        <v>882</v>
      </c>
      <c r="AH50" s="3">
        <v>800</v>
      </c>
      <c r="AI50" s="3">
        <v>330</v>
      </c>
      <c r="AJ50" s="3">
        <v>91</v>
      </c>
      <c r="AK50" s="3">
        <v>25</v>
      </c>
      <c r="AL50" s="3">
        <v>168</v>
      </c>
      <c r="AM50" s="3">
        <v>0</v>
      </c>
      <c r="AN50" s="5">
        <v>4.1386278195488719</v>
      </c>
      <c r="AO50" s="5">
        <v>8.2772556390977439</v>
      </c>
      <c r="AQ50" s="3">
        <v>2214</v>
      </c>
      <c r="AR50" s="3">
        <v>1327</v>
      </c>
      <c r="AS50" s="3">
        <v>371</v>
      </c>
      <c r="AT50" s="3">
        <v>56</v>
      </c>
      <c r="AU50" s="3">
        <v>40</v>
      </c>
      <c r="AV50" s="3">
        <v>10</v>
      </c>
      <c r="AW50" s="3">
        <v>0</v>
      </c>
      <c r="AX50" s="5">
        <v>4.4019461077844309</v>
      </c>
      <c r="AY50" s="5">
        <v>8.8038922155688617</v>
      </c>
      <c r="BA50" s="3">
        <v>1142</v>
      </c>
      <c r="BB50" s="3">
        <v>847</v>
      </c>
      <c r="BC50" s="3">
        <v>244</v>
      </c>
      <c r="BD50" s="3">
        <v>18</v>
      </c>
      <c r="BE50" s="3">
        <v>10</v>
      </c>
      <c r="BF50" s="3">
        <v>35</v>
      </c>
      <c r="BG50" s="3">
        <v>0</v>
      </c>
      <c r="BH50" s="5">
        <v>4.3679787704555508</v>
      </c>
      <c r="BI50" s="5">
        <v>8.7359575409111017</v>
      </c>
      <c r="BK50" s="3">
        <v>356</v>
      </c>
      <c r="BL50" s="3">
        <v>972</v>
      </c>
      <c r="BM50" s="3">
        <v>1094</v>
      </c>
      <c r="BN50" s="3">
        <v>269</v>
      </c>
      <c r="BO50" s="3">
        <v>139</v>
      </c>
      <c r="BP50" s="3">
        <v>40</v>
      </c>
      <c r="BQ50" s="3">
        <v>0</v>
      </c>
      <c r="BR50" s="5">
        <v>3.4017667844522967</v>
      </c>
      <c r="BS50" s="5">
        <v>6.8035335689045935</v>
      </c>
      <c r="BU50" s="3">
        <v>999</v>
      </c>
      <c r="BV50" s="3">
        <v>1375</v>
      </c>
      <c r="BW50" s="3">
        <v>361</v>
      </c>
      <c r="BX50" s="3">
        <v>59</v>
      </c>
      <c r="BY50" s="3">
        <v>17</v>
      </c>
      <c r="BZ50" s="3">
        <v>59</v>
      </c>
      <c r="CA50" s="3">
        <v>0</v>
      </c>
      <c r="CB50" s="5">
        <v>4.1668445393098539</v>
      </c>
      <c r="CC50" s="5">
        <v>8.3336890786197078</v>
      </c>
      <c r="CE50" s="3">
        <v>1552</v>
      </c>
      <c r="CF50" s="3">
        <v>1969</v>
      </c>
      <c r="CG50" s="3">
        <v>668</v>
      </c>
      <c r="CH50" s="3">
        <v>234</v>
      </c>
      <c r="CI50" s="3">
        <v>85</v>
      </c>
      <c r="CJ50" s="3">
        <v>84</v>
      </c>
      <c r="CK50" s="3">
        <v>0</v>
      </c>
      <c r="CL50" s="5">
        <v>4.0357142857142856</v>
      </c>
      <c r="CM50" s="5">
        <v>8.0714285714285712</v>
      </c>
      <c r="CO50" s="3">
        <v>1408</v>
      </c>
      <c r="CP50" s="3">
        <v>1755</v>
      </c>
      <c r="CQ50" s="3">
        <v>894</v>
      </c>
      <c r="CR50" s="3">
        <v>278</v>
      </c>
      <c r="CS50" s="3">
        <v>132</v>
      </c>
      <c r="CT50" s="3">
        <v>125</v>
      </c>
      <c r="CU50" s="3">
        <v>0</v>
      </c>
      <c r="CV50" s="5">
        <v>3.9019476158495636</v>
      </c>
      <c r="CW50" s="5">
        <v>7.8038952316991272</v>
      </c>
      <c r="CY50" s="3">
        <v>633</v>
      </c>
      <c r="CZ50" s="3">
        <v>909</v>
      </c>
      <c r="DA50" s="3">
        <v>458</v>
      </c>
      <c r="DB50" s="3">
        <v>148</v>
      </c>
      <c r="DC50" s="3">
        <v>95</v>
      </c>
      <c r="DD50" s="3">
        <v>53</v>
      </c>
      <c r="DE50" s="3">
        <v>0</v>
      </c>
      <c r="DF50" s="5">
        <v>3.8189924208649129</v>
      </c>
      <c r="DG50" s="5">
        <v>7.6379848417298257</v>
      </c>
      <c r="DI50" s="3">
        <v>557</v>
      </c>
      <c r="DJ50" s="3">
        <v>999</v>
      </c>
      <c r="DK50" s="3">
        <v>436</v>
      </c>
      <c r="DL50" s="3">
        <v>106</v>
      </c>
      <c r="DM50" s="3">
        <v>62</v>
      </c>
      <c r="DN50" s="3">
        <v>136</v>
      </c>
      <c r="DO50" s="3">
        <v>0</v>
      </c>
      <c r="DP50" s="5">
        <v>3.8717592592592593</v>
      </c>
      <c r="DQ50" s="5">
        <v>7.7435185185185187</v>
      </c>
      <c r="DS50" s="3">
        <v>1242</v>
      </c>
      <c r="DT50" s="3">
        <v>1426</v>
      </c>
      <c r="DU50" s="3">
        <v>496</v>
      </c>
      <c r="DV50" s="3">
        <v>141</v>
      </c>
      <c r="DW50" s="3">
        <v>62</v>
      </c>
      <c r="DX50" s="3">
        <v>77</v>
      </c>
      <c r="DY50" s="3">
        <v>0</v>
      </c>
      <c r="DZ50" s="5">
        <v>4.0825660825660828</v>
      </c>
      <c r="EA50" s="5">
        <v>8.1651321651321656</v>
      </c>
      <c r="EC50" s="3">
        <v>562</v>
      </c>
      <c r="ED50" s="3">
        <v>798</v>
      </c>
      <c r="EE50" s="3">
        <v>216</v>
      </c>
      <c r="EF50" s="3">
        <v>84</v>
      </c>
      <c r="EG50" s="3">
        <v>45</v>
      </c>
      <c r="EH50" s="3">
        <v>17</v>
      </c>
      <c r="EI50" s="3">
        <v>0</v>
      </c>
      <c r="EJ50" s="5">
        <v>4.0252199413489738</v>
      </c>
      <c r="EK50" s="5">
        <v>8.0504398826979475</v>
      </c>
      <c r="EN50" s="278">
        <f t="shared" si="14"/>
        <v>8.3971044467425031</v>
      </c>
      <c r="EO50" s="279">
        <f t="shared" si="15"/>
        <v>7.873170731707317</v>
      </c>
      <c r="EP50" s="279">
        <f t="shared" si="16"/>
        <v>8.2165740005295209</v>
      </c>
      <c r="EQ50" s="279">
        <f t="shared" si="17"/>
        <v>8.2772556390977439</v>
      </c>
      <c r="ER50" s="279">
        <f t="shared" si="18"/>
        <v>8.8038922155688617</v>
      </c>
      <c r="ES50" s="233">
        <f t="shared" si="19"/>
        <v>8.7359575409111017</v>
      </c>
      <c r="ET50" s="233">
        <f t="shared" si="20"/>
        <v>6.8035335689045935</v>
      </c>
      <c r="EU50" s="233">
        <f t="shared" si="21"/>
        <v>8.3336890786197078</v>
      </c>
      <c r="EV50" s="233">
        <f t="shared" si="22"/>
        <v>8.0714285714285712</v>
      </c>
      <c r="EW50" s="233">
        <f t="shared" si="23"/>
        <v>7.8038952316991272</v>
      </c>
      <c r="EX50" s="233">
        <f t="shared" si="24"/>
        <v>7.6379848417298257</v>
      </c>
      <c r="EY50" s="235">
        <f t="shared" si="25"/>
        <v>7.7435185185185187</v>
      </c>
      <c r="EZ50" s="233">
        <f t="shared" si="26"/>
        <v>8.1651321651321656</v>
      </c>
      <c r="FA50" s="234">
        <f t="shared" si="27"/>
        <v>8.0504398826979475</v>
      </c>
      <c r="FB50" s="178">
        <f t="shared" si="28"/>
        <v>8.0652554595205359</v>
      </c>
    </row>
    <row r="51" spans="1:158" x14ac:dyDescent="0.25">
      <c r="A51" s="4" t="s">
        <v>94</v>
      </c>
      <c r="B51" s="4" t="s">
        <v>95</v>
      </c>
      <c r="C51" s="3">
        <v>874</v>
      </c>
      <c r="D51" s="3">
        <v>844</v>
      </c>
      <c r="E51" s="3">
        <v>380</v>
      </c>
      <c r="F51" s="3">
        <v>80</v>
      </c>
      <c r="G51" s="3">
        <v>43</v>
      </c>
      <c r="H51" s="3">
        <v>163</v>
      </c>
      <c r="I51" s="3">
        <v>0</v>
      </c>
      <c r="J51" s="5">
        <v>4.0923007654209815</v>
      </c>
      <c r="K51" s="5">
        <v>8.1846015308419631</v>
      </c>
      <c r="M51" s="3">
        <v>775</v>
      </c>
      <c r="N51" s="3">
        <v>818</v>
      </c>
      <c r="O51" s="3">
        <v>475</v>
      </c>
      <c r="P51" s="3">
        <v>114</v>
      </c>
      <c r="Q51" s="3">
        <v>95</v>
      </c>
      <c r="R51" s="3">
        <v>107</v>
      </c>
      <c r="S51" s="3">
        <v>0</v>
      </c>
      <c r="T51" s="5">
        <v>3.9064558629776021</v>
      </c>
      <c r="U51" s="5">
        <v>7.8129117259552041</v>
      </c>
      <c r="W51" s="3">
        <v>1430</v>
      </c>
      <c r="X51" s="3">
        <v>1375</v>
      </c>
      <c r="Y51" s="3">
        <v>741</v>
      </c>
      <c r="Z51" s="3">
        <v>181</v>
      </c>
      <c r="AA51" s="3">
        <v>135</v>
      </c>
      <c r="AB51" s="3">
        <v>310</v>
      </c>
      <c r="AC51" s="3">
        <v>0</v>
      </c>
      <c r="AD51" s="5">
        <v>3.979803210771621</v>
      </c>
      <c r="AE51" s="5">
        <v>7.959606421543242</v>
      </c>
      <c r="AG51" s="3">
        <v>794</v>
      </c>
      <c r="AH51" s="3">
        <v>690</v>
      </c>
      <c r="AI51" s="3">
        <v>465</v>
      </c>
      <c r="AJ51" s="3">
        <v>188</v>
      </c>
      <c r="AK51" s="3">
        <v>140</v>
      </c>
      <c r="AL51" s="3">
        <v>107</v>
      </c>
      <c r="AM51" s="3">
        <v>0</v>
      </c>
      <c r="AN51" s="5">
        <v>3.7949055775142733</v>
      </c>
      <c r="AO51" s="5">
        <v>7.5898111550285465</v>
      </c>
      <c r="AQ51" s="3">
        <v>1363</v>
      </c>
      <c r="AR51" s="3">
        <v>1502</v>
      </c>
      <c r="AS51" s="3">
        <v>799</v>
      </c>
      <c r="AT51" s="3">
        <v>176</v>
      </c>
      <c r="AU51" s="3">
        <v>124</v>
      </c>
      <c r="AV51" s="3">
        <v>208</v>
      </c>
      <c r="AW51" s="3">
        <v>0</v>
      </c>
      <c r="AX51" s="5">
        <v>3.9596367305751765</v>
      </c>
      <c r="AY51" s="5">
        <v>7.919273461150353</v>
      </c>
      <c r="BA51" s="3">
        <v>806</v>
      </c>
      <c r="BB51" s="3">
        <v>899</v>
      </c>
      <c r="BC51" s="3">
        <v>400</v>
      </c>
      <c r="BD51" s="3">
        <v>119</v>
      </c>
      <c r="BE51" s="3">
        <v>78</v>
      </c>
      <c r="BF51" s="3">
        <v>82</v>
      </c>
      <c r="BG51" s="3">
        <v>0</v>
      </c>
      <c r="BH51" s="5">
        <v>3.9713292788879238</v>
      </c>
      <c r="BI51" s="5">
        <v>7.9426585577758475</v>
      </c>
      <c r="BK51" s="3">
        <v>392</v>
      </c>
      <c r="BL51" s="3">
        <v>606</v>
      </c>
      <c r="BM51" s="3">
        <v>635</v>
      </c>
      <c r="BN51" s="3">
        <v>435</v>
      </c>
      <c r="BO51" s="3">
        <v>613</v>
      </c>
      <c r="BP51" s="3">
        <v>299</v>
      </c>
      <c r="BQ51" s="3">
        <v>0</v>
      </c>
      <c r="BR51" s="5">
        <v>2.898918314061917</v>
      </c>
      <c r="BS51" s="5">
        <v>5.797836628123834</v>
      </c>
      <c r="BU51" s="3">
        <v>1017</v>
      </c>
      <c r="BV51" s="3">
        <v>1066</v>
      </c>
      <c r="BW51" s="3">
        <v>614</v>
      </c>
      <c r="BX51" s="3">
        <v>123</v>
      </c>
      <c r="BY51" s="3">
        <v>79</v>
      </c>
      <c r="BZ51" s="3">
        <v>81</v>
      </c>
      <c r="CA51" s="3">
        <v>0</v>
      </c>
      <c r="CB51" s="5">
        <v>3.972404277337013</v>
      </c>
      <c r="CC51" s="5">
        <v>7.9448085546740259</v>
      </c>
      <c r="CE51" s="3">
        <v>1766</v>
      </c>
      <c r="CF51" s="3">
        <v>1636</v>
      </c>
      <c r="CG51" s="3">
        <v>779</v>
      </c>
      <c r="CH51" s="3">
        <v>298</v>
      </c>
      <c r="CI51" s="3">
        <v>173</v>
      </c>
      <c r="CJ51" s="3">
        <v>116</v>
      </c>
      <c r="CK51" s="3">
        <v>0</v>
      </c>
      <c r="CL51" s="5">
        <v>3.9724849527085127</v>
      </c>
      <c r="CM51" s="5">
        <v>7.9449699054170253</v>
      </c>
      <c r="CO51" s="3">
        <v>1431</v>
      </c>
      <c r="CP51" s="3">
        <v>1335</v>
      </c>
      <c r="CQ51" s="3">
        <v>897</v>
      </c>
      <c r="CR51" s="3">
        <v>413</v>
      </c>
      <c r="CS51" s="3">
        <v>466</v>
      </c>
      <c r="CT51" s="3">
        <v>226</v>
      </c>
      <c r="CU51" s="3">
        <v>0</v>
      </c>
      <c r="CV51" s="5">
        <v>3.6279172170849847</v>
      </c>
      <c r="CW51" s="5">
        <v>7.2558344341699694</v>
      </c>
      <c r="CY51" s="3">
        <v>741</v>
      </c>
      <c r="CZ51" s="3">
        <v>626</v>
      </c>
      <c r="DA51" s="3">
        <v>389</v>
      </c>
      <c r="DB51" s="3">
        <v>222</v>
      </c>
      <c r="DC51" s="3">
        <v>284</v>
      </c>
      <c r="DD51" s="3">
        <v>122</v>
      </c>
      <c r="DE51" s="3">
        <v>0</v>
      </c>
      <c r="DF51" s="5">
        <v>3.5826702033598585</v>
      </c>
      <c r="DG51" s="5">
        <v>7.1653404067197171</v>
      </c>
      <c r="DI51" s="3">
        <v>754</v>
      </c>
      <c r="DJ51" s="3">
        <v>721</v>
      </c>
      <c r="DK51" s="3">
        <v>503</v>
      </c>
      <c r="DL51" s="3">
        <v>171</v>
      </c>
      <c r="DM51" s="3">
        <v>144</v>
      </c>
      <c r="DN51" s="3">
        <v>91</v>
      </c>
      <c r="DO51" s="3">
        <v>0</v>
      </c>
      <c r="DP51" s="5">
        <v>3.7719145224596597</v>
      </c>
      <c r="DQ51" s="5">
        <v>7.5438290449193195</v>
      </c>
      <c r="DS51" s="3">
        <v>1254</v>
      </c>
      <c r="DT51" s="3">
        <v>1179</v>
      </c>
      <c r="DU51" s="3">
        <v>695</v>
      </c>
      <c r="DV51" s="3">
        <v>205</v>
      </c>
      <c r="DW51" s="3">
        <v>162</v>
      </c>
      <c r="DX51" s="3">
        <v>81</v>
      </c>
      <c r="DY51" s="3">
        <v>0</v>
      </c>
      <c r="DZ51" s="5">
        <v>3.9035765379113019</v>
      </c>
      <c r="EA51" s="5">
        <v>7.8071530758226038</v>
      </c>
      <c r="EC51" s="3">
        <v>573</v>
      </c>
      <c r="ED51" s="3">
        <v>555</v>
      </c>
      <c r="EE51" s="3">
        <v>367</v>
      </c>
      <c r="EF51" s="3">
        <v>72</v>
      </c>
      <c r="EG51" s="3">
        <v>73</v>
      </c>
      <c r="EH51" s="3">
        <v>148</v>
      </c>
      <c r="EI51" s="3">
        <v>0</v>
      </c>
      <c r="EJ51" s="5">
        <v>3.9042682926829269</v>
      </c>
      <c r="EK51" s="5">
        <v>7.8085365853658537</v>
      </c>
      <c r="EN51" s="278">
        <f t="shared" si="14"/>
        <v>8.1846015308419631</v>
      </c>
      <c r="EO51" s="279">
        <f t="shared" si="15"/>
        <v>7.8129117259552041</v>
      </c>
      <c r="EP51" s="279">
        <f t="shared" si="16"/>
        <v>7.959606421543242</v>
      </c>
      <c r="EQ51" s="279">
        <f t="shared" si="17"/>
        <v>7.5898111550285465</v>
      </c>
      <c r="ER51" s="279">
        <f t="shared" si="18"/>
        <v>7.919273461150353</v>
      </c>
      <c r="ES51" s="233">
        <f t="shared" si="19"/>
        <v>7.9426585577758475</v>
      </c>
      <c r="ET51" s="233">
        <f t="shared" si="20"/>
        <v>5.797836628123834</v>
      </c>
      <c r="EU51" s="233">
        <f t="shared" si="21"/>
        <v>7.9448085546740259</v>
      </c>
      <c r="EV51" s="233">
        <f t="shared" si="22"/>
        <v>7.9449699054170253</v>
      </c>
      <c r="EW51" s="233">
        <f t="shared" si="23"/>
        <v>7.2558344341699694</v>
      </c>
      <c r="EX51" s="233">
        <f t="shared" si="24"/>
        <v>7.1653404067197171</v>
      </c>
      <c r="EY51" s="235">
        <f t="shared" si="25"/>
        <v>7.5438290449193195</v>
      </c>
      <c r="EZ51" s="233">
        <f t="shared" si="26"/>
        <v>7.8071530758226038</v>
      </c>
      <c r="FA51" s="234">
        <f t="shared" si="27"/>
        <v>7.8085365853658537</v>
      </c>
      <c r="FB51" s="178">
        <f t="shared" si="28"/>
        <v>7.6197979633933937</v>
      </c>
    </row>
    <row r="52" spans="1:158" x14ac:dyDescent="0.25">
      <c r="A52" s="4" t="s">
        <v>96</v>
      </c>
      <c r="B52" s="4" t="s">
        <v>97</v>
      </c>
      <c r="C52" s="3">
        <v>682</v>
      </c>
      <c r="D52" s="3">
        <v>1112</v>
      </c>
      <c r="E52" s="3">
        <v>342</v>
      </c>
      <c r="F52" s="3">
        <v>31</v>
      </c>
      <c r="G52" s="3">
        <v>19</v>
      </c>
      <c r="H52" s="3">
        <v>286</v>
      </c>
      <c r="I52" s="3">
        <v>0</v>
      </c>
      <c r="J52" s="5">
        <v>4.1010978956999082</v>
      </c>
      <c r="K52" s="5">
        <v>8.2021957913998165</v>
      </c>
      <c r="M52" s="3">
        <v>333</v>
      </c>
      <c r="N52" s="3">
        <v>640</v>
      </c>
      <c r="O52" s="3">
        <v>496</v>
      </c>
      <c r="P52" s="3">
        <v>95</v>
      </c>
      <c r="Q52" s="3">
        <v>72</v>
      </c>
      <c r="R52" s="3">
        <v>836</v>
      </c>
      <c r="S52" s="3">
        <v>0</v>
      </c>
      <c r="T52" s="5">
        <v>3.652200488997555</v>
      </c>
      <c r="U52" s="5">
        <v>7.30440097799511</v>
      </c>
      <c r="W52" s="3">
        <v>1267</v>
      </c>
      <c r="X52" s="3">
        <v>1816</v>
      </c>
      <c r="Y52" s="3">
        <v>804</v>
      </c>
      <c r="Z52" s="3">
        <v>122</v>
      </c>
      <c r="AA52" s="3">
        <v>42</v>
      </c>
      <c r="AB52" s="3">
        <v>275</v>
      </c>
      <c r="AC52" s="3">
        <v>0</v>
      </c>
      <c r="AD52" s="5">
        <v>4.0229572944951864</v>
      </c>
      <c r="AE52" s="5">
        <v>8.0459145889903727</v>
      </c>
      <c r="AG52" s="3">
        <v>460</v>
      </c>
      <c r="AH52" s="3">
        <v>870</v>
      </c>
      <c r="AI52" s="3">
        <v>581</v>
      </c>
      <c r="AJ52" s="3">
        <v>152</v>
      </c>
      <c r="AK52" s="3">
        <v>89</v>
      </c>
      <c r="AL52" s="3">
        <v>320</v>
      </c>
      <c r="AM52" s="3">
        <v>0</v>
      </c>
      <c r="AN52" s="5">
        <v>3.6784386617100373</v>
      </c>
      <c r="AO52" s="5">
        <v>7.3568773234200746</v>
      </c>
      <c r="AQ52" s="3">
        <v>2184</v>
      </c>
      <c r="AR52" s="3">
        <v>1350</v>
      </c>
      <c r="AS52" s="3">
        <v>615</v>
      </c>
      <c r="AT52" s="3">
        <v>74</v>
      </c>
      <c r="AU52" s="3">
        <v>45</v>
      </c>
      <c r="AV52" s="3">
        <v>58</v>
      </c>
      <c r="AW52" s="3">
        <v>0</v>
      </c>
      <c r="AX52" s="5">
        <v>4.3013120899718835</v>
      </c>
      <c r="AY52" s="5">
        <v>8.602624179943767</v>
      </c>
      <c r="BA52" s="3">
        <v>1299</v>
      </c>
      <c r="BB52" s="3">
        <v>728</v>
      </c>
      <c r="BC52" s="3">
        <v>361</v>
      </c>
      <c r="BD52" s="3">
        <v>41</v>
      </c>
      <c r="BE52" s="3">
        <v>11</v>
      </c>
      <c r="BF52" s="3">
        <v>32</v>
      </c>
      <c r="BG52" s="3">
        <v>0</v>
      </c>
      <c r="BH52" s="5">
        <v>4.3372950819672127</v>
      </c>
      <c r="BI52" s="5">
        <v>8.6745901639344254</v>
      </c>
      <c r="BK52" s="3">
        <v>797</v>
      </c>
      <c r="BL52" s="3">
        <v>399</v>
      </c>
      <c r="BM52" s="3">
        <v>923</v>
      </c>
      <c r="BN52" s="3">
        <v>427</v>
      </c>
      <c r="BO52" s="3">
        <v>528</v>
      </c>
      <c r="BP52" s="3">
        <v>16</v>
      </c>
      <c r="BQ52" s="3">
        <v>0</v>
      </c>
      <c r="BR52" s="5">
        <v>3.1659076122316199</v>
      </c>
      <c r="BS52" s="5">
        <v>6.3318152244632397</v>
      </c>
      <c r="BU52" s="3">
        <v>1353</v>
      </c>
      <c r="BV52" s="3">
        <v>1079</v>
      </c>
      <c r="BW52" s="3">
        <v>443</v>
      </c>
      <c r="BX52" s="3">
        <v>28</v>
      </c>
      <c r="BY52" s="3">
        <v>25</v>
      </c>
      <c r="BZ52" s="3">
        <v>162</v>
      </c>
      <c r="CA52" s="3">
        <v>0</v>
      </c>
      <c r="CB52" s="5">
        <v>4.2660519125683063</v>
      </c>
      <c r="CC52" s="5">
        <v>8.5321038251366126</v>
      </c>
      <c r="CE52" s="3">
        <v>2362</v>
      </c>
      <c r="CF52" s="3">
        <v>1377</v>
      </c>
      <c r="CG52" s="3">
        <v>867</v>
      </c>
      <c r="CH52" s="3">
        <v>178</v>
      </c>
      <c r="CI52" s="3">
        <v>103</v>
      </c>
      <c r="CJ52" s="3">
        <v>57</v>
      </c>
      <c r="CK52" s="3">
        <v>0</v>
      </c>
      <c r="CL52" s="5">
        <v>4.1698383466339264</v>
      </c>
      <c r="CM52" s="5">
        <v>8.3396766932678528</v>
      </c>
      <c r="CO52" s="3">
        <v>1254</v>
      </c>
      <c r="CP52" s="3">
        <v>1377</v>
      </c>
      <c r="CQ52" s="3">
        <v>1195</v>
      </c>
      <c r="CR52" s="3">
        <v>505</v>
      </c>
      <c r="CS52" s="3">
        <v>361</v>
      </c>
      <c r="CT52" s="3">
        <v>252</v>
      </c>
      <c r="CU52" s="3">
        <v>0</v>
      </c>
      <c r="CV52" s="5">
        <v>3.5664961636828645</v>
      </c>
      <c r="CW52" s="5">
        <v>7.132992327365729</v>
      </c>
      <c r="CY52" s="3">
        <v>576</v>
      </c>
      <c r="CZ52" s="3">
        <v>575</v>
      </c>
      <c r="DA52" s="3">
        <v>536</v>
      </c>
      <c r="DB52" s="3">
        <v>262</v>
      </c>
      <c r="DC52" s="3">
        <v>307</v>
      </c>
      <c r="DD52" s="3">
        <v>216</v>
      </c>
      <c r="DE52" s="3">
        <v>0</v>
      </c>
      <c r="DF52" s="5">
        <v>3.3772163120567376</v>
      </c>
      <c r="DG52" s="5">
        <v>6.7544326241134751</v>
      </c>
      <c r="DI52" s="3">
        <v>475</v>
      </c>
      <c r="DJ52" s="3">
        <v>659</v>
      </c>
      <c r="DK52" s="3">
        <v>548</v>
      </c>
      <c r="DL52" s="3">
        <v>264</v>
      </c>
      <c r="DM52" s="3">
        <v>199</v>
      </c>
      <c r="DN52" s="3">
        <v>327</v>
      </c>
      <c r="DO52" s="3">
        <v>0</v>
      </c>
      <c r="DP52" s="5">
        <v>3.4414918414918416</v>
      </c>
      <c r="DQ52" s="5">
        <v>6.8829836829836832</v>
      </c>
      <c r="DS52" s="3">
        <v>857</v>
      </c>
      <c r="DT52" s="3">
        <v>1159</v>
      </c>
      <c r="DU52" s="3">
        <v>884</v>
      </c>
      <c r="DV52" s="3">
        <v>406</v>
      </c>
      <c r="DW52" s="3">
        <v>335</v>
      </c>
      <c r="DX52" s="3">
        <v>67</v>
      </c>
      <c r="DY52" s="3">
        <v>0</v>
      </c>
      <c r="DZ52" s="5">
        <v>3.4935457291952758</v>
      </c>
      <c r="EA52" s="5">
        <v>6.9870914583905517</v>
      </c>
      <c r="EC52" s="3">
        <v>468</v>
      </c>
      <c r="ED52" s="3">
        <v>641</v>
      </c>
      <c r="EE52" s="3">
        <v>377</v>
      </c>
      <c r="EF52" s="3">
        <v>108</v>
      </c>
      <c r="EG52" s="3">
        <v>50</v>
      </c>
      <c r="EH52" s="3">
        <v>210</v>
      </c>
      <c r="EI52" s="3">
        <v>0</v>
      </c>
      <c r="EJ52" s="5">
        <v>3.8327250608272507</v>
      </c>
      <c r="EK52" s="5">
        <v>7.6654501216545015</v>
      </c>
      <c r="EN52" s="278">
        <f t="shared" si="14"/>
        <v>8.2021957913998165</v>
      </c>
      <c r="EO52" s="279">
        <f t="shared" si="15"/>
        <v>7.30440097799511</v>
      </c>
      <c r="EP52" s="279">
        <f t="shared" si="16"/>
        <v>8.0459145889903727</v>
      </c>
      <c r="EQ52" s="279">
        <f t="shared" si="17"/>
        <v>7.3568773234200746</v>
      </c>
      <c r="ER52" s="279">
        <f t="shared" si="18"/>
        <v>8.602624179943767</v>
      </c>
      <c r="ES52" s="233">
        <f t="shared" si="19"/>
        <v>8.6745901639344254</v>
      </c>
      <c r="ET52" s="233">
        <f t="shared" si="20"/>
        <v>6.3318152244632397</v>
      </c>
      <c r="EU52" s="233">
        <f t="shared" si="21"/>
        <v>8.5321038251366126</v>
      </c>
      <c r="EV52" s="233">
        <f t="shared" si="22"/>
        <v>8.3396766932678528</v>
      </c>
      <c r="EW52" s="233">
        <f t="shared" si="23"/>
        <v>7.132992327365729</v>
      </c>
      <c r="EX52" s="233">
        <f t="shared" si="24"/>
        <v>6.7544326241134751</v>
      </c>
      <c r="EY52" s="235">
        <f t="shared" si="25"/>
        <v>6.8829836829836832</v>
      </c>
      <c r="EZ52" s="233">
        <f t="shared" si="26"/>
        <v>6.9870914583905517</v>
      </c>
      <c r="FA52" s="234">
        <f t="shared" si="27"/>
        <v>7.6654501216545015</v>
      </c>
      <c r="FB52" s="178">
        <f t="shared" si="28"/>
        <v>7.6295106416470864</v>
      </c>
    </row>
    <row r="53" spans="1:158" x14ac:dyDescent="0.25">
      <c r="A53" s="4" t="s">
        <v>98</v>
      </c>
      <c r="B53" s="4" t="s">
        <v>99</v>
      </c>
      <c r="C53" s="3">
        <v>157</v>
      </c>
      <c r="D53" s="3">
        <v>276</v>
      </c>
      <c r="E53" s="3">
        <v>257</v>
      </c>
      <c r="F53" s="3">
        <v>100</v>
      </c>
      <c r="G53" s="3">
        <v>102</v>
      </c>
      <c r="H53" s="3">
        <v>1544</v>
      </c>
      <c r="I53" s="3">
        <v>0</v>
      </c>
      <c r="J53" s="5">
        <v>3.3206278026905829</v>
      </c>
      <c r="K53" s="5">
        <v>6.6412556053811658</v>
      </c>
      <c r="M53" s="3">
        <v>299</v>
      </c>
      <c r="N53" s="3">
        <v>441</v>
      </c>
      <c r="O53" s="3">
        <v>540</v>
      </c>
      <c r="P53" s="3">
        <v>298</v>
      </c>
      <c r="Q53" s="3">
        <v>223</v>
      </c>
      <c r="R53" s="3">
        <v>631</v>
      </c>
      <c r="S53" s="3">
        <v>0</v>
      </c>
      <c r="T53" s="5">
        <v>3.163797890061077</v>
      </c>
      <c r="U53" s="5">
        <v>6.3275957801221541</v>
      </c>
      <c r="W53" s="3">
        <v>805</v>
      </c>
      <c r="X53" s="3">
        <v>1167</v>
      </c>
      <c r="Y53" s="3">
        <v>1022</v>
      </c>
      <c r="Z53" s="3">
        <v>484</v>
      </c>
      <c r="AA53" s="3">
        <v>370</v>
      </c>
      <c r="AB53" s="3">
        <v>408</v>
      </c>
      <c r="AC53" s="3">
        <v>0</v>
      </c>
      <c r="AD53" s="5">
        <v>3.4035862785862787</v>
      </c>
      <c r="AE53" s="5">
        <v>6.8071725571725574</v>
      </c>
      <c r="AG53" s="3">
        <v>190</v>
      </c>
      <c r="AH53" s="3">
        <v>368</v>
      </c>
      <c r="AI53" s="3">
        <v>585</v>
      </c>
      <c r="AJ53" s="3">
        <v>395</v>
      </c>
      <c r="AK53" s="3">
        <v>381</v>
      </c>
      <c r="AL53" s="3">
        <v>513</v>
      </c>
      <c r="AM53" s="3">
        <v>0</v>
      </c>
      <c r="AN53" s="5">
        <v>2.7868681605002608</v>
      </c>
      <c r="AO53" s="5">
        <v>5.5737363210005215</v>
      </c>
      <c r="AQ53" s="3">
        <v>1433</v>
      </c>
      <c r="AR53" s="3">
        <v>1098</v>
      </c>
      <c r="AS53" s="3">
        <v>894</v>
      </c>
      <c r="AT53" s="3">
        <v>371</v>
      </c>
      <c r="AU53" s="3">
        <v>295</v>
      </c>
      <c r="AV53" s="3">
        <v>165</v>
      </c>
      <c r="AW53" s="3">
        <v>0</v>
      </c>
      <c r="AX53" s="5">
        <v>3.734050354436568</v>
      </c>
      <c r="AY53" s="5">
        <v>7.4681007088731359</v>
      </c>
      <c r="BA53" s="3">
        <v>795</v>
      </c>
      <c r="BB53" s="3">
        <v>712</v>
      </c>
      <c r="BC53" s="3">
        <v>479</v>
      </c>
      <c r="BD53" s="3">
        <v>192</v>
      </c>
      <c r="BE53" s="3">
        <v>147</v>
      </c>
      <c r="BF53" s="3">
        <v>107</v>
      </c>
      <c r="BG53" s="3">
        <v>0</v>
      </c>
      <c r="BH53" s="5">
        <v>3.7810752688172045</v>
      </c>
      <c r="BI53" s="5">
        <v>7.5621505376344089</v>
      </c>
      <c r="BK53" s="3">
        <v>164</v>
      </c>
      <c r="BL53" s="3">
        <v>415</v>
      </c>
      <c r="BM53" s="3">
        <v>888</v>
      </c>
      <c r="BN53" s="3">
        <v>634</v>
      </c>
      <c r="BO53" s="3">
        <v>707</v>
      </c>
      <c r="BP53" s="3">
        <v>232</v>
      </c>
      <c r="BQ53" s="3">
        <v>0</v>
      </c>
      <c r="BR53" s="5">
        <v>2.5352564102564101</v>
      </c>
      <c r="BS53" s="5">
        <v>5.0705128205128203</v>
      </c>
      <c r="BU53" s="3">
        <v>617</v>
      </c>
      <c r="BV53" s="3">
        <v>959</v>
      </c>
      <c r="BW53" s="3">
        <v>751</v>
      </c>
      <c r="BX53" s="3">
        <v>310</v>
      </c>
      <c r="BY53" s="3">
        <v>97</v>
      </c>
      <c r="BZ53" s="3">
        <v>301</v>
      </c>
      <c r="CA53" s="3">
        <v>0</v>
      </c>
      <c r="CB53" s="5">
        <v>3.6177761521580103</v>
      </c>
      <c r="CC53" s="5">
        <v>7.2355523043160206</v>
      </c>
      <c r="CE53" s="3">
        <v>866</v>
      </c>
      <c r="CF53" s="3">
        <v>1458</v>
      </c>
      <c r="CG53" s="3">
        <v>1216</v>
      </c>
      <c r="CH53" s="3">
        <v>570</v>
      </c>
      <c r="CI53" s="3">
        <v>393</v>
      </c>
      <c r="CJ53" s="3">
        <v>353</v>
      </c>
      <c r="CK53" s="3">
        <v>0</v>
      </c>
      <c r="CL53" s="5">
        <v>3.4072840328669778</v>
      </c>
      <c r="CM53" s="5">
        <v>6.8145680657339556</v>
      </c>
      <c r="CO53" s="3">
        <v>657</v>
      </c>
      <c r="CP53" s="3">
        <v>1152</v>
      </c>
      <c r="CQ53" s="3">
        <v>1320</v>
      </c>
      <c r="CR53" s="3">
        <v>728</v>
      </c>
      <c r="CS53" s="3">
        <v>588</v>
      </c>
      <c r="CT53" s="3">
        <v>411</v>
      </c>
      <c r="CU53" s="3">
        <v>0</v>
      </c>
      <c r="CV53" s="5">
        <v>3.1264341957255342</v>
      </c>
      <c r="CW53" s="5">
        <v>6.2528683914510683</v>
      </c>
      <c r="CY53" s="3">
        <v>257</v>
      </c>
      <c r="CZ53" s="3">
        <v>399</v>
      </c>
      <c r="DA53" s="3">
        <v>541</v>
      </c>
      <c r="DB53" s="3">
        <v>379</v>
      </c>
      <c r="DC53" s="3">
        <v>606</v>
      </c>
      <c r="DD53" s="3">
        <v>246</v>
      </c>
      <c r="DE53" s="3">
        <v>0</v>
      </c>
      <c r="DF53" s="5">
        <v>2.6892758936755272</v>
      </c>
      <c r="DG53" s="5">
        <v>5.3785517873510544</v>
      </c>
      <c r="DI53" s="3">
        <v>201</v>
      </c>
      <c r="DJ53" s="3">
        <v>492</v>
      </c>
      <c r="DK53" s="3">
        <v>719</v>
      </c>
      <c r="DL53" s="3">
        <v>355</v>
      </c>
      <c r="DM53" s="3">
        <v>268</v>
      </c>
      <c r="DN53" s="3">
        <v>393</v>
      </c>
      <c r="DO53" s="3">
        <v>0</v>
      </c>
      <c r="DP53" s="5">
        <v>3.0014742014742013</v>
      </c>
      <c r="DQ53" s="5">
        <v>6.0029484029484026</v>
      </c>
      <c r="DS53" s="3">
        <v>538</v>
      </c>
      <c r="DT53" s="3">
        <v>921</v>
      </c>
      <c r="DU53" s="3">
        <v>1021</v>
      </c>
      <c r="DV53" s="3">
        <v>547</v>
      </c>
      <c r="DW53" s="3">
        <v>408</v>
      </c>
      <c r="DX53" s="3">
        <v>207</v>
      </c>
      <c r="DY53" s="3">
        <v>0</v>
      </c>
      <c r="DZ53" s="5">
        <v>3.1845705967976712</v>
      </c>
      <c r="EA53" s="5">
        <v>6.3691411935953424</v>
      </c>
      <c r="EC53" s="3">
        <v>299</v>
      </c>
      <c r="ED53" s="3">
        <v>454</v>
      </c>
      <c r="EE53" s="3">
        <v>408</v>
      </c>
      <c r="EF53" s="3">
        <v>182</v>
      </c>
      <c r="EG53" s="3">
        <v>143</v>
      </c>
      <c r="EH53" s="3">
        <v>329</v>
      </c>
      <c r="EI53" s="3">
        <v>0</v>
      </c>
      <c r="EJ53" s="5">
        <v>3.3930013458950201</v>
      </c>
      <c r="EK53" s="5">
        <v>6.7860026917900402</v>
      </c>
      <c r="EN53" s="278">
        <f t="shared" si="14"/>
        <v>6.6412556053811658</v>
      </c>
      <c r="EO53" s="279">
        <f t="shared" si="15"/>
        <v>6.3275957801221541</v>
      </c>
      <c r="EP53" s="279">
        <f t="shared" si="16"/>
        <v>6.8071725571725574</v>
      </c>
      <c r="EQ53" s="279">
        <f t="shared" si="17"/>
        <v>5.5737363210005215</v>
      </c>
      <c r="ER53" s="279">
        <f t="shared" si="18"/>
        <v>7.4681007088731359</v>
      </c>
      <c r="ES53" s="233">
        <f t="shared" si="19"/>
        <v>7.5621505376344089</v>
      </c>
      <c r="ET53" s="233">
        <f t="shared" si="20"/>
        <v>5.0705128205128203</v>
      </c>
      <c r="EU53" s="233">
        <f t="shared" si="21"/>
        <v>7.2355523043160206</v>
      </c>
      <c r="EV53" s="233">
        <f t="shared" si="22"/>
        <v>6.8145680657339556</v>
      </c>
      <c r="EW53" s="233">
        <f t="shared" si="23"/>
        <v>6.2528683914510683</v>
      </c>
      <c r="EX53" s="233">
        <f t="shared" si="24"/>
        <v>5.3785517873510544</v>
      </c>
      <c r="EY53" s="235">
        <f t="shared" si="25"/>
        <v>6.0029484029484026</v>
      </c>
      <c r="EZ53" s="233">
        <f t="shared" si="26"/>
        <v>6.3691411935953424</v>
      </c>
      <c r="FA53" s="234">
        <f t="shared" si="27"/>
        <v>6.7860026917900402</v>
      </c>
      <c r="FB53" s="178">
        <f t="shared" si="28"/>
        <v>6.4492969405630465</v>
      </c>
    </row>
    <row r="54" spans="1:158" x14ac:dyDescent="0.25">
      <c r="A54" s="4" t="s">
        <v>100</v>
      </c>
      <c r="B54" s="4" t="s">
        <v>101</v>
      </c>
      <c r="C54" s="3">
        <v>191</v>
      </c>
      <c r="D54" s="3">
        <v>220</v>
      </c>
      <c r="E54" s="3">
        <v>104</v>
      </c>
      <c r="F54" s="3">
        <v>11</v>
      </c>
      <c r="G54" s="3">
        <v>4</v>
      </c>
      <c r="H54" s="3">
        <v>470</v>
      </c>
      <c r="I54" s="3">
        <v>0</v>
      </c>
      <c r="J54" s="5">
        <v>4.0999999999999996</v>
      </c>
      <c r="K54" s="5">
        <v>8.1999999999999993</v>
      </c>
      <c r="M54" s="3">
        <v>165</v>
      </c>
      <c r="N54" s="3">
        <v>270</v>
      </c>
      <c r="O54" s="3">
        <v>208</v>
      </c>
      <c r="P54" s="3">
        <v>65</v>
      </c>
      <c r="Q54" s="3">
        <v>38</v>
      </c>
      <c r="R54" s="3">
        <v>254</v>
      </c>
      <c r="S54" s="3">
        <v>0</v>
      </c>
      <c r="T54" s="5">
        <v>3.6152815013404824</v>
      </c>
      <c r="U54" s="5">
        <v>7.2305630026809649</v>
      </c>
      <c r="W54" s="3">
        <v>588</v>
      </c>
      <c r="X54" s="3">
        <v>631</v>
      </c>
      <c r="Y54" s="3">
        <v>276</v>
      </c>
      <c r="Z54" s="3">
        <v>60</v>
      </c>
      <c r="AA54" s="3">
        <v>22</v>
      </c>
      <c r="AB54" s="3">
        <v>173</v>
      </c>
      <c r="AC54" s="3">
        <v>0</v>
      </c>
      <c r="AD54" s="5">
        <v>4.0798985415345594</v>
      </c>
      <c r="AE54" s="5">
        <v>8.1597970830691189</v>
      </c>
      <c r="AG54" s="3">
        <v>176</v>
      </c>
      <c r="AH54" s="3">
        <v>307</v>
      </c>
      <c r="AI54" s="3">
        <v>211</v>
      </c>
      <c r="AJ54" s="3">
        <v>49</v>
      </c>
      <c r="AK54" s="3">
        <v>18</v>
      </c>
      <c r="AL54" s="3">
        <v>239</v>
      </c>
      <c r="AM54" s="3">
        <v>0</v>
      </c>
      <c r="AN54" s="5">
        <v>3.7542706964520369</v>
      </c>
      <c r="AO54" s="5">
        <v>7.5085413929040739</v>
      </c>
      <c r="AQ54" s="3">
        <v>866</v>
      </c>
      <c r="AR54" s="3">
        <v>597</v>
      </c>
      <c r="AS54" s="3">
        <v>226</v>
      </c>
      <c r="AT54" s="3">
        <v>29</v>
      </c>
      <c r="AU54" s="3">
        <v>18</v>
      </c>
      <c r="AV54" s="3">
        <v>14</v>
      </c>
      <c r="AW54" s="3">
        <v>0</v>
      </c>
      <c r="AX54" s="5">
        <v>4.3041474654377883</v>
      </c>
      <c r="AY54" s="5">
        <v>8.6082949308755765</v>
      </c>
      <c r="BA54" s="3">
        <v>354</v>
      </c>
      <c r="BB54" s="3">
        <v>384</v>
      </c>
      <c r="BC54" s="3">
        <v>140</v>
      </c>
      <c r="BD54" s="3">
        <v>23</v>
      </c>
      <c r="BE54" s="3">
        <v>22</v>
      </c>
      <c r="BF54" s="3">
        <v>77</v>
      </c>
      <c r="BG54" s="3">
        <v>0</v>
      </c>
      <c r="BH54" s="5">
        <v>4.1105092091007585</v>
      </c>
      <c r="BI54" s="5">
        <v>8.2210184182015169</v>
      </c>
      <c r="BK54" s="3">
        <v>85</v>
      </c>
      <c r="BL54" s="3">
        <v>348</v>
      </c>
      <c r="BM54" s="3">
        <v>426</v>
      </c>
      <c r="BN54" s="3">
        <v>207</v>
      </c>
      <c r="BO54" s="3">
        <v>144</v>
      </c>
      <c r="BP54" s="3">
        <v>40</v>
      </c>
      <c r="BQ54" s="3">
        <v>0</v>
      </c>
      <c r="BR54" s="5">
        <v>3.0190082644628098</v>
      </c>
      <c r="BS54" s="5">
        <v>6.0380165289256196</v>
      </c>
      <c r="BU54" s="3">
        <v>291</v>
      </c>
      <c r="BV54" s="3">
        <v>504</v>
      </c>
      <c r="BW54" s="3">
        <v>235</v>
      </c>
      <c r="BX54" s="3">
        <v>42</v>
      </c>
      <c r="BY54" s="3">
        <v>5</v>
      </c>
      <c r="BZ54" s="3">
        <v>173</v>
      </c>
      <c r="CA54" s="3">
        <v>0</v>
      </c>
      <c r="CB54" s="5">
        <v>3.9600742804085423</v>
      </c>
      <c r="CC54" s="5">
        <v>7.9201485608170845</v>
      </c>
      <c r="CE54" s="3">
        <v>497</v>
      </c>
      <c r="CF54" s="3">
        <v>842</v>
      </c>
      <c r="CG54" s="3">
        <v>409</v>
      </c>
      <c r="CH54" s="3">
        <v>107</v>
      </c>
      <c r="CI54" s="3">
        <v>54</v>
      </c>
      <c r="CJ54" s="3">
        <v>91</v>
      </c>
      <c r="CK54" s="3">
        <v>0</v>
      </c>
      <c r="CL54" s="5">
        <v>3.8491356731272917</v>
      </c>
      <c r="CM54" s="5">
        <v>7.6982713462545833</v>
      </c>
      <c r="CO54" s="3">
        <v>422</v>
      </c>
      <c r="CP54" s="3">
        <v>758</v>
      </c>
      <c r="CQ54" s="3">
        <v>500</v>
      </c>
      <c r="CR54" s="3">
        <v>136</v>
      </c>
      <c r="CS54" s="3">
        <v>45</v>
      </c>
      <c r="CT54" s="3">
        <v>139</v>
      </c>
      <c r="CU54" s="3">
        <v>0</v>
      </c>
      <c r="CV54" s="5">
        <v>3.739387426114992</v>
      </c>
      <c r="CW54" s="5">
        <v>7.4787748522299839</v>
      </c>
      <c r="CY54" s="3">
        <v>202</v>
      </c>
      <c r="CZ54" s="3">
        <v>278</v>
      </c>
      <c r="DA54" s="3">
        <v>220</v>
      </c>
      <c r="DB54" s="3">
        <v>77</v>
      </c>
      <c r="DC54" s="3">
        <v>34</v>
      </c>
      <c r="DD54" s="3">
        <v>189</v>
      </c>
      <c r="DE54" s="3">
        <v>0</v>
      </c>
      <c r="DF54" s="5">
        <v>3.662145499383477</v>
      </c>
      <c r="DG54" s="5">
        <v>7.324290998766954</v>
      </c>
      <c r="DI54" s="3">
        <v>158</v>
      </c>
      <c r="DJ54" s="3">
        <v>351</v>
      </c>
      <c r="DK54" s="3">
        <v>259</v>
      </c>
      <c r="DL54" s="3">
        <v>62</v>
      </c>
      <c r="DM54" s="3">
        <v>13</v>
      </c>
      <c r="DN54" s="3">
        <v>157</v>
      </c>
      <c r="DO54" s="3">
        <v>0</v>
      </c>
      <c r="DP54" s="5">
        <v>3.6868327402135233</v>
      </c>
      <c r="DQ54" s="5">
        <v>7.3736654804270465</v>
      </c>
      <c r="DS54" s="3">
        <v>400</v>
      </c>
      <c r="DT54" s="3">
        <v>612</v>
      </c>
      <c r="DU54" s="3">
        <v>314</v>
      </c>
      <c r="DV54" s="3">
        <v>72</v>
      </c>
      <c r="DW54" s="3">
        <v>46</v>
      </c>
      <c r="DX54" s="3">
        <v>56</v>
      </c>
      <c r="DY54" s="3">
        <v>0</v>
      </c>
      <c r="DZ54" s="5">
        <v>3.8642659279778395</v>
      </c>
      <c r="EA54" s="5">
        <v>7.728531855955679</v>
      </c>
      <c r="EC54" s="3">
        <v>146</v>
      </c>
      <c r="ED54" s="3">
        <v>253</v>
      </c>
      <c r="EE54" s="3">
        <v>137</v>
      </c>
      <c r="EF54" s="3">
        <v>29</v>
      </c>
      <c r="EG54" s="3">
        <v>8</v>
      </c>
      <c r="EH54" s="3">
        <v>177</v>
      </c>
      <c r="EI54" s="3">
        <v>0</v>
      </c>
      <c r="EJ54" s="5">
        <v>3.8726003490401397</v>
      </c>
      <c r="EK54" s="5">
        <v>7.7452006980802794</v>
      </c>
      <c r="EN54" s="278">
        <f t="shared" si="14"/>
        <v>8.1999999999999993</v>
      </c>
      <c r="EO54" s="279">
        <f t="shared" si="15"/>
        <v>7.2305630026809649</v>
      </c>
      <c r="EP54" s="279">
        <f t="shared" si="16"/>
        <v>8.1597970830691189</v>
      </c>
      <c r="EQ54" s="279">
        <f t="shared" si="17"/>
        <v>7.5085413929040739</v>
      </c>
      <c r="ER54" s="279">
        <f t="shared" si="18"/>
        <v>8.6082949308755765</v>
      </c>
      <c r="ES54" s="233">
        <f t="shared" si="19"/>
        <v>8.2210184182015169</v>
      </c>
      <c r="ET54" s="233">
        <f t="shared" si="20"/>
        <v>6.0380165289256196</v>
      </c>
      <c r="EU54" s="233">
        <f t="shared" si="21"/>
        <v>7.9201485608170845</v>
      </c>
      <c r="EV54" s="233">
        <f t="shared" si="22"/>
        <v>7.6982713462545833</v>
      </c>
      <c r="EW54" s="233">
        <f t="shared" si="23"/>
        <v>7.4787748522299839</v>
      </c>
      <c r="EX54" s="233">
        <f t="shared" si="24"/>
        <v>7.324290998766954</v>
      </c>
      <c r="EY54" s="235">
        <f t="shared" si="25"/>
        <v>7.3736654804270465</v>
      </c>
      <c r="EZ54" s="233">
        <f t="shared" si="26"/>
        <v>7.728531855955679</v>
      </c>
      <c r="FA54" s="234">
        <f t="shared" si="27"/>
        <v>7.7452006980802794</v>
      </c>
      <c r="FB54" s="178">
        <f t="shared" si="28"/>
        <v>7.659651082084892</v>
      </c>
    </row>
    <row r="55" spans="1:158" x14ac:dyDescent="0.25">
      <c r="A55" s="4" t="s">
        <v>102</v>
      </c>
      <c r="B55" s="4" t="s">
        <v>103</v>
      </c>
      <c r="C55" s="3">
        <v>124</v>
      </c>
      <c r="D55" s="3">
        <v>173</v>
      </c>
      <c r="E55" s="3">
        <v>96</v>
      </c>
      <c r="F55" s="3">
        <v>17</v>
      </c>
      <c r="G55" s="3">
        <v>11</v>
      </c>
      <c r="H55" s="3">
        <v>779</v>
      </c>
      <c r="I55" s="3">
        <v>0</v>
      </c>
      <c r="J55" s="5">
        <v>3.9073634204275534</v>
      </c>
      <c r="K55" s="5">
        <v>7.8147268408551067</v>
      </c>
      <c r="M55" s="3">
        <v>189</v>
      </c>
      <c r="N55" s="3">
        <v>278</v>
      </c>
      <c r="O55" s="3">
        <v>153</v>
      </c>
      <c r="P55" s="3">
        <v>35</v>
      </c>
      <c r="Q55" s="3">
        <v>26</v>
      </c>
      <c r="R55" s="3">
        <v>519</v>
      </c>
      <c r="S55" s="3">
        <v>0</v>
      </c>
      <c r="T55" s="5">
        <v>3.8355359765051396</v>
      </c>
      <c r="U55" s="5">
        <v>7.6710719530102791</v>
      </c>
      <c r="W55" s="3">
        <v>485</v>
      </c>
      <c r="X55" s="3">
        <v>571</v>
      </c>
      <c r="Y55" s="3">
        <v>300</v>
      </c>
      <c r="Z55" s="3">
        <v>47</v>
      </c>
      <c r="AA55" s="3">
        <v>36</v>
      </c>
      <c r="AB55" s="3">
        <v>661</v>
      </c>
      <c r="AC55" s="3">
        <v>0</v>
      </c>
      <c r="AD55" s="5">
        <v>3.9881862404447532</v>
      </c>
      <c r="AE55" s="5">
        <v>7.9763724808895065</v>
      </c>
      <c r="AG55" s="3">
        <v>110</v>
      </c>
      <c r="AH55" s="3">
        <v>214</v>
      </c>
      <c r="AI55" s="3">
        <v>198</v>
      </c>
      <c r="AJ55" s="3">
        <v>55</v>
      </c>
      <c r="AK55" s="3">
        <v>45</v>
      </c>
      <c r="AL55" s="3">
        <v>578</v>
      </c>
      <c r="AM55" s="3">
        <v>0</v>
      </c>
      <c r="AN55" s="5">
        <v>3.464630225080386</v>
      </c>
      <c r="AO55" s="5">
        <v>6.929260450160772</v>
      </c>
      <c r="AQ55" s="3">
        <v>881</v>
      </c>
      <c r="AR55" s="3">
        <v>628</v>
      </c>
      <c r="AS55" s="3">
        <v>324</v>
      </c>
      <c r="AT55" s="3">
        <v>74</v>
      </c>
      <c r="AU55" s="3">
        <v>52</v>
      </c>
      <c r="AV55" s="3">
        <v>141</v>
      </c>
      <c r="AW55" s="3">
        <v>0</v>
      </c>
      <c r="AX55" s="5">
        <v>4.129147524247065</v>
      </c>
      <c r="AY55" s="5">
        <v>8.25829504849413</v>
      </c>
      <c r="BA55" s="3">
        <v>348</v>
      </c>
      <c r="BB55" s="3">
        <v>366</v>
      </c>
      <c r="BC55" s="3">
        <v>156</v>
      </c>
      <c r="BD55" s="3">
        <v>23</v>
      </c>
      <c r="BE55" s="3">
        <v>19</v>
      </c>
      <c r="BF55" s="3">
        <v>288</v>
      </c>
      <c r="BG55" s="3">
        <v>0</v>
      </c>
      <c r="BH55" s="5">
        <v>4.0975877192982457</v>
      </c>
      <c r="BI55" s="5">
        <v>8.1951754385964914</v>
      </c>
      <c r="BK55" s="3">
        <v>195</v>
      </c>
      <c r="BL55" s="3">
        <v>386</v>
      </c>
      <c r="BM55" s="3">
        <v>528</v>
      </c>
      <c r="BN55" s="3">
        <v>177</v>
      </c>
      <c r="BO55" s="3">
        <v>179</v>
      </c>
      <c r="BP55" s="3">
        <v>35</v>
      </c>
      <c r="BQ55" s="3">
        <v>0</v>
      </c>
      <c r="BR55" s="5">
        <v>3.1645051194539251</v>
      </c>
      <c r="BS55" s="5">
        <v>6.3290102389078502</v>
      </c>
      <c r="BU55" s="3">
        <v>361</v>
      </c>
      <c r="BV55" s="3">
        <v>477</v>
      </c>
      <c r="BW55" s="3">
        <v>136</v>
      </c>
      <c r="BX55" s="3">
        <v>10</v>
      </c>
      <c r="BY55" s="3">
        <v>6</v>
      </c>
      <c r="BZ55" s="3">
        <v>510</v>
      </c>
      <c r="CA55" s="3">
        <v>0</v>
      </c>
      <c r="CB55" s="5">
        <v>4.1888888888888891</v>
      </c>
      <c r="CC55" s="5">
        <v>8.3777777777777782</v>
      </c>
      <c r="CE55" s="3">
        <v>497</v>
      </c>
      <c r="CF55" s="3">
        <v>933</v>
      </c>
      <c r="CG55" s="3">
        <v>540</v>
      </c>
      <c r="CH55" s="3">
        <v>93</v>
      </c>
      <c r="CI55" s="3">
        <v>102</v>
      </c>
      <c r="CJ55" s="3">
        <v>235</v>
      </c>
      <c r="CK55" s="3">
        <v>0</v>
      </c>
      <c r="CL55" s="5">
        <v>3.7528868360277134</v>
      </c>
      <c r="CM55" s="5">
        <v>7.5057736720554269</v>
      </c>
      <c r="CO55" s="3">
        <v>524</v>
      </c>
      <c r="CP55" s="3">
        <v>950</v>
      </c>
      <c r="CQ55" s="3">
        <v>590</v>
      </c>
      <c r="CR55" s="3">
        <v>120</v>
      </c>
      <c r="CS55" s="3">
        <v>70</v>
      </c>
      <c r="CT55" s="3">
        <v>146</v>
      </c>
      <c r="CU55" s="3">
        <v>0</v>
      </c>
      <c r="CV55" s="5">
        <v>3.7710736468500445</v>
      </c>
      <c r="CW55" s="5">
        <v>7.5421472937000891</v>
      </c>
      <c r="CY55" s="3">
        <v>194</v>
      </c>
      <c r="CZ55" s="3">
        <v>240</v>
      </c>
      <c r="DA55" s="3">
        <v>214</v>
      </c>
      <c r="DB55" s="3">
        <v>106</v>
      </c>
      <c r="DC55" s="3">
        <v>124</v>
      </c>
      <c r="DD55" s="3">
        <v>322</v>
      </c>
      <c r="DE55" s="3">
        <v>0</v>
      </c>
      <c r="DF55" s="5">
        <v>3.3120728929384966</v>
      </c>
      <c r="DG55" s="5">
        <v>6.6241457858769932</v>
      </c>
      <c r="DI55" s="3">
        <v>169</v>
      </c>
      <c r="DJ55" s="3">
        <v>419</v>
      </c>
      <c r="DK55" s="3">
        <v>280</v>
      </c>
      <c r="DL55" s="3">
        <v>36</v>
      </c>
      <c r="DM55" s="3">
        <v>24</v>
      </c>
      <c r="DN55" s="3">
        <v>272</v>
      </c>
      <c r="DO55" s="3">
        <v>0</v>
      </c>
      <c r="DP55" s="5">
        <v>3.7252155172413794</v>
      </c>
      <c r="DQ55" s="5">
        <v>7.4504310344827589</v>
      </c>
      <c r="DS55" s="3">
        <v>613</v>
      </c>
      <c r="DT55" s="3">
        <v>547</v>
      </c>
      <c r="DU55" s="3">
        <v>242</v>
      </c>
      <c r="DV55" s="3">
        <v>54</v>
      </c>
      <c r="DW55" s="3">
        <v>26</v>
      </c>
      <c r="DX55" s="3">
        <v>318</v>
      </c>
      <c r="DY55" s="3">
        <v>0</v>
      </c>
      <c r="DZ55" s="5">
        <v>4.1248313090418351</v>
      </c>
      <c r="EA55" s="5">
        <v>8.2496626180836703</v>
      </c>
      <c r="EC55" s="3">
        <v>198</v>
      </c>
      <c r="ED55" s="3">
        <v>277</v>
      </c>
      <c r="EE55" s="3">
        <v>131</v>
      </c>
      <c r="EF55" s="3">
        <v>19</v>
      </c>
      <c r="EG55" s="3">
        <v>17</v>
      </c>
      <c r="EH55" s="3">
        <v>258</v>
      </c>
      <c r="EI55" s="3">
        <v>0</v>
      </c>
      <c r="EJ55" s="5">
        <v>3.9657320872274142</v>
      </c>
      <c r="EK55" s="5">
        <v>7.9314641744548284</v>
      </c>
      <c r="EN55" s="278">
        <f t="shared" si="14"/>
        <v>7.8147268408551067</v>
      </c>
      <c r="EO55" s="279">
        <f t="shared" si="15"/>
        <v>7.6710719530102791</v>
      </c>
      <c r="EP55" s="279">
        <f t="shared" si="16"/>
        <v>7.9763724808895065</v>
      </c>
      <c r="EQ55" s="279">
        <f t="shared" si="17"/>
        <v>6.929260450160772</v>
      </c>
      <c r="ER55" s="279">
        <f t="shared" si="18"/>
        <v>8.25829504849413</v>
      </c>
      <c r="ES55" s="233">
        <f t="shared" si="19"/>
        <v>8.1951754385964914</v>
      </c>
      <c r="ET55" s="233">
        <f t="shared" si="20"/>
        <v>6.3290102389078502</v>
      </c>
      <c r="EU55" s="233">
        <f t="shared" si="21"/>
        <v>8.3777777777777782</v>
      </c>
      <c r="EV55" s="233">
        <f t="shared" si="22"/>
        <v>7.5057736720554269</v>
      </c>
      <c r="EW55" s="233">
        <f t="shared" si="23"/>
        <v>7.5421472937000891</v>
      </c>
      <c r="EX55" s="233">
        <f t="shared" si="24"/>
        <v>6.6241457858769932</v>
      </c>
      <c r="EY55" s="235">
        <f t="shared" si="25"/>
        <v>7.4504310344827589</v>
      </c>
      <c r="EZ55" s="233">
        <f t="shared" si="26"/>
        <v>8.2496626180836703</v>
      </c>
      <c r="FA55" s="234">
        <f t="shared" si="27"/>
        <v>7.9314641744548284</v>
      </c>
      <c r="FB55" s="178">
        <f t="shared" si="28"/>
        <v>7.6325224862389778</v>
      </c>
    </row>
    <row r="56" spans="1:158" x14ac:dyDescent="0.25">
      <c r="A56" s="4" t="s">
        <v>104</v>
      </c>
      <c r="B56" s="4" t="s">
        <v>105</v>
      </c>
      <c r="C56" s="3">
        <v>46</v>
      </c>
      <c r="D56" s="3">
        <v>78</v>
      </c>
      <c r="E56" s="3">
        <v>88</v>
      </c>
      <c r="F56" s="3">
        <v>46</v>
      </c>
      <c r="G56" s="3">
        <v>16</v>
      </c>
      <c r="H56" s="3">
        <v>726</v>
      </c>
      <c r="I56" s="3">
        <v>0</v>
      </c>
      <c r="J56" s="5">
        <v>3.335766423357664</v>
      </c>
      <c r="K56" s="5">
        <v>6.6715328467153281</v>
      </c>
      <c r="M56" s="3">
        <v>247</v>
      </c>
      <c r="N56" s="3">
        <v>293</v>
      </c>
      <c r="O56" s="3">
        <v>204</v>
      </c>
      <c r="P56" s="3">
        <v>54</v>
      </c>
      <c r="Q56" s="3">
        <v>40</v>
      </c>
      <c r="R56" s="3">
        <v>162</v>
      </c>
      <c r="S56" s="3">
        <v>0</v>
      </c>
      <c r="T56" s="5">
        <v>3.7792362768496419</v>
      </c>
      <c r="U56" s="5">
        <v>7.5584725536992838</v>
      </c>
      <c r="W56" s="3">
        <v>358</v>
      </c>
      <c r="X56" s="3">
        <v>452</v>
      </c>
      <c r="Y56" s="3">
        <v>382</v>
      </c>
      <c r="Z56" s="3">
        <v>152</v>
      </c>
      <c r="AA56" s="3">
        <v>170</v>
      </c>
      <c r="AB56" s="3">
        <v>236</v>
      </c>
      <c r="AC56" s="3">
        <v>0</v>
      </c>
      <c r="AD56" s="5">
        <v>3.4464993394980183</v>
      </c>
      <c r="AE56" s="5">
        <v>6.8929986789960367</v>
      </c>
      <c r="AG56" s="3">
        <v>198</v>
      </c>
      <c r="AH56" s="3">
        <v>248</v>
      </c>
      <c r="AI56" s="3">
        <v>253</v>
      </c>
      <c r="AJ56" s="3">
        <v>105</v>
      </c>
      <c r="AK56" s="3">
        <v>66</v>
      </c>
      <c r="AL56" s="3">
        <v>130</v>
      </c>
      <c r="AM56" s="3">
        <v>0</v>
      </c>
      <c r="AN56" s="5">
        <v>3.4678160919540231</v>
      </c>
      <c r="AO56" s="5">
        <v>6.9356321839080461</v>
      </c>
      <c r="AQ56" s="3">
        <v>687</v>
      </c>
      <c r="AR56" s="3">
        <v>501</v>
      </c>
      <c r="AS56" s="3">
        <v>358</v>
      </c>
      <c r="AT56" s="3">
        <v>68</v>
      </c>
      <c r="AU56" s="3">
        <v>78</v>
      </c>
      <c r="AV56" s="3">
        <v>58</v>
      </c>
      <c r="AW56" s="3">
        <v>0</v>
      </c>
      <c r="AX56" s="5">
        <v>3.9757683215130024</v>
      </c>
      <c r="AY56" s="5">
        <v>7.9515366430260048</v>
      </c>
      <c r="BA56" s="3">
        <v>276</v>
      </c>
      <c r="BB56" s="3">
        <v>303</v>
      </c>
      <c r="BC56" s="3">
        <v>200</v>
      </c>
      <c r="BD56" s="3">
        <v>48</v>
      </c>
      <c r="BE56" s="3">
        <v>70</v>
      </c>
      <c r="BF56" s="3">
        <v>103</v>
      </c>
      <c r="BG56" s="3">
        <v>0</v>
      </c>
      <c r="BH56" s="5">
        <v>3.7435897435897436</v>
      </c>
      <c r="BI56" s="5">
        <v>7.4871794871794872</v>
      </c>
      <c r="BK56" s="3">
        <v>243</v>
      </c>
      <c r="BL56" s="3">
        <v>123</v>
      </c>
      <c r="BM56" s="3">
        <v>216</v>
      </c>
      <c r="BN56" s="3">
        <v>209</v>
      </c>
      <c r="BO56" s="3">
        <v>409</v>
      </c>
      <c r="BP56" s="3">
        <v>50</v>
      </c>
      <c r="BQ56" s="3">
        <v>0</v>
      </c>
      <c r="BR56" s="5">
        <v>2.6516666666666668</v>
      </c>
      <c r="BS56" s="5">
        <v>5.3033333333333337</v>
      </c>
      <c r="BU56" s="3">
        <v>344</v>
      </c>
      <c r="BV56" s="3">
        <v>412</v>
      </c>
      <c r="BW56" s="3">
        <v>262</v>
      </c>
      <c r="BX56" s="3">
        <v>62</v>
      </c>
      <c r="BY56" s="3">
        <v>96</v>
      </c>
      <c r="BZ56" s="3">
        <v>74</v>
      </c>
      <c r="CA56" s="3">
        <v>0</v>
      </c>
      <c r="CB56" s="5">
        <v>3.7193877551020407</v>
      </c>
      <c r="CC56" s="5">
        <v>7.4387755102040813</v>
      </c>
      <c r="CE56" s="3">
        <v>382</v>
      </c>
      <c r="CF56" s="3">
        <v>595</v>
      </c>
      <c r="CG56" s="3">
        <v>485</v>
      </c>
      <c r="CH56" s="3">
        <v>239</v>
      </c>
      <c r="CI56" s="3">
        <v>196</v>
      </c>
      <c r="CJ56" s="3">
        <v>103</v>
      </c>
      <c r="CK56" s="3">
        <v>0</v>
      </c>
      <c r="CL56" s="5">
        <v>3.3837638376383765</v>
      </c>
      <c r="CM56" s="5">
        <v>6.767527675276753</v>
      </c>
      <c r="CO56" s="3">
        <v>314</v>
      </c>
      <c r="CP56" s="3">
        <v>488</v>
      </c>
      <c r="CQ56" s="3">
        <v>550</v>
      </c>
      <c r="CR56" s="3">
        <v>256</v>
      </c>
      <c r="CS56" s="3">
        <v>274</v>
      </c>
      <c r="CT56" s="3">
        <v>118</v>
      </c>
      <c r="CU56" s="3">
        <v>0</v>
      </c>
      <c r="CV56" s="5">
        <v>3.1657810839532412</v>
      </c>
      <c r="CW56" s="5">
        <v>6.3315621679064824</v>
      </c>
      <c r="CY56" s="3">
        <v>327</v>
      </c>
      <c r="CZ56" s="3">
        <v>306</v>
      </c>
      <c r="DA56" s="3">
        <v>187</v>
      </c>
      <c r="DB56" s="3">
        <v>70</v>
      </c>
      <c r="DC56" s="3">
        <v>50</v>
      </c>
      <c r="DD56" s="3">
        <v>60</v>
      </c>
      <c r="DE56" s="3">
        <v>0</v>
      </c>
      <c r="DF56" s="5">
        <v>3.8404255319148937</v>
      </c>
      <c r="DG56" s="5">
        <v>7.6808510638297873</v>
      </c>
      <c r="DI56" s="3">
        <v>196</v>
      </c>
      <c r="DJ56" s="3">
        <v>287</v>
      </c>
      <c r="DK56" s="3">
        <v>342</v>
      </c>
      <c r="DL56" s="3">
        <v>72</v>
      </c>
      <c r="DM56" s="3">
        <v>49</v>
      </c>
      <c r="DN56" s="3">
        <v>54</v>
      </c>
      <c r="DO56" s="3">
        <v>0</v>
      </c>
      <c r="DP56" s="5">
        <v>3.5380549682875264</v>
      </c>
      <c r="DQ56" s="5">
        <v>7.0761099365750528</v>
      </c>
      <c r="DS56" s="3">
        <v>390</v>
      </c>
      <c r="DT56" s="3">
        <v>400</v>
      </c>
      <c r="DU56" s="3">
        <v>416</v>
      </c>
      <c r="DV56" s="3">
        <v>112</v>
      </c>
      <c r="DW56" s="3">
        <v>87</v>
      </c>
      <c r="DX56" s="3">
        <v>95</v>
      </c>
      <c r="DY56" s="3">
        <v>0</v>
      </c>
      <c r="DZ56" s="5">
        <v>3.6362989323843418</v>
      </c>
      <c r="EA56" s="5">
        <v>7.2725978647686835</v>
      </c>
      <c r="EC56" s="3">
        <v>124</v>
      </c>
      <c r="ED56" s="3">
        <v>166</v>
      </c>
      <c r="EE56" s="3">
        <v>184</v>
      </c>
      <c r="EF56" s="3">
        <v>34</v>
      </c>
      <c r="EG56" s="3">
        <v>10</v>
      </c>
      <c r="EH56" s="3">
        <v>232</v>
      </c>
      <c r="EI56" s="3">
        <v>0</v>
      </c>
      <c r="EJ56" s="5">
        <v>3.6949806949806949</v>
      </c>
      <c r="EK56" s="5">
        <v>7.3899613899613898</v>
      </c>
      <c r="EN56" s="278">
        <f t="shared" si="14"/>
        <v>6.6715328467153281</v>
      </c>
      <c r="EO56" s="279">
        <f t="shared" si="15"/>
        <v>7.5584725536992838</v>
      </c>
      <c r="EP56" s="279">
        <f t="shared" si="16"/>
        <v>6.8929986789960367</v>
      </c>
      <c r="EQ56" s="279">
        <f t="shared" si="17"/>
        <v>6.9356321839080461</v>
      </c>
      <c r="ER56" s="279">
        <f t="shared" si="18"/>
        <v>7.9515366430260048</v>
      </c>
      <c r="ES56" s="233">
        <f t="shared" si="19"/>
        <v>7.4871794871794872</v>
      </c>
      <c r="ET56" s="233">
        <f t="shared" si="20"/>
        <v>5.3033333333333337</v>
      </c>
      <c r="EU56" s="233">
        <f t="shared" si="21"/>
        <v>7.4387755102040813</v>
      </c>
      <c r="EV56" s="233">
        <f t="shared" si="22"/>
        <v>6.767527675276753</v>
      </c>
      <c r="EW56" s="233">
        <f t="shared" si="23"/>
        <v>6.3315621679064824</v>
      </c>
      <c r="EX56" s="233">
        <f t="shared" si="24"/>
        <v>7.6808510638297873</v>
      </c>
      <c r="EY56" s="235">
        <f t="shared" si="25"/>
        <v>7.0761099365750528</v>
      </c>
      <c r="EZ56" s="233">
        <f t="shared" si="26"/>
        <v>7.2725978647686835</v>
      </c>
      <c r="FA56" s="234">
        <f t="shared" si="27"/>
        <v>7.3899613899613898</v>
      </c>
      <c r="FB56" s="178">
        <f t="shared" si="28"/>
        <v>7.0541479525271251</v>
      </c>
    </row>
    <row r="57" spans="1:158" x14ac:dyDescent="0.25">
      <c r="A57" s="4" t="s">
        <v>106</v>
      </c>
      <c r="B57" s="4" t="s">
        <v>107</v>
      </c>
      <c r="C57" s="3">
        <v>390</v>
      </c>
      <c r="D57" s="3">
        <v>489</v>
      </c>
      <c r="E57" s="3">
        <v>118</v>
      </c>
      <c r="F57" s="3">
        <v>8</v>
      </c>
      <c r="G57" s="3">
        <v>8</v>
      </c>
      <c r="H57" s="3">
        <v>187</v>
      </c>
      <c r="I57" s="3">
        <v>0</v>
      </c>
      <c r="J57" s="5">
        <v>4.2290227048371172</v>
      </c>
      <c r="K57" s="5">
        <v>8.4580454096742343</v>
      </c>
      <c r="M57" s="3">
        <v>279</v>
      </c>
      <c r="N57" s="3">
        <v>475</v>
      </c>
      <c r="O57" s="3">
        <v>236</v>
      </c>
      <c r="P57" s="3">
        <v>36</v>
      </c>
      <c r="Q57" s="3">
        <v>12</v>
      </c>
      <c r="R57" s="3">
        <v>162</v>
      </c>
      <c r="S57" s="3">
        <v>0</v>
      </c>
      <c r="T57" s="5">
        <v>3.9373795761079</v>
      </c>
      <c r="U57" s="5">
        <v>7.8747591522158</v>
      </c>
      <c r="W57" s="3">
        <v>609</v>
      </c>
      <c r="X57" s="3">
        <v>887</v>
      </c>
      <c r="Y57" s="3">
        <v>368</v>
      </c>
      <c r="Z57" s="3">
        <v>59</v>
      </c>
      <c r="AA57" s="3">
        <v>45</v>
      </c>
      <c r="AB57" s="3">
        <v>132</v>
      </c>
      <c r="AC57" s="3">
        <v>0</v>
      </c>
      <c r="AD57" s="5">
        <v>3.9939024390243905</v>
      </c>
      <c r="AE57" s="5">
        <v>7.9878048780487809</v>
      </c>
      <c r="AG57" s="3">
        <v>261</v>
      </c>
      <c r="AH57" s="3">
        <v>515</v>
      </c>
      <c r="AI57" s="3">
        <v>210</v>
      </c>
      <c r="AJ57" s="3">
        <v>43</v>
      </c>
      <c r="AK57" s="3">
        <v>17</v>
      </c>
      <c r="AL57" s="3">
        <v>154</v>
      </c>
      <c r="AM57" s="3">
        <v>0</v>
      </c>
      <c r="AN57" s="5">
        <v>3.9177820267686423</v>
      </c>
      <c r="AO57" s="5">
        <v>7.8355640535372846</v>
      </c>
      <c r="AQ57" s="3">
        <v>955</v>
      </c>
      <c r="AR57" s="3">
        <v>877</v>
      </c>
      <c r="AS57" s="3">
        <v>179</v>
      </c>
      <c r="AT57" s="3">
        <v>33</v>
      </c>
      <c r="AU57" s="3">
        <v>49</v>
      </c>
      <c r="AV57" s="3">
        <v>7</v>
      </c>
      <c r="AW57" s="3">
        <v>0</v>
      </c>
      <c r="AX57" s="5">
        <v>4.2689918776875295</v>
      </c>
      <c r="AY57" s="5">
        <v>8.537983755375059</v>
      </c>
      <c r="BA57" s="3">
        <v>463</v>
      </c>
      <c r="BB57" s="3">
        <v>541</v>
      </c>
      <c r="BC57" s="3">
        <v>141</v>
      </c>
      <c r="BD57" s="3">
        <v>16</v>
      </c>
      <c r="BE57" s="3">
        <v>14</v>
      </c>
      <c r="BF57" s="3">
        <v>25</v>
      </c>
      <c r="BG57" s="3">
        <v>0</v>
      </c>
      <c r="BH57" s="5">
        <v>4.2110638297872338</v>
      </c>
      <c r="BI57" s="5">
        <v>8.4221276595744676</v>
      </c>
      <c r="BK57" s="3">
        <v>332</v>
      </c>
      <c r="BL57" s="3">
        <v>578</v>
      </c>
      <c r="BM57" s="3">
        <v>386</v>
      </c>
      <c r="BN57" s="3">
        <v>109</v>
      </c>
      <c r="BO57" s="3">
        <v>82</v>
      </c>
      <c r="BP57" s="3">
        <v>13</v>
      </c>
      <c r="BQ57" s="3">
        <v>0</v>
      </c>
      <c r="BR57" s="5">
        <v>3.6516476126429054</v>
      </c>
      <c r="BS57" s="5">
        <v>7.3032952252858108</v>
      </c>
      <c r="BU57" s="3">
        <v>545</v>
      </c>
      <c r="BV57" s="3">
        <v>730</v>
      </c>
      <c r="BW57" s="3">
        <v>134</v>
      </c>
      <c r="BX57" s="3">
        <v>13</v>
      </c>
      <c r="BY57" s="3">
        <v>9</v>
      </c>
      <c r="BZ57" s="3">
        <v>69</v>
      </c>
      <c r="CA57" s="3">
        <v>0</v>
      </c>
      <c r="CB57" s="5">
        <v>4.250174703004892</v>
      </c>
      <c r="CC57" s="5">
        <v>8.5003494060097839</v>
      </c>
      <c r="CE57" s="3">
        <v>634</v>
      </c>
      <c r="CF57" s="3">
        <v>1113</v>
      </c>
      <c r="CG57" s="3">
        <v>412</v>
      </c>
      <c r="CH57" s="3">
        <v>114</v>
      </c>
      <c r="CI57" s="3">
        <v>70</v>
      </c>
      <c r="CJ57" s="3">
        <v>57</v>
      </c>
      <c r="CK57" s="3">
        <v>0</v>
      </c>
      <c r="CL57" s="5">
        <v>3.9078104993597953</v>
      </c>
      <c r="CM57" s="5">
        <v>7.8156209987195906</v>
      </c>
      <c r="CO57" s="3">
        <v>512</v>
      </c>
      <c r="CP57" s="3">
        <v>1020</v>
      </c>
      <c r="CQ57" s="3">
        <v>537</v>
      </c>
      <c r="CR57" s="3">
        <v>151</v>
      </c>
      <c r="CS57" s="3">
        <v>112</v>
      </c>
      <c r="CT57" s="3">
        <v>68</v>
      </c>
      <c r="CU57" s="3">
        <v>0</v>
      </c>
      <c r="CV57" s="5">
        <v>3.7156946826758146</v>
      </c>
      <c r="CW57" s="5">
        <v>7.4313893653516292</v>
      </c>
      <c r="CY57" s="3">
        <v>309</v>
      </c>
      <c r="CZ57" s="3">
        <v>503</v>
      </c>
      <c r="DA57" s="3">
        <v>219</v>
      </c>
      <c r="DB57" s="3">
        <v>65</v>
      </c>
      <c r="DC57" s="3">
        <v>58</v>
      </c>
      <c r="DD57" s="3">
        <v>46</v>
      </c>
      <c r="DE57" s="3">
        <v>0</v>
      </c>
      <c r="DF57" s="5">
        <v>3.8145580589254764</v>
      </c>
      <c r="DG57" s="5">
        <v>7.6291161178509528</v>
      </c>
      <c r="DI57" s="3">
        <v>272</v>
      </c>
      <c r="DJ57" s="3">
        <v>614</v>
      </c>
      <c r="DK57" s="3">
        <v>186</v>
      </c>
      <c r="DL57" s="3">
        <v>35</v>
      </c>
      <c r="DM57" s="3">
        <v>30</v>
      </c>
      <c r="DN57" s="3">
        <v>63</v>
      </c>
      <c r="DO57" s="3">
        <v>0</v>
      </c>
      <c r="DP57" s="5">
        <v>3.9349164467897979</v>
      </c>
      <c r="DQ57" s="5">
        <v>7.8698328935795958</v>
      </c>
      <c r="DS57" s="3">
        <v>480</v>
      </c>
      <c r="DT57" s="3">
        <v>799</v>
      </c>
      <c r="DU57" s="3">
        <v>355</v>
      </c>
      <c r="DV57" s="3">
        <v>97</v>
      </c>
      <c r="DW57" s="3">
        <v>46</v>
      </c>
      <c r="DX57" s="3">
        <v>23</v>
      </c>
      <c r="DY57" s="3">
        <v>0</v>
      </c>
      <c r="DZ57" s="5">
        <v>3.8835115362971302</v>
      </c>
      <c r="EA57" s="5">
        <v>7.7670230725942604</v>
      </c>
      <c r="EC57" s="3">
        <v>208</v>
      </c>
      <c r="ED57" s="3">
        <v>430</v>
      </c>
      <c r="EE57" s="3">
        <v>161</v>
      </c>
      <c r="EF57" s="3">
        <v>19</v>
      </c>
      <c r="EG57" s="3">
        <v>15</v>
      </c>
      <c r="EH57" s="3">
        <v>67</v>
      </c>
      <c r="EI57" s="3">
        <v>0</v>
      </c>
      <c r="EJ57" s="5">
        <v>3.956782713085234</v>
      </c>
      <c r="EK57" s="5">
        <v>7.913565426170468</v>
      </c>
      <c r="EN57" s="278">
        <f t="shared" si="14"/>
        <v>8.4580454096742343</v>
      </c>
      <c r="EO57" s="279">
        <f t="shared" si="15"/>
        <v>7.8747591522158</v>
      </c>
      <c r="EP57" s="279">
        <f t="shared" si="16"/>
        <v>7.9878048780487809</v>
      </c>
      <c r="EQ57" s="279">
        <f t="shared" si="17"/>
        <v>7.8355640535372846</v>
      </c>
      <c r="ER57" s="279">
        <f t="shared" si="18"/>
        <v>8.537983755375059</v>
      </c>
      <c r="ES57" s="233">
        <f t="shared" si="19"/>
        <v>8.4221276595744676</v>
      </c>
      <c r="ET57" s="233">
        <f t="shared" si="20"/>
        <v>7.3032952252858108</v>
      </c>
      <c r="EU57" s="233">
        <f t="shared" si="21"/>
        <v>8.5003494060097839</v>
      </c>
      <c r="EV57" s="233">
        <f t="shared" si="22"/>
        <v>7.8156209987195906</v>
      </c>
      <c r="EW57" s="233">
        <f t="shared" si="23"/>
        <v>7.4313893653516292</v>
      </c>
      <c r="EX57" s="233">
        <f t="shared" si="24"/>
        <v>7.6291161178509528</v>
      </c>
      <c r="EY57" s="235">
        <f t="shared" si="25"/>
        <v>7.8698328935795958</v>
      </c>
      <c r="EZ57" s="233">
        <f t="shared" si="26"/>
        <v>7.7670230725942604</v>
      </c>
      <c r="FA57" s="234">
        <f t="shared" si="27"/>
        <v>7.913565426170468</v>
      </c>
      <c r="FB57" s="178">
        <f t="shared" si="28"/>
        <v>7.9533198152848374</v>
      </c>
    </row>
    <row r="58" spans="1:158" x14ac:dyDescent="0.25">
      <c r="A58" s="4" t="s">
        <v>108</v>
      </c>
      <c r="B58" s="4" t="s">
        <v>109</v>
      </c>
      <c r="C58" s="3">
        <v>602</v>
      </c>
      <c r="D58" s="3">
        <v>365</v>
      </c>
      <c r="E58" s="3">
        <v>157</v>
      </c>
      <c r="F58" s="3">
        <v>50</v>
      </c>
      <c r="G58" s="3">
        <v>48</v>
      </c>
      <c r="H58" s="3">
        <v>754</v>
      </c>
      <c r="I58" s="3">
        <v>0</v>
      </c>
      <c r="J58" s="5">
        <v>4.1644844517184945</v>
      </c>
      <c r="K58" s="5">
        <v>8.3289689034369889</v>
      </c>
      <c r="M58" s="3">
        <v>325</v>
      </c>
      <c r="N58" s="3">
        <v>286</v>
      </c>
      <c r="O58" s="3">
        <v>239</v>
      </c>
      <c r="P58" s="3">
        <v>119</v>
      </c>
      <c r="Q58" s="3">
        <v>176</v>
      </c>
      <c r="R58" s="3">
        <v>831</v>
      </c>
      <c r="S58" s="3">
        <v>0</v>
      </c>
      <c r="T58" s="5">
        <v>3.4061135371179039</v>
      </c>
      <c r="U58" s="5">
        <v>6.8122270742358078</v>
      </c>
      <c r="W58" s="3">
        <v>1147</v>
      </c>
      <c r="X58" s="3">
        <v>687</v>
      </c>
      <c r="Y58" s="3">
        <v>402</v>
      </c>
      <c r="Z58" s="3">
        <v>199</v>
      </c>
      <c r="AA58" s="3">
        <v>227</v>
      </c>
      <c r="AB58" s="3">
        <v>796</v>
      </c>
      <c r="AC58" s="3">
        <v>0</v>
      </c>
      <c r="AD58" s="5">
        <v>3.8745304282494364</v>
      </c>
      <c r="AE58" s="5">
        <v>7.7490608564988728</v>
      </c>
      <c r="AG58" s="3">
        <v>325</v>
      </c>
      <c r="AH58" s="3">
        <v>286</v>
      </c>
      <c r="AI58" s="3">
        <v>239</v>
      </c>
      <c r="AJ58" s="3">
        <v>119</v>
      </c>
      <c r="AK58" s="3">
        <v>176</v>
      </c>
      <c r="AL58" s="3">
        <v>831</v>
      </c>
      <c r="AM58" s="3">
        <v>0</v>
      </c>
      <c r="AN58" s="5">
        <v>3.4061135371179039</v>
      </c>
      <c r="AO58" s="5">
        <v>6.8122270742358078</v>
      </c>
      <c r="AQ58" s="3">
        <v>1502</v>
      </c>
      <c r="AR58" s="3">
        <v>930</v>
      </c>
      <c r="AS58" s="3">
        <v>519</v>
      </c>
      <c r="AT58" s="3">
        <v>179</v>
      </c>
      <c r="AU58" s="3">
        <v>145</v>
      </c>
      <c r="AV58" s="3">
        <v>183</v>
      </c>
      <c r="AW58" s="3">
        <v>0</v>
      </c>
      <c r="AX58" s="5">
        <v>4.0580152671755725</v>
      </c>
      <c r="AY58" s="5">
        <v>8.116030534351145</v>
      </c>
      <c r="BA58" s="3">
        <v>787</v>
      </c>
      <c r="BB58" s="3">
        <v>582</v>
      </c>
      <c r="BC58" s="3">
        <v>261</v>
      </c>
      <c r="BD58" s="3">
        <v>70</v>
      </c>
      <c r="BE58" s="3">
        <v>36</v>
      </c>
      <c r="BF58" s="3">
        <v>240</v>
      </c>
      <c r="BG58" s="3">
        <v>0</v>
      </c>
      <c r="BH58" s="5">
        <v>4.1601382488479262</v>
      </c>
      <c r="BI58" s="5">
        <v>8.3202764976958523</v>
      </c>
      <c r="BK58" s="3">
        <v>340</v>
      </c>
      <c r="BL58" s="3">
        <v>329</v>
      </c>
      <c r="BM58" s="3">
        <v>467</v>
      </c>
      <c r="BN58" s="3">
        <v>345</v>
      </c>
      <c r="BO58" s="3">
        <v>785</v>
      </c>
      <c r="BP58" s="3">
        <v>204</v>
      </c>
      <c r="BQ58" s="3">
        <v>0</v>
      </c>
      <c r="BR58" s="5">
        <v>2.6001765225066196</v>
      </c>
      <c r="BS58" s="5">
        <v>5.2003530450132391</v>
      </c>
      <c r="BU58" s="3">
        <v>741</v>
      </c>
      <c r="BV58" s="3">
        <v>661</v>
      </c>
      <c r="BW58" s="3">
        <v>446</v>
      </c>
      <c r="BX58" s="3">
        <v>148</v>
      </c>
      <c r="BY58" s="3">
        <v>121</v>
      </c>
      <c r="BZ58" s="3">
        <v>353</v>
      </c>
      <c r="CA58" s="3">
        <v>0</v>
      </c>
      <c r="CB58" s="5">
        <v>3.8280585734529997</v>
      </c>
      <c r="CC58" s="5">
        <v>7.6561171469059994</v>
      </c>
      <c r="CE58" s="3">
        <v>1143</v>
      </c>
      <c r="CF58" s="3">
        <v>958</v>
      </c>
      <c r="CG58" s="3">
        <v>768</v>
      </c>
      <c r="CH58" s="3">
        <v>337</v>
      </c>
      <c r="CI58" s="3">
        <v>389</v>
      </c>
      <c r="CJ58" s="3">
        <v>357</v>
      </c>
      <c r="CK58" s="3">
        <v>0</v>
      </c>
      <c r="CL58" s="5">
        <v>3.5922114047287899</v>
      </c>
      <c r="CM58" s="5">
        <v>7.1844228094575797</v>
      </c>
      <c r="CO58" s="3">
        <v>762</v>
      </c>
      <c r="CP58" s="3">
        <v>859</v>
      </c>
      <c r="CQ58" s="3">
        <v>910</v>
      </c>
      <c r="CR58" s="3">
        <v>508</v>
      </c>
      <c r="CS58" s="3">
        <v>669</v>
      </c>
      <c r="CT58" s="3">
        <v>244</v>
      </c>
      <c r="CU58" s="3">
        <v>0</v>
      </c>
      <c r="CV58" s="5">
        <v>3.1448220064724919</v>
      </c>
      <c r="CW58" s="5">
        <v>6.2896440129449838</v>
      </c>
      <c r="CY58" s="3">
        <v>559</v>
      </c>
      <c r="CZ58" s="3">
        <v>372</v>
      </c>
      <c r="DA58" s="3">
        <v>317</v>
      </c>
      <c r="DB58" s="3">
        <v>208</v>
      </c>
      <c r="DC58" s="3">
        <v>290</v>
      </c>
      <c r="DD58" s="3">
        <v>230</v>
      </c>
      <c r="DE58" s="3">
        <v>0</v>
      </c>
      <c r="DF58" s="5">
        <v>3.402061855670103</v>
      </c>
      <c r="DG58" s="5">
        <v>6.804123711340206</v>
      </c>
      <c r="DI58" s="3">
        <v>306</v>
      </c>
      <c r="DJ58" s="3">
        <v>352</v>
      </c>
      <c r="DK58" s="3">
        <v>381</v>
      </c>
      <c r="DL58" s="3">
        <v>229</v>
      </c>
      <c r="DM58" s="3">
        <v>240</v>
      </c>
      <c r="DN58" s="3">
        <v>468</v>
      </c>
      <c r="DO58" s="3">
        <v>0</v>
      </c>
      <c r="DP58" s="5">
        <v>3.1690981432360741</v>
      </c>
      <c r="DQ58" s="5">
        <v>6.3381962864721482</v>
      </c>
      <c r="DS58" s="3">
        <v>970</v>
      </c>
      <c r="DT58" s="3">
        <v>842</v>
      </c>
      <c r="DU58" s="3">
        <v>519</v>
      </c>
      <c r="DV58" s="3">
        <v>238</v>
      </c>
      <c r="DW58" s="3">
        <v>227</v>
      </c>
      <c r="DX58" s="3">
        <v>168</v>
      </c>
      <c r="DY58" s="3">
        <v>0</v>
      </c>
      <c r="DZ58" s="5">
        <v>3.7474964234620889</v>
      </c>
      <c r="EA58" s="5">
        <v>7.4949928469241778</v>
      </c>
      <c r="EC58" s="3">
        <v>303</v>
      </c>
      <c r="ED58" s="3">
        <v>288</v>
      </c>
      <c r="EE58" s="3">
        <v>240</v>
      </c>
      <c r="EF58" s="3">
        <v>85</v>
      </c>
      <c r="EG58" s="3">
        <v>99</v>
      </c>
      <c r="EH58" s="3">
        <v>467</v>
      </c>
      <c r="EI58" s="3">
        <v>0</v>
      </c>
      <c r="EJ58" s="5">
        <v>3.6019704433497539</v>
      </c>
      <c r="EK58" s="5">
        <v>7.2039408866995078</v>
      </c>
      <c r="EN58" s="278">
        <f t="shared" si="14"/>
        <v>8.3289689034369889</v>
      </c>
      <c r="EO58" s="279">
        <f t="shared" si="15"/>
        <v>6.8122270742358078</v>
      </c>
      <c r="EP58" s="279">
        <f t="shared" si="16"/>
        <v>7.7490608564988728</v>
      </c>
      <c r="EQ58" s="279">
        <f t="shared" si="17"/>
        <v>6.8122270742358078</v>
      </c>
      <c r="ER58" s="279">
        <f t="shared" si="18"/>
        <v>8.116030534351145</v>
      </c>
      <c r="ES58" s="233">
        <f t="shared" si="19"/>
        <v>8.3202764976958523</v>
      </c>
      <c r="ET58" s="233">
        <f t="shared" si="20"/>
        <v>5.2003530450132391</v>
      </c>
      <c r="EU58" s="233">
        <f t="shared" si="21"/>
        <v>7.6561171469059994</v>
      </c>
      <c r="EV58" s="233">
        <f t="shared" si="22"/>
        <v>7.1844228094575797</v>
      </c>
      <c r="EW58" s="233">
        <f t="shared" si="23"/>
        <v>6.2896440129449838</v>
      </c>
      <c r="EX58" s="233">
        <f t="shared" si="24"/>
        <v>6.804123711340206</v>
      </c>
      <c r="EY58" s="235">
        <f t="shared" si="25"/>
        <v>6.3381962864721482</v>
      </c>
      <c r="EZ58" s="233">
        <f t="shared" si="26"/>
        <v>7.4949928469241778</v>
      </c>
      <c r="FA58" s="234">
        <f t="shared" si="27"/>
        <v>7.2039408866995078</v>
      </c>
      <c r="FB58" s="178">
        <f t="shared" si="28"/>
        <v>7.1650415490151662</v>
      </c>
    </row>
    <row r="59" spans="1:158" x14ac:dyDescent="0.25">
      <c r="A59" s="4" t="s">
        <v>110</v>
      </c>
      <c r="B59" s="4" t="s">
        <v>111</v>
      </c>
      <c r="C59" s="3">
        <v>366</v>
      </c>
      <c r="D59" s="3">
        <v>561</v>
      </c>
      <c r="E59" s="3">
        <v>273</v>
      </c>
      <c r="F59" s="3">
        <v>0</v>
      </c>
      <c r="G59" s="3">
        <v>0</v>
      </c>
      <c r="H59" s="3">
        <v>0</v>
      </c>
      <c r="I59" s="3">
        <v>0</v>
      </c>
      <c r="J59" s="5">
        <v>4.0774999999999997</v>
      </c>
      <c r="K59" s="5">
        <v>8.1549999999999994</v>
      </c>
      <c r="M59" s="3">
        <v>435</v>
      </c>
      <c r="N59" s="3">
        <v>414</v>
      </c>
      <c r="O59" s="3">
        <v>351</v>
      </c>
      <c r="P59" s="3">
        <v>0</v>
      </c>
      <c r="Q59" s="3">
        <v>0</v>
      </c>
      <c r="R59" s="3">
        <v>0</v>
      </c>
      <c r="S59" s="3">
        <v>0</v>
      </c>
      <c r="T59" s="5">
        <v>4.07</v>
      </c>
      <c r="U59" s="5">
        <v>8.14</v>
      </c>
      <c r="W59" s="3">
        <v>738</v>
      </c>
      <c r="X59" s="3">
        <v>813</v>
      </c>
      <c r="Y59" s="3">
        <v>549</v>
      </c>
      <c r="Z59" s="3">
        <v>0</v>
      </c>
      <c r="AA59" s="3">
        <v>0</v>
      </c>
      <c r="AB59" s="3">
        <v>0</v>
      </c>
      <c r="AC59" s="3">
        <v>0</v>
      </c>
      <c r="AD59" s="5">
        <v>4.09</v>
      </c>
      <c r="AE59" s="5">
        <v>8.18</v>
      </c>
      <c r="AG59" s="3">
        <v>405</v>
      </c>
      <c r="AH59" s="3">
        <v>390</v>
      </c>
      <c r="AI59" s="3">
        <v>405</v>
      </c>
      <c r="AJ59" s="3">
        <v>0</v>
      </c>
      <c r="AK59" s="3">
        <v>0</v>
      </c>
      <c r="AL59" s="3">
        <v>0</v>
      </c>
      <c r="AM59" s="3">
        <v>0</v>
      </c>
      <c r="AN59" s="5">
        <v>4</v>
      </c>
      <c r="AO59" s="5">
        <v>8</v>
      </c>
      <c r="AQ59" s="3">
        <v>603</v>
      </c>
      <c r="AR59" s="3">
        <v>943</v>
      </c>
      <c r="AS59" s="3">
        <v>554</v>
      </c>
      <c r="AT59" s="3">
        <v>0</v>
      </c>
      <c r="AU59" s="3">
        <v>0</v>
      </c>
      <c r="AV59" s="3">
        <v>0</v>
      </c>
      <c r="AW59" s="3">
        <v>0</v>
      </c>
      <c r="AX59" s="5">
        <v>4.0233333333333334</v>
      </c>
      <c r="AY59" s="5">
        <v>8.0466666666666669</v>
      </c>
      <c r="BA59" s="3">
        <v>346</v>
      </c>
      <c r="BB59" s="3">
        <v>545</v>
      </c>
      <c r="BC59" s="3">
        <v>309</v>
      </c>
      <c r="BD59" s="3">
        <v>0</v>
      </c>
      <c r="BE59" s="3">
        <v>0</v>
      </c>
      <c r="BF59" s="3">
        <v>0</v>
      </c>
      <c r="BG59" s="3">
        <v>0</v>
      </c>
      <c r="BH59" s="5">
        <v>4.0308333333333337</v>
      </c>
      <c r="BI59" s="5">
        <v>8.0616666666666674</v>
      </c>
      <c r="BK59" s="3">
        <v>561</v>
      </c>
      <c r="BL59" s="3">
        <v>399</v>
      </c>
      <c r="BM59" s="3">
        <v>540</v>
      </c>
      <c r="BN59" s="3">
        <v>0</v>
      </c>
      <c r="BO59" s="3">
        <v>0</v>
      </c>
      <c r="BP59" s="3">
        <v>0</v>
      </c>
      <c r="BQ59" s="3">
        <v>0</v>
      </c>
      <c r="BR59" s="5">
        <v>4.0140000000000002</v>
      </c>
      <c r="BS59" s="5">
        <v>8.0280000000000005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E59" s="3">
        <v>927</v>
      </c>
      <c r="CF59" s="3">
        <v>1011</v>
      </c>
      <c r="CG59" s="3">
        <v>462</v>
      </c>
      <c r="CH59" s="3">
        <v>0</v>
      </c>
      <c r="CI59" s="3">
        <v>0</v>
      </c>
      <c r="CJ59" s="3">
        <v>0</v>
      </c>
      <c r="CK59" s="3">
        <v>0</v>
      </c>
      <c r="CL59" s="5">
        <v>4.1937499999999996</v>
      </c>
      <c r="CM59" s="5">
        <v>8.3874999999999993</v>
      </c>
      <c r="CO59" s="3">
        <v>825</v>
      </c>
      <c r="CP59" s="3">
        <v>805</v>
      </c>
      <c r="CQ59" s="3">
        <v>737</v>
      </c>
      <c r="CR59" s="3">
        <v>33</v>
      </c>
      <c r="CS59" s="3">
        <v>0</v>
      </c>
      <c r="CT59" s="3">
        <v>0</v>
      </c>
      <c r="CU59" s="3">
        <v>0</v>
      </c>
      <c r="CV59" s="5">
        <v>4.0091666666666663</v>
      </c>
      <c r="CW59" s="5">
        <v>8.0183333333333326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S59" s="3">
        <v>795</v>
      </c>
      <c r="DT59" s="3">
        <v>669</v>
      </c>
      <c r="DU59" s="3">
        <v>336</v>
      </c>
      <c r="DV59" s="3">
        <v>0</v>
      </c>
      <c r="DW59" s="3">
        <v>0</v>
      </c>
      <c r="DX59" s="3">
        <v>0</v>
      </c>
      <c r="DY59" s="3">
        <v>0</v>
      </c>
      <c r="DZ59" s="5">
        <v>4.2549999999999999</v>
      </c>
      <c r="EA59" s="5">
        <v>8.51</v>
      </c>
      <c r="EC59" s="3">
        <v>468</v>
      </c>
      <c r="ED59" s="3">
        <v>249</v>
      </c>
      <c r="EE59" s="3">
        <v>183</v>
      </c>
      <c r="EF59" s="3">
        <v>0</v>
      </c>
      <c r="EG59" s="3">
        <v>0</v>
      </c>
      <c r="EH59" s="3">
        <v>0</v>
      </c>
      <c r="EI59" s="3">
        <v>0</v>
      </c>
      <c r="EJ59" s="5">
        <v>4.3166666666666664</v>
      </c>
      <c r="EK59" s="5">
        <v>8.6333333333333329</v>
      </c>
      <c r="EN59" s="278">
        <f t="shared" si="14"/>
        <v>8.1549999999999994</v>
      </c>
      <c r="EO59" s="279">
        <f t="shared" si="15"/>
        <v>8.14</v>
      </c>
      <c r="EP59" s="279">
        <f t="shared" si="16"/>
        <v>8.18</v>
      </c>
      <c r="EQ59" s="279">
        <f t="shared" si="17"/>
        <v>8</v>
      </c>
      <c r="ER59" s="279">
        <f t="shared" si="18"/>
        <v>8.0466666666666669</v>
      </c>
      <c r="ES59" s="233">
        <f t="shared" si="19"/>
        <v>8.0616666666666674</v>
      </c>
      <c r="ET59" s="233">
        <f t="shared" si="20"/>
        <v>8.0280000000000005</v>
      </c>
      <c r="EU59" s="233">
        <f t="shared" si="21"/>
        <v>0</v>
      </c>
      <c r="EV59" s="233">
        <f t="shared" si="22"/>
        <v>8.3874999999999993</v>
      </c>
      <c r="EW59" s="233">
        <f t="shared" si="23"/>
        <v>8.0183333333333326</v>
      </c>
      <c r="EX59" s="233">
        <f t="shared" si="24"/>
        <v>0</v>
      </c>
      <c r="EY59" s="235">
        <f t="shared" si="25"/>
        <v>0</v>
      </c>
      <c r="EZ59" s="233">
        <f t="shared" si="26"/>
        <v>8.51</v>
      </c>
      <c r="FA59" s="234">
        <f t="shared" si="27"/>
        <v>8.6333333333333329</v>
      </c>
      <c r="FB59" s="178">
        <f t="shared" si="28"/>
        <v>8.1964090909090928</v>
      </c>
    </row>
    <row r="60" spans="1:158" x14ac:dyDescent="0.25">
      <c r="A60" s="4" t="s">
        <v>112</v>
      </c>
      <c r="B60" s="4" t="s">
        <v>113</v>
      </c>
      <c r="C60" s="3">
        <v>192</v>
      </c>
      <c r="D60" s="3">
        <v>354</v>
      </c>
      <c r="E60" s="3">
        <v>163</v>
      </c>
      <c r="F60" s="3">
        <v>45</v>
      </c>
      <c r="G60" s="3">
        <v>29</v>
      </c>
      <c r="H60" s="3">
        <v>417</v>
      </c>
      <c r="I60" s="3">
        <v>0</v>
      </c>
      <c r="J60" s="5">
        <v>3.8109833971902938</v>
      </c>
      <c r="K60" s="5">
        <v>7.6219667943805876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W60" s="3">
        <v>457</v>
      </c>
      <c r="X60" s="3">
        <v>845</v>
      </c>
      <c r="Y60" s="3">
        <v>395</v>
      </c>
      <c r="Z60" s="3">
        <v>142</v>
      </c>
      <c r="AA60" s="3">
        <v>126</v>
      </c>
      <c r="AB60" s="3">
        <v>135</v>
      </c>
      <c r="AC60" s="3">
        <v>0</v>
      </c>
      <c r="AD60" s="5">
        <v>3.6946564885496183</v>
      </c>
      <c r="AE60" s="5">
        <v>7.3893129770992365</v>
      </c>
      <c r="AG60" s="3">
        <v>140</v>
      </c>
      <c r="AH60" s="3">
        <v>327</v>
      </c>
      <c r="AI60" s="3">
        <v>228</v>
      </c>
      <c r="AJ60" s="3">
        <v>83</v>
      </c>
      <c r="AK60" s="3">
        <v>68</v>
      </c>
      <c r="AL60" s="3">
        <v>354</v>
      </c>
      <c r="AM60" s="3">
        <v>0</v>
      </c>
      <c r="AN60" s="5">
        <v>3.458628841607565</v>
      </c>
      <c r="AO60" s="5">
        <v>6.91725768321513</v>
      </c>
      <c r="AQ60" s="3">
        <v>678</v>
      </c>
      <c r="AR60" s="3">
        <v>857</v>
      </c>
      <c r="AS60" s="3">
        <v>411</v>
      </c>
      <c r="AT60" s="3">
        <v>70</v>
      </c>
      <c r="AU60" s="3">
        <v>49</v>
      </c>
      <c r="AV60" s="3">
        <v>35</v>
      </c>
      <c r="AW60" s="3">
        <v>0</v>
      </c>
      <c r="AX60" s="5">
        <v>3.9903147699757868</v>
      </c>
      <c r="AY60" s="5">
        <v>7.9806295399515736</v>
      </c>
      <c r="BA60" s="3">
        <v>422</v>
      </c>
      <c r="BB60" s="3">
        <v>491</v>
      </c>
      <c r="BC60" s="3">
        <v>205</v>
      </c>
      <c r="BD60" s="3">
        <v>33</v>
      </c>
      <c r="BE60" s="3">
        <v>32</v>
      </c>
      <c r="BF60" s="3">
        <v>17</v>
      </c>
      <c r="BG60" s="3">
        <v>0</v>
      </c>
      <c r="BH60" s="5">
        <v>4.0464919695688923</v>
      </c>
      <c r="BI60" s="5">
        <v>8.0929839391377847</v>
      </c>
      <c r="BK60" s="3">
        <v>173</v>
      </c>
      <c r="BL60" s="3">
        <v>473</v>
      </c>
      <c r="BM60" s="3">
        <v>444</v>
      </c>
      <c r="BN60" s="3">
        <v>185</v>
      </c>
      <c r="BO60" s="3">
        <v>182</v>
      </c>
      <c r="BP60" s="3">
        <v>43</v>
      </c>
      <c r="BQ60" s="3">
        <v>0</v>
      </c>
      <c r="BR60" s="5">
        <v>3.1853122855181879</v>
      </c>
      <c r="BS60" s="5">
        <v>6.3706245710363758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E60" s="3">
        <v>473</v>
      </c>
      <c r="CF60" s="3">
        <v>1005</v>
      </c>
      <c r="CG60" s="3">
        <v>599</v>
      </c>
      <c r="CH60" s="3">
        <v>148</v>
      </c>
      <c r="CI60" s="3">
        <v>100</v>
      </c>
      <c r="CJ60" s="3">
        <v>75</v>
      </c>
      <c r="CK60" s="3">
        <v>0</v>
      </c>
      <c r="CL60" s="5">
        <v>3.6894623655913978</v>
      </c>
      <c r="CM60" s="5">
        <v>7.3789247311827957</v>
      </c>
      <c r="CO60" s="3">
        <v>420</v>
      </c>
      <c r="CP60" s="3">
        <v>839</v>
      </c>
      <c r="CQ60" s="3">
        <v>753</v>
      </c>
      <c r="CR60" s="3">
        <v>169</v>
      </c>
      <c r="CS60" s="3">
        <v>151</v>
      </c>
      <c r="CT60" s="3">
        <v>68</v>
      </c>
      <c r="CU60" s="3">
        <v>0</v>
      </c>
      <c r="CV60" s="5">
        <v>3.5180102915951972</v>
      </c>
      <c r="CW60" s="5">
        <v>7.0360205831903944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S60" s="3">
        <v>342</v>
      </c>
      <c r="DT60" s="3">
        <v>703</v>
      </c>
      <c r="DU60" s="3">
        <v>428</v>
      </c>
      <c r="DV60" s="3">
        <v>132</v>
      </c>
      <c r="DW60" s="3">
        <v>135</v>
      </c>
      <c r="DX60" s="3">
        <v>60</v>
      </c>
      <c r="DY60" s="3">
        <v>0</v>
      </c>
      <c r="DZ60" s="5">
        <v>3.5660919540229883</v>
      </c>
      <c r="EA60" s="5">
        <v>7.1321839080459766</v>
      </c>
      <c r="EC60" s="3">
        <v>166</v>
      </c>
      <c r="ED60" s="3">
        <v>321</v>
      </c>
      <c r="EE60" s="3">
        <v>219</v>
      </c>
      <c r="EF60" s="3">
        <v>53</v>
      </c>
      <c r="EG60" s="3">
        <v>30</v>
      </c>
      <c r="EH60" s="3">
        <v>111</v>
      </c>
      <c r="EI60" s="3">
        <v>0</v>
      </c>
      <c r="EJ60" s="5">
        <v>3.6844106463878328</v>
      </c>
      <c r="EK60" s="5">
        <v>7.3688212927756656</v>
      </c>
      <c r="EN60" s="278">
        <f t="shared" si="14"/>
        <v>7.6219667943805876</v>
      </c>
      <c r="EO60" s="279">
        <f t="shared" si="15"/>
        <v>0</v>
      </c>
      <c r="EP60" s="279">
        <f t="shared" si="16"/>
        <v>7.3893129770992365</v>
      </c>
      <c r="EQ60" s="279">
        <f t="shared" si="17"/>
        <v>6.91725768321513</v>
      </c>
      <c r="ER60" s="279">
        <f t="shared" si="18"/>
        <v>7.9806295399515736</v>
      </c>
      <c r="ES60" s="233">
        <f t="shared" si="19"/>
        <v>8.0929839391377847</v>
      </c>
      <c r="ET60" s="233">
        <f t="shared" si="20"/>
        <v>6.3706245710363758</v>
      </c>
      <c r="EU60" s="233">
        <f t="shared" si="21"/>
        <v>0</v>
      </c>
      <c r="EV60" s="233">
        <f t="shared" si="22"/>
        <v>7.3789247311827957</v>
      </c>
      <c r="EW60" s="233">
        <f t="shared" si="23"/>
        <v>7.0360205831903944</v>
      </c>
      <c r="EX60" s="233">
        <f t="shared" si="24"/>
        <v>0</v>
      </c>
      <c r="EY60" s="235">
        <f t="shared" si="25"/>
        <v>0</v>
      </c>
      <c r="EZ60" s="233">
        <f t="shared" si="26"/>
        <v>7.1321839080459766</v>
      </c>
      <c r="FA60" s="234">
        <f t="shared" si="27"/>
        <v>7.3688212927756656</v>
      </c>
      <c r="FB60" s="178">
        <f t="shared" si="28"/>
        <v>7.3288726020015504</v>
      </c>
    </row>
    <row r="61" spans="1:158" x14ac:dyDescent="0.25">
      <c r="A61" s="4" t="s">
        <v>114</v>
      </c>
      <c r="B61" s="4" t="s">
        <v>115</v>
      </c>
      <c r="C61" s="3">
        <v>171</v>
      </c>
      <c r="D61" s="3">
        <v>181</v>
      </c>
      <c r="E61" s="3">
        <v>72</v>
      </c>
      <c r="F61" s="3">
        <v>29</v>
      </c>
      <c r="G61" s="3">
        <v>6</v>
      </c>
      <c r="H61" s="3">
        <v>141</v>
      </c>
      <c r="I61" s="3">
        <v>0</v>
      </c>
      <c r="J61" s="5">
        <v>4.0501089324618738</v>
      </c>
      <c r="K61" s="5">
        <v>8.1002178649237475</v>
      </c>
      <c r="M61" s="3">
        <v>129</v>
      </c>
      <c r="N61" s="3">
        <v>241</v>
      </c>
      <c r="O61" s="3">
        <v>107</v>
      </c>
      <c r="P61" s="3">
        <v>29</v>
      </c>
      <c r="Q61" s="3">
        <v>25</v>
      </c>
      <c r="R61" s="3">
        <v>69</v>
      </c>
      <c r="S61" s="3">
        <v>0</v>
      </c>
      <c r="T61" s="5">
        <v>3.7909604519774009</v>
      </c>
      <c r="U61" s="5">
        <v>7.5819209039548019</v>
      </c>
      <c r="W61" s="3">
        <v>223</v>
      </c>
      <c r="X61" s="3">
        <v>420</v>
      </c>
      <c r="Y61" s="3">
        <v>188</v>
      </c>
      <c r="Z61" s="3">
        <v>78</v>
      </c>
      <c r="AA61" s="3">
        <v>48</v>
      </c>
      <c r="AB61" s="3">
        <v>93</v>
      </c>
      <c r="AC61" s="3">
        <v>0</v>
      </c>
      <c r="AD61" s="5">
        <v>3.7230929989550678</v>
      </c>
      <c r="AE61" s="5">
        <v>7.4461859979101357</v>
      </c>
      <c r="AG61" s="3">
        <v>88</v>
      </c>
      <c r="AH61" s="3">
        <v>227</v>
      </c>
      <c r="AI61" s="3">
        <v>111</v>
      </c>
      <c r="AJ61" s="3">
        <v>50</v>
      </c>
      <c r="AK61" s="3">
        <v>45</v>
      </c>
      <c r="AL61" s="3">
        <v>79</v>
      </c>
      <c r="AM61" s="3">
        <v>0</v>
      </c>
      <c r="AN61" s="5">
        <v>3.5047984644913628</v>
      </c>
      <c r="AO61" s="5">
        <v>7.0095969289827256</v>
      </c>
      <c r="AQ61" s="3">
        <v>401</v>
      </c>
      <c r="AR61" s="3">
        <v>387</v>
      </c>
      <c r="AS61" s="3">
        <v>131</v>
      </c>
      <c r="AT61" s="3">
        <v>35</v>
      </c>
      <c r="AU61" s="3">
        <v>41</v>
      </c>
      <c r="AV61" s="3">
        <v>55</v>
      </c>
      <c r="AW61" s="3">
        <v>0</v>
      </c>
      <c r="AX61" s="5">
        <v>4.0773869346733669</v>
      </c>
      <c r="AY61" s="5">
        <v>8.1547738693467338</v>
      </c>
      <c r="BA61" s="3">
        <v>214</v>
      </c>
      <c r="BB61" s="3">
        <v>253</v>
      </c>
      <c r="BC61" s="3">
        <v>62</v>
      </c>
      <c r="BD61" s="3">
        <v>20</v>
      </c>
      <c r="BE61" s="3">
        <v>24</v>
      </c>
      <c r="BF61" s="3">
        <v>27</v>
      </c>
      <c r="BG61" s="3">
        <v>0</v>
      </c>
      <c r="BH61" s="5">
        <v>4.0698080279232114</v>
      </c>
      <c r="BI61" s="5">
        <v>8.1396160558464228</v>
      </c>
      <c r="BK61" s="3">
        <v>76</v>
      </c>
      <c r="BL61" s="3">
        <v>178</v>
      </c>
      <c r="BM61" s="3">
        <v>138</v>
      </c>
      <c r="BN61" s="3">
        <v>95</v>
      </c>
      <c r="BO61" s="3">
        <v>125</v>
      </c>
      <c r="BP61" s="3">
        <v>138</v>
      </c>
      <c r="BQ61" s="3">
        <v>0</v>
      </c>
      <c r="BR61" s="5">
        <v>2.9754901960784315</v>
      </c>
      <c r="BS61" s="5">
        <v>5.9509803921568629</v>
      </c>
      <c r="BU61" s="3">
        <v>217</v>
      </c>
      <c r="BV61" s="3">
        <v>321</v>
      </c>
      <c r="BW61" s="3">
        <v>138</v>
      </c>
      <c r="BX61" s="3">
        <v>20</v>
      </c>
      <c r="BY61" s="3">
        <v>24</v>
      </c>
      <c r="BZ61" s="3">
        <v>30</v>
      </c>
      <c r="CA61" s="3">
        <v>0</v>
      </c>
      <c r="CB61" s="5">
        <v>3.9541666666666666</v>
      </c>
      <c r="CC61" s="5">
        <v>7.9083333333333332</v>
      </c>
      <c r="CE61" s="3">
        <v>320</v>
      </c>
      <c r="CF61" s="3">
        <v>489</v>
      </c>
      <c r="CG61" s="3">
        <v>228</v>
      </c>
      <c r="CH61" s="3">
        <v>59</v>
      </c>
      <c r="CI61" s="3">
        <v>60</v>
      </c>
      <c r="CJ61" s="3">
        <v>44</v>
      </c>
      <c r="CK61" s="3">
        <v>0</v>
      </c>
      <c r="CL61" s="5">
        <v>3.8217993079584773</v>
      </c>
      <c r="CM61" s="5">
        <v>7.6435986159169547</v>
      </c>
      <c r="CO61" s="3">
        <v>319</v>
      </c>
      <c r="CP61" s="3">
        <v>497</v>
      </c>
      <c r="CQ61" s="3">
        <v>233</v>
      </c>
      <c r="CR61" s="3">
        <v>51</v>
      </c>
      <c r="CS61" s="3">
        <v>51</v>
      </c>
      <c r="CT61" s="3">
        <v>49</v>
      </c>
      <c r="CU61" s="3">
        <v>0</v>
      </c>
      <c r="CV61" s="5">
        <v>3.8531711555169417</v>
      </c>
      <c r="CW61" s="5">
        <v>7.7063423110338833</v>
      </c>
      <c r="CY61" s="3">
        <v>190</v>
      </c>
      <c r="CZ61" s="3">
        <v>228</v>
      </c>
      <c r="DA61" s="3">
        <v>99</v>
      </c>
      <c r="DB61" s="3">
        <v>25</v>
      </c>
      <c r="DC61" s="3">
        <v>28</v>
      </c>
      <c r="DD61" s="3">
        <v>30</v>
      </c>
      <c r="DE61" s="3">
        <v>0</v>
      </c>
      <c r="DF61" s="5">
        <v>3.9245614035087719</v>
      </c>
      <c r="DG61" s="5">
        <v>7.8491228070175438</v>
      </c>
      <c r="DI61" s="3">
        <v>223</v>
      </c>
      <c r="DJ61" s="3">
        <v>232</v>
      </c>
      <c r="DK61" s="3">
        <v>71</v>
      </c>
      <c r="DL61" s="3">
        <v>19</v>
      </c>
      <c r="DM61" s="3">
        <v>27</v>
      </c>
      <c r="DN61" s="3">
        <v>28</v>
      </c>
      <c r="DO61" s="3">
        <v>0</v>
      </c>
      <c r="DP61" s="5">
        <v>4.0576923076923075</v>
      </c>
      <c r="DQ61" s="5">
        <v>8.115384615384615</v>
      </c>
      <c r="DS61" s="3">
        <v>291</v>
      </c>
      <c r="DT61" s="3">
        <v>347</v>
      </c>
      <c r="DU61" s="3">
        <v>108</v>
      </c>
      <c r="DV61" s="3">
        <v>43</v>
      </c>
      <c r="DW61" s="3">
        <v>54</v>
      </c>
      <c r="DX61" s="3">
        <v>57</v>
      </c>
      <c r="DY61" s="3">
        <v>0</v>
      </c>
      <c r="DZ61" s="5">
        <v>3.922894424673784</v>
      </c>
      <c r="EA61" s="5">
        <v>7.845788849347568</v>
      </c>
      <c r="EC61" s="3">
        <v>40</v>
      </c>
      <c r="ED61" s="3">
        <v>101</v>
      </c>
      <c r="EE61" s="3">
        <v>86</v>
      </c>
      <c r="EF61" s="3">
        <v>58</v>
      </c>
      <c r="EG61" s="3">
        <v>75</v>
      </c>
      <c r="EH61" s="3">
        <v>90</v>
      </c>
      <c r="EI61" s="3">
        <v>0</v>
      </c>
      <c r="EJ61" s="5">
        <v>2.9249999999999998</v>
      </c>
      <c r="EK61" s="5">
        <v>5.85</v>
      </c>
      <c r="EN61" s="278">
        <f t="shared" si="14"/>
        <v>8.1002178649237475</v>
      </c>
      <c r="EO61" s="279">
        <f t="shared" si="15"/>
        <v>7.5819209039548019</v>
      </c>
      <c r="EP61" s="279">
        <f t="shared" si="16"/>
        <v>7.4461859979101357</v>
      </c>
      <c r="EQ61" s="279">
        <f t="shared" si="17"/>
        <v>7.0095969289827256</v>
      </c>
      <c r="ER61" s="279">
        <f t="shared" si="18"/>
        <v>8.1547738693467338</v>
      </c>
      <c r="ES61" s="233">
        <f t="shared" si="19"/>
        <v>8.1396160558464228</v>
      </c>
      <c r="ET61" s="233">
        <f t="shared" si="20"/>
        <v>5.9509803921568629</v>
      </c>
      <c r="EU61" s="233">
        <f t="shared" si="21"/>
        <v>7.9083333333333332</v>
      </c>
      <c r="EV61" s="233">
        <f t="shared" si="22"/>
        <v>7.6435986159169547</v>
      </c>
      <c r="EW61" s="233">
        <f t="shared" si="23"/>
        <v>7.7063423110338833</v>
      </c>
      <c r="EX61" s="233">
        <f t="shared" si="24"/>
        <v>7.8491228070175438</v>
      </c>
      <c r="EY61" s="235">
        <f t="shared" si="25"/>
        <v>8.115384615384615</v>
      </c>
      <c r="EZ61" s="233">
        <f t="shared" si="26"/>
        <v>7.845788849347568</v>
      </c>
      <c r="FA61" s="234">
        <f t="shared" si="27"/>
        <v>5.85</v>
      </c>
      <c r="FB61" s="178">
        <f t="shared" si="28"/>
        <v>7.5215616103682379</v>
      </c>
    </row>
    <row r="62" spans="1:158" x14ac:dyDescent="0.25">
      <c r="A62" s="4" t="s">
        <v>116</v>
      </c>
      <c r="B62" s="4" t="s">
        <v>117</v>
      </c>
      <c r="C62" s="3">
        <v>147</v>
      </c>
      <c r="D62" s="3">
        <v>202</v>
      </c>
      <c r="E62" s="3">
        <v>60</v>
      </c>
      <c r="F62" s="3">
        <v>23</v>
      </c>
      <c r="G62" s="3">
        <v>27</v>
      </c>
      <c r="H62" s="3">
        <v>741</v>
      </c>
      <c r="I62" s="3">
        <v>0</v>
      </c>
      <c r="J62" s="5">
        <v>3.9128540305010895</v>
      </c>
      <c r="K62" s="5">
        <v>7.825708061002179</v>
      </c>
      <c r="M62" s="3">
        <v>231</v>
      </c>
      <c r="N62" s="3">
        <v>329</v>
      </c>
      <c r="O62" s="3">
        <v>261</v>
      </c>
      <c r="P62" s="3">
        <v>62</v>
      </c>
      <c r="Q62" s="3">
        <v>52</v>
      </c>
      <c r="R62" s="3">
        <v>265</v>
      </c>
      <c r="S62" s="3">
        <v>0</v>
      </c>
      <c r="T62" s="5">
        <v>3.6684491978609626</v>
      </c>
      <c r="U62" s="5">
        <v>7.3368983957219251</v>
      </c>
      <c r="W62" s="3">
        <v>850</v>
      </c>
      <c r="X62" s="3">
        <v>688</v>
      </c>
      <c r="Y62" s="3">
        <v>255</v>
      </c>
      <c r="Z62" s="3">
        <v>27</v>
      </c>
      <c r="AA62" s="3">
        <v>16</v>
      </c>
      <c r="AB62" s="3">
        <v>264</v>
      </c>
      <c r="AC62" s="3">
        <v>0</v>
      </c>
      <c r="AD62" s="5">
        <v>4.2685185185185182</v>
      </c>
      <c r="AE62" s="5">
        <v>8.5370370370370363</v>
      </c>
      <c r="AG62" s="3">
        <v>186</v>
      </c>
      <c r="AH62" s="3">
        <v>311</v>
      </c>
      <c r="AI62" s="3">
        <v>252</v>
      </c>
      <c r="AJ62" s="3">
        <v>66</v>
      </c>
      <c r="AK62" s="3">
        <v>75</v>
      </c>
      <c r="AL62" s="3">
        <v>310</v>
      </c>
      <c r="AM62" s="3">
        <v>0</v>
      </c>
      <c r="AN62" s="5">
        <v>3.5247191011235954</v>
      </c>
      <c r="AO62" s="5">
        <v>7.0494382022471909</v>
      </c>
      <c r="AQ62" s="3">
        <v>994</v>
      </c>
      <c r="AR62" s="3">
        <v>723</v>
      </c>
      <c r="AS62" s="3">
        <v>291</v>
      </c>
      <c r="AT62" s="3">
        <v>45</v>
      </c>
      <c r="AU62" s="3">
        <v>27</v>
      </c>
      <c r="AV62" s="3">
        <v>20</v>
      </c>
      <c r="AW62" s="3">
        <v>0</v>
      </c>
      <c r="AX62" s="5">
        <v>4.2557692307692312</v>
      </c>
      <c r="AY62" s="5">
        <v>8.5115384615384624</v>
      </c>
      <c r="BA62" s="3">
        <v>447</v>
      </c>
      <c r="BB62" s="3">
        <v>428</v>
      </c>
      <c r="BC62" s="3">
        <v>145</v>
      </c>
      <c r="BD62" s="3">
        <v>15</v>
      </c>
      <c r="BE62" s="3">
        <v>12</v>
      </c>
      <c r="BF62" s="3">
        <v>153</v>
      </c>
      <c r="BG62" s="3">
        <v>0</v>
      </c>
      <c r="BH62" s="5">
        <v>4.2254059216809932</v>
      </c>
      <c r="BI62" s="5">
        <v>8.4508118433619863</v>
      </c>
      <c r="BK62" s="3">
        <v>152</v>
      </c>
      <c r="BL62" s="3">
        <v>329</v>
      </c>
      <c r="BM62" s="3">
        <v>440</v>
      </c>
      <c r="BN62" s="3">
        <v>226</v>
      </c>
      <c r="BO62" s="3">
        <v>268</v>
      </c>
      <c r="BP62" s="3">
        <v>85</v>
      </c>
      <c r="BQ62" s="3">
        <v>0</v>
      </c>
      <c r="BR62" s="5">
        <v>2.9088339222614841</v>
      </c>
      <c r="BS62" s="5">
        <v>5.8176678445229681</v>
      </c>
      <c r="BU62" s="3">
        <v>511</v>
      </c>
      <c r="BV62" s="3">
        <v>644</v>
      </c>
      <c r="BW62" s="3">
        <v>211</v>
      </c>
      <c r="BX62" s="3">
        <v>22</v>
      </c>
      <c r="BY62" s="3">
        <v>14</v>
      </c>
      <c r="BZ62" s="3">
        <v>98</v>
      </c>
      <c r="CA62" s="3">
        <v>0</v>
      </c>
      <c r="CB62" s="5">
        <v>4.152639087018545</v>
      </c>
      <c r="CC62" s="5">
        <v>8.30527817403709</v>
      </c>
      <c r="CE62" s="3">
        <v>777</v>
      </c>
      <c r="CF62" s="3">
        <v>804</v>
      </c>
      <c r="CG62" s="3">
        <v>468</v>
      </c>
      <c r="CH62" s="3">
        <v>120</v>
      </c>
      <c r="CI62" s="3">
        <v>109</v>
      </c>
      <c r="CJ62" s="3">
        <v>122</v>
      </c>
      <c r="CK62" s="3">
        <v>0</v>
      </c>
      <c r="CL62" s="5">
        <v>3.8867427568042143</v>
      </c>
      <c r="CM62" s="5">
        <v>7.7734855136084287</v>
      </c>
      <c r="CO62" s="3">
        <v>520</v>
      </c>
      <c r="CP62" s="3">
        <v>700</v>
      </c>
      <c r="CQ62" s="3">
        <v>618</v>
      </c>
      <c r="CR62" s="3">
        <v>258</v>
      </c>
      <c r="CS62" s="3">
        <v>202</v>
      </c>
      <c r="CT62" s="3">
        <v>102</v>
      </c>
      <c r="CU62" s="3">
        <v>0</v>
      </c>
      <c r="CV62" s="5">
        <v>3.4691035683202784</v>
      </c>
      <c r="CW62" s="5">
        <v>6.9382071366405569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S62" s="3">
        <v>565</v>
      </c>
      <c r="DT62" s="3">
        <v>613</v>
      </c>
      <c r="DU62" s="3">
        <v>338</v>
      </c>
      <c r="DV62" s="3">
        <v>92</v>
      </c>
      <c r="DW62" s="3">
        <v>56</v>
      </c>
      <c r="DX62" s="3">
        <v>136</v>
      </c>
      <c r="DY62" s="3">
        <v>0</v>
      </c>
      <c r="DZ62" s="5">
        <v>3.9248798076923075</v>
      </c>
      <c r="EA62" s="5">
        <v>7.849759615384615</v>
      </c>
      <c r="EC62" s="3">
        <v>150</v>
      </c>
      <c r="ED62" s="3">
        <v>211</v>
      </c>
      <c r="EE62" s="3">
        <v>126</v>
      </c>
      <c r="EF62" s="3">
        <v>39</v>
      </c>
      <c r="EG62" s="3">
        <v>23</v>
      </c>
      <c r="EH62" s="3">
        <v>351</v>
      </c>
      <c r="EI62" s="3">
        <v>0</v>
      </c>
      <c r="EJ62" s="5">
        <v>3.7759562841530054</v>
      </c>
      <c r="EK62" s="5">
        <v>7.5519125683060109</v>
      </c>
      <c r="EN62" s="278">
        <f t="shared" si="14"/>
        <v>7.825708061002179</v>
      </c>
      <c r="EO62" s="279">
        <f t="shared" si="15"/>
        <v>7.3368983957219251</v>
      </c>
      <c r="EP62" s="279">
        <f t="shared" si="16"/>
        <v>8.5370370370370363</v>
      </c>
      <c r="EQ62" s="279">
        <f t="shared" si="17"/>
        <v>7.0494382022471909</v>
      </c>
      <c r="ER62" s="279">
        <f t="shared" si="18"/>
        <v>8.5115384615384624</v>
      </c>
      <c r="ES62" s="233">
        <f t="shared" si="19"/>
        <v>8.4508118433619863</v>
      </c>
      <c r="ET62" s="233">
        <f t="shared" si="20"/>
        <v>5.8176678445229681</v>
      </c>
      <c r="EU62" s="233">
        <f t="shared" si="21"/>
        <v>8.30527817403709</v>
      </c>
      <c r="EV62" s="233">
        <f t="shared" si="22"/>
        <v>7.7734855136084287</v>
      </c>
      <c r="EW62" s="233">
        <f t="shared" si="23"/>
        <v>6.9382071366405569</v>
      </c>
      <c r="EX62" s="233">
        <f t="shared" si="24"/>
        <v>0</v>
      </c>
      <c r="EY62" s="235">
        <f t="shared" si="25"/>
        <v>0</v>
      </c>
      <c r="EZ62" s="233">
        <f t="shared" si="26"/>
        <v>7.849759615384615</v>
      </c>
      <c r="FA62" s="234">
        <f t="shared" si="27"/>
        <v>7.5519125683060109</v>
      </c>
      <c r="FB62" s="178">
        <f t="shared" si="28"/>
        <v>7.6623119044507044</v>
      </c>
    </row>
    <row r="63" spans="1:158" x14ac:dyDescent="0.25">
      <c r="A63" s="4" t="s">
        <v>118</v>
      </c>
      <c r="B63" s="4" t="s">
        <v>119</v>
      </c>
      <c r="C63" s="3">
        <v>630</v>
      </c>
      <c r="D63" s="3">
        <v>603</v>
      </c>
      <c r="E63" s="3">
        <v>146</v>
      </c>
      <c r="F63" s="3">
        <v>14</v>
      </c>
      <c r="G63" s="3">
        <v>12</v>
      </c>
      <c r="H63" s="3">
        <v>667</v>
      </c>
      <c r="I63" s="3">
        <v>0</v>
      </c>
      <c r="J63" s="5">
        <v>4.2989323843416374</v>
      </c>
      <c r="K63" s="5">
        <v>8.5978647686832748</v>
      </c>
      <c r="M63" s="3">
        <v>594</v>
      </c>
      <c r="N63" s="3">
        <v>542</v>
      </c>
      <c r="O63" s="3">
        <v>182</v>
      </c>
      <c r="P63" s="3">
        <v>26</v>
      </c>
      <c r="Q63" s="3">
        <v>31</v>
      </c>
      <c r="R63" s="3">
        <v>697</v>
      </c>
      <c r="S63" s="3">
        <v>0</v>
      </c>
      <c r="T63" s="5">
        <v>4.1941818181818178</v>
      </c>
      <c r="U63" s="5">
        <v>8.3883636363636356</v>
      </c>
      <c r="W63" s="3">
        <v>1519</v>
      </c>
      <c r="X63" s="3">
        <v>1245</v>
      </c>
      <c r="Y63" s="3">
        <v>366</v>
      </c>
      <c r="Z63" s="3">
        <v>28</v>
      </c>
      <c r="AA63" s="3">
        <v>13</v>
      </c>
      <c r="AB63" s="3">
        <v>455</v>
      </c>
      <c r="AC63" s="3">
        <v>0</v>
      </c>
      <c r="AD63" s="5">
        <v>4.3336486912645853</v>
      </c>
      <c r="AE63" s="5">
        <v>8.6672973825291706</v>
      </c>
      <c r="AG63" s="3">
        <v>585</v>
      </c>
      <c r="AH63" s="3">
        <v>539</v>
      </c>
      <c r="AI63" s="3">
        <v>193</v>
      </c>
      <c r="AJ63" s="3">
        <v>19</v>
      </c>
      <c r="AK63" s="3">
        <v>31</v>
      </c>
      <c r="AL63" s="3">
        <v>705</v>
      </c>
      <c r="AM63" s="3">
        <v>0</v>
      </c>
      <c r="AN63" s="5">
        <v>4.1909290416971468</v>
      </c>
      <c r="AO63" s="5">
        <v>8.3818580833942935</v>
      </c>
      <c r="AQ63" s="3">
        <v>1511</v>
      </c>
      <c r="AR63" s="3">
        <v>1358</v>
      </c>
      <c r="AS63" s="3">
        <v>298</v>
      </c>
      <c r="AT63" s="3">
        <v>20</v>
      </c>
      <c r="AU63" s="3">
        <v>23</v>
      </c>
      <c r="AV63" s="3">
        <v>416</v>
      </c>
      <c r="AW63" s="3">
        <v>0</v>
      </c>
      <c r="AX63" s="5">
        <v>4.3439252336448595</v>
      </c>
      <c r="AY63" s="5">
        <v>8.687850467289719</v>
      </c>
      <c r="BA63" s="3">
        <v>843</v>
      </c>
      <c r="BB63" s="3">
        <v>801</v>
      </c>
      <c r="BC63" s="3">
        <v>181</v>
      </c>
      <c r="BD63" s="3">
        <v>10</v>
      </c>
      <c r="BE63" s="3">
        <v>8</v>
      </c>
      <c r="BF63" s="3">
        <v>229</v>
      </c>
      <c r="BG63" s="3">
        <v>0</v>
      </c>
      <c r="BH63" s="5">
        <v>4.3353228431904505</v>
      </c>
      <c r="BI63" s="5">
        <v>8.6706456863809009</v>
      </c>
      <c r="BK63" s="3">
        <v>464</v>
      </c>
      <c r="BL63" s="3">
        <v>620</v>
      </c>
      <c r="BM63" s="3">
        <v>714</v>
      </c>
      <c r="BN63" s="3">
        <v>224</v>
      </c>
      <c r="BO63" s="3">
        <v>400</v>
      </c>
      <c r="BP63" s="3">
        <v>168</v>
      </c>
      <c r="BQ63" s="3">
        <v>0</v>
      </c>
      <c r="BR63" s="5">
        <v>3.2163501238645749</v>
      </c>
      <c r="BS63" s="5">
        <v>6.4327002477291497</v>
      </c>
      <c r="BU63" s="3">
        <v>910</v>
      </c>
      <c r="BV63" s="3">
        <v>949</v>
      </c>
      <c r="BW63" s="3">
        <v>221</v>
      </c>
      <c r="BX63" s="3">
        <v>32</v>
      </c>
      <c r="BY63" s="3">
        <v>11</v>
      </c>
      <c r="BZ63" s="3">
        <v>467</v>
      </c>
      <c r="CA63" s="3">
        <v>0</v>
      </c>
      <c r="CB63" s="5">
        <v>4.2788506829957607</v>
      </c>
      <c r="CC63" s="5">
        <v>8.5577013659915213</v>
      </c>
      <c r="CE63" s="3">
        <v>1449</v>
      </c>
      <c r="CF63" s="3">
        <v>1723</v>
      </c>
      <c r="CG63" s="3">
        <v>499</v>
      </c>
      <c r="CH63" s="3">
        <v>49</v>
      </c>
      <c r="CI63" s="3">
        <v>48</v>
      </c>
      <c r="CJ63" s="3">
        <v>376</v>
      </c>
      <c r="CK63" s="3">
        <v>0</v>
      </c>
      <c r="CL63" s="5">
        <v>4.1878980891719744</v>
      </c>
      <c r="CM63" s="5">
        <v>8.3757961783439487</v>
      </c>
      <c r="CO63" s="3">
        <v>1264</v>
      </c>
      <c r="CP63" s="3">
        <v>1545</v>
      </c>
      <c r="CQ63" s="3">
        <v>801</v>
      </c>
      <c r="CR63" s="3">
        <v>144</v>
      </c>
      <c r="CS63" s="3">
        <v>123</v>
      </c>
      <c r="CT63" s="3">
        <v>267</v>
      </c>
      <c r="CU63" s="3">
        <v>0</v>
      </c>
      <c r="CV63" s="5">
        <v>3.9499613102914624</v>
      </c>
      <c r="CW63" s="5">
        <v>7.8999226205829247</v>
      </c>
      <c r="CY63" s="3">
        <v>528</v>
      </c>
      <c r="CZ63" s="3">
        <v>752</v>
      </c>
      <c r="DA63" s="3">
        <v>498</v>
      </c>
      <c r="DB63" s="3">
        <v>88</v>
      </c>
      <c r="DC63" s="3">
        <v>162</v>
      </c>
      <c r="DD63" s="3">
        <v>44</v>
      </c>
      <c r="DE63" s="3">
        <v>0</v>
      </c>
      <c r="DF63" s="5">
        <v>3.6883629191321501</v>
      </c>
      <c r="DG63" s="5">
        <v>7.3767258382643002</v>
      </c>
      <c r="DI63" s="3">
        <v>615</v>
      </c>
      <c r="DJ63" s="3">
        <v>712</v>
      </c>
      <c r="DK63" s="3">
        <v>267</v>
      </c>
      <c r="DL63" s="3">
        <v>39</v>
      </c>
      <c r="DM63" s="3">
        <v>28</v>
      </c>
      <c r="DN63" s="3">
        <v>411</v>
      </c>
      <c r="DO63" s="3">
        <v>0</v>
      </c>
      <c r="DP63" s="5">
        <v>4.1119807344972905</v>
      </c>
      <c r="DQ63" s="5">
        <v>8.223961468994581</v>
      </c>
      <c r="DS63" s="3">
        <v>1073</v>
      </c>
      <c r="DT63" s="3">
        <v>1147</v>
      </c>
      <c r="DU63" s="3">
        <v>519</v>
      </c>
      <c r="DV63" s="3">
        <v>97</v>
      </c>
      <c r="DW63" s="3">
        <v>72</v>
      </c>
      <c r="DX63" s="3">
        <v>200</v>
      </c>
      <c r="DY63" s="3">
        <v>0</v>
      </c>
      <c r="DZ63" s="5">
        <v>4.0495185694635492</v>
      </c>
      <c r="EA63" s="5">
        <v>8.0990371389270983</v>
      </c>
      <c r="EC63" s="3">
        <v>461</v>
      </c>
      <c r="ED63" s="3">
        <v>410</v>
      </c>
      <c r="EE63" s="3">
        <v>145</v>
      </c>
      <c r="EF63" s="3">
        <v>29</v>
      </c>
      <c r="EG63" s="3">
        <v>18</v>
      </c>
      <c r="EH63" s="3">
        <v>491</v>
      </c>
      <c r="EI63" s="3">
        <v>0</v>
      </c>
      <c r="EJ63" s="5">
        <v>4.1919096895578551</v>
      </c>
      <c r="EK63" s="5">
        <v>8.3838193791157103</v>
      </c>
      <c r="EN63" s="278">
        <f t="shared" si="14"/>
        <v>8.5978647686832748</v>
      </c>
      <c r="EO63" s="279">
        <f t="shared" si="15"/>
        <v>8.3883636363636356</v>
      </c>
      <c r="EP63" s="279">
        <f t="shared" si="16"/>
        <v>8.6672973825291706</v>
      </c>
      <c r="EQ63" s="279">
        <f t="shared" si="17"/>
        <v>8.3818580833942935</v>
      </c>
      <c r="ER63" s="279">
        <f t="shared" si="18"/>
        <v>8.687850467289719</v>
      </c>
      <c r="ES63" s="233">
        <f t="shared" si="19"/>
        <v>8.6706456863809009</v>
      </c>
      <c r="ET63" s="233">
        <f t="shared" si="20"/>
        <v>6.4327002477291497</v>
      </c>
      <c r="EU63" s="233">
        <f t="shared" si="21"/>
        <v>8.5577013659915213</v>
      </c>
      <c r="EV63" s="233">
        <f t="shared" si="22"/>
        <v>8.3757961783439487</v>
      </c>
      <c r="EW63" s="233">
        <f t="shared" si="23"/>
        <v>7.8999226205829247</v>
      </c>
      <c r="EX63" s="233">
        <f t="shared" si="24"/>
        <v>7.3767258382643002</v>
      </c>
      <c r="EY63" s="235">
        <f t="shared" si="25"/>
        <v>8.223961468994581</v>
      </c>
      <c r="EZ63" s="233">
        <f t="shared" si="26"/>
        <v>8.0990371389270983</v>
      </c>
      <c r="FA63" s="234">
        <f t="shared" si="27"/>
        <v>8.3838193791157103</v>
      </c>
      <c r="FB63" s="178">
        <f t="shared" si="28"/>
        <v>8.1959674473278739</v>
      </c>
    </row>
    <row r="64" spans="1:158" x14ac:dyDescent="0.25">
      <c r="A64" s="4" t="s">
        <v>120</v>
      </c>
      <c r="B64" s="4" t="s">
        <v>121</v>
      </c>
      <c r="C64" s="3">
        <v>141</v>
      </c>
      <c r="D64" s="3">
        <v>257</v>
      </c>
      <c r="E64" s="3">
        <v>118</v>
      </c>
      <c r="F64" s="3">
        <v>44</v>
      </c>
      <c r="G64" s="3">
        <v>49</v>
      </c>
      <c r="H64" s="3">
        <v>551</v>
      </c>
      <c r="I64" s="3">
        <v>0</v>
      </c>
      <c r="J64" s="5">
        <v>3.6518883415435139</v>
      </c>
      <c r="K64" s="5">
        <v>7.3037766830870279</v>
      </c>
      <c r="M64" s="3">
        <v>106</v>
      </c>
      <c r="N64" s="3">
        <v>260</v>
      </c>
      <c r="O64" s="3">
        <v>233</v>
      </c>
      <c r="P64" s="3">
        <v>89</v>
      </c>
      <c r="Q64" s="3">
        <v>79</v>
      </c>
      <c r="R64" s="3">
        <v>393</v>
      </c>
      <c r="S64" s="3">
        <v>0</v>
      </c>
      <c r="T64" s="5">
        <v>3.2933507170795306</v>
      </c>
      <c r="U64" s="5">
        <v>6.5867014341590613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G64" s="3">
        <v>76</v>
      </c>
      <c r="AH64" s="3">
        <v>311</v>
      </c>
      <c r="AI64" s="3">
        <v>281</v>
      </c>
      <c r="AJ64" s="3">
        <v>95</v>
      </c>
      <c r="AK64" s="3">
        <v>101</v>
      </c>
      <c r="AL64" s="3">
        <v>296</v>
      </c>
      <c r="AM64" s="3">
        <v>0</v>
      </c>
      <c r="AN64" s="5">
        <v>3.1921296296296298</v>
      </c>
      <c r="AO64" s="5">
        <v>6.3842592592592595</v>
      </c>
      <c r="AQ64" s="3">
        <v>696</v>
      </c>
      <c r="AR64" s="3">
        <v>783</v>
      </c>
      <c r="AS64" s="3">
        <v>368</v>
      </c>
      <c r="AT64" s="3">
        <v>103</v>
      </c>
      <c r="AU64" s="3">
        <v>63</v>
      </c>
      <c r="AV64" s="3">
        <v>17</v>
      </c>
      <c r="AW64" s="3">
        <v>0</v>
      </c>
      <c r="AX64" s="5">
        <v>3.966716343765524</v>
      </c>
      <c r="AY64" s="5">
        <v>7.9334326875310479</v>
      </c>
      <c r="BA64" s="3">
        <v>335</v>
      </c>
      <c r="BB64" s="3">
        <v>499</v>
      </c>
      <c r="BC64" s="3">
        <v>213</v>
      </c>
      <c r="BD64" s="3">
        <v>27</v>
      </c>
      <c r="BE64" s="3">
        <v>27</v>
      </c>
      <c r="BF64" s="3">
        <v>59</v>
      </c>
      <c r="BG64" s="3">
        <v>0</v>
      </c>
      <c r="BH64" s="5">
        <v>3.9881925522252497</v>
      </c>
      <c r="BI64" s="5">
        <v>7.9763851044504994</v>
      </c>
      <c r="BK64" s="3">
        <v>88</v>
      </c>
      <c r="BL64" s="3">
        <v>218</v>
      </c>
      <c r="BM64" s="3">
        <v>384</v>
      </c>
      <c r="BN64" s="3">
        <v>251</v>
      </c>
      <c r="BO64" s="3">
        <v>497</v>
      </c>
      <c r="BP64" s="3">
        <v>12</v>
      </c>
      <c r="BQ64" s="3">
        <v>0</v>
      </c>
      <c r="BR64" s="5">
        <v>2.4082058414464536</v>
      </c>
      <c r="BS64" s="5">
        <v>4.8164116828929071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E64" s="3">
        <v>532</v>
      </c>
      <c r="CF64" s="3">
        <v>928</v>
      </c>
      <c r="CG64" s="3">
        <v>539</v>
      </c>
      <c r="CH64" s="3">
        <v>142</v>
      </c>
      <c r="CI64" s="3">
        <v>145</v>
      </c>
      <c r="CJ64" s="3">
        <v>34</v>
      </c>
      <c r="CK64" s="3">
        <v>0</v>
      </c>
      <c r="CL64" s="5">
        <v>3.6824146981627295</v>
      </c>
      <c r="CM64" s="5">
        <v>7.364829396325459</v>
      </c>
      <c r="CO64" s="3">
        <v>321</v>
      </c>
      <c r="CP64" s="3">
        <v>819</v>
      </c>
      <c r="CQ64" s="3">
        <v>667</v>
      </c>
      <c r="CR64" s="3">
        <v>247</v>
      </c>
      <c r="CS64" s="3">
        <v>197</v>
      </c>
      <c r="CT64" s="3">
        <v>69</v>
      </c>
      <c r="CU64" s="3">
        <v>0</v>
      </c>
      <c r="CV64" s="5">
        <v>3.3642825410928476</v>
      </c>
      <c r="CW64" s="5">
        <v>6.7285650821856953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S64" s="3">
        <v>384</v>
      </c>
      <c r="DT64" s="3">
        <v>681</v>
      </c>
      <c r="DU64" s="3">
        <v>462</v>
      </c>
      <c r="DV64" s="3">
        <v>109</v>
      </c>
      <c r="DW64" s="3">
        <v>62</v>
      </c>
      <c r="DX64" s="3">
        <v>42</v>
      </c>
      <c r="DY64" s="3">
        <v>0</v>
      </c>
      <c r="DZ64" s="5">
        <v>3.7161366313309778</v>
      </c>
      <c r="EA64" s="5">
        <v>7.4322732626619556</v>
      </c>
      <c r="EC64" s="3">
        <v>119</v>
      </c>
      <c r="ED64" s="3">
        <v>273</v>
      </c>
      <c r="EE64" s="3">
        <v>224</v>
      </c>
      <c r="EF64" s="3">
        <v>41</v>
      </c>
      <c r="EG64" s="3">
        <v>27</v>
      </c>
      <c r="EH64" s="3">
        <v>186</v>
      </c>
      <c r="EI64" s="3">
        <v>0</v>
      </c>
      <c r="EJ64" s="5">
        <v>3.6081871345029239</v>
      </c>
      <c r="EK64" s="5">
        <v>7.2163742690058479</v>
      </c>
      <c r="EN64" s="278">
        <f t="shared" si="14"/>
        <v>7.3037766830870279</v>
      </c>
      <c r="EO64" s="279">
        <f t="shared" si="15"/>
        <v>6.5867014341590613</v>
      </c>
      <c r="EP64" s="279">
        <f t="shared" si="16"/>
        <v>0</v>
      </c>
      <c r="EQ64" s="279">
        <f t="shared" si="17"/>
        <v>6.3842592592592595</v>
      </c>
      <c r="ER64" s="279">
        <f t="shared" si="18"/>
        <v>7.9334326875310479</v>
      </c>
      <c r="ES64" s="233">
        <f t="shared" si="19"/>
        <v>7.9763851044504994</v>
      </c>
      <c r="ET64" s="233">
        <f t="shared" si="20"/>
        <v>4.8164116828929071</v>
      </c>
      <c r="EU64" s="233">
        <f t="shared" si="21"/>
        <v>0</v>
      </c>
      <c r="EV64" s="233">
        <f t="shared" si="22"/>
        <v>7.364829396325459</v>
      </c>
      <c r="EW64" s="233">
        <f t="shared" si="23"/>
        <v>6.7285650821856953</v>
      </c>
      <c r="EX64" s="233">
        <f t="shared" si="24"/>
        <v>0</v>
      </c>
      <c r="EY64" s="235">
        <f t="shared" si="25"/>
        <v>0</v>
      </c>
      <c r="EZ64" s="233">
        <f t="shared" si="26"/>
        <v>7.4322732626619556</v>
      </c>
      <c r="FA64" s="234">
        <f t="shared" si="27"/>
        <v>7.2163742690058479</v>
      </c>
      <c r="FB64" s="178">
        <f t="shared" si="28"/>
        <v>6.9743008861558762</v>
      </c>
    </row>
    <row r="65" spans="1:158" x14ac:dyDescent="0.25">
      <c r="A65" s="4" t="s">
        <v>122</v>
      </c>
      <c r="B65" s="4" t="s">
        <v>123</v>
      </c>
      <c r="C65" s="3">
        <v>863</v>
      </c>
      <c r="D65" s="3">
        <v>241</v>
      </c>
      <c r="E65" s="3">
        <v>88</v>
      </c>
      <c r="F65" s="3">
        <v>8</v>
      </c>
      <c r="G65" s="3">
        <v>0</v>
      </c>
      <c r="H65" s="3">
        <v>0</v>
      </c>
      <c r="I65" s="3">
        <v>0</v>
      </c>
      <c r="J65" s="5">
        <v>4.6325000000000003</v>
      </c>
      <c r="K65" s="5">
        <v>9.2650000000000006</v>
      </c>
      <c r="M65" s="3">
        <v>459</v>
      </c>
      <c r="N65" s="3">
        <v>472</v>
      </c>
      <c r="O65" s="3">
        <v>242</v>
      </c>
      <c r="P65" s="3">
        <v>27</v>
      </c>
      <c r="Q65" s="3">
        <v>0</v>
      </c>
      <c r="R65" s="3">
        <v>0</v>
      </c>
      <c r="S65" s="3">
        <v>0</v>
      </c>
      <c r="T65" s="5">
        <v>4.1358333333333333</v>
      </c>
      <c r="U65" s="5">
        <v>8.2716666666666665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G65" s="3">
        <v>324</v>
      </c>
      <c r="AH65" s="3">
        <v>264</v>
      </c>
      <c r="AI65" s="3">
        <v>316</v>
      </c>
      <c r="AJ65" s="3">
        <v>296</v>
      </c>
      <c r="AK65" s="3">
        <v>0</v>
      </c>
      <c r="AL65" s="3">
        <v>0</v>
      </c>
      <c r="AM65" s="3">
        <v>0</v>
      </c>
      <c r="AN65" s="5">
        <v>3.5133333333333332</v>
      </c>
      <c r="AO65" s="5">
        <v>7.0266666666666664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E65" s="3">
        <v>1067</v>
      </c>
      <c r="CF65" s="3">
        <v>1122</v>
      </c>
      <c r="CG65" s="3">
        <v>190</v>
      </c>
      <c r="CH65" s="3">
        <v>21</v>
      </c>
      <c r="CI65" s="3">
        <v>0</v>
      </c>
      <c r="CJ65" s="3">
        <v>0</v>
      </c>
      <c r="CK65" s="3">
        <v>0</v>
      </c>
      <c r="CL65" s="5">
        <v>4.3479166666666664</v>
      </c>
      <c r="CM65" s="5">
        <v>8.6958333333333329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N65" s="278">
        <f t="shared" si="14"/>
        <v>9.2650000000000006</v>
      </c>
      <c r="EO65" s="279">
        <f t="shared" si="15"/>
        <v>8.2716666666666665</v>
      </c>
      <c r="EP65" s="279">
        <f t="shared" si="16"/>
        <v>0</v>
      </c>
      <c r="EQ65" s="279">
        <f t="shared" si="17"/>
        <v>7.0266666666666664</v>
      </c>
      <c r="ER65" s="279">
        <f t="shared" si="18"/>
        <v>0</v>
      </c>
      <c r="ES65" s="233">
        <f t="shared" si="19"/>
        <v>0</v>
      </c>
      <c r="ET65" s="233">
        <f t="shared" si="20"/>
        <v>0</v>
      </c>
      <c r="EU65" s="233">
        <f t="shared" si="21"/>
        <v>0</v>
      </c>
      <c r="EV65" s="233">
        <f t="shared" si="22"/>
        <v>8.6958333333333329</v>
      </c>
      <c r="EW65" s="233">
        <f t="shared" si="23"/>
        <v>0</v>
      </c>
      <c r="EX65" s="233">
        <f t="shared" si="24"/>
        <v>0</v>
      </c>
      <c r="EY65" s="235">
        <f t="shared" si="25"/>
        <v>0</v>
      </c>
      <c r="EZ65" s="233">
        <f t="shared" si="26"/>
        <v>0</v>
      </c>
      <c r="FA65" s="234">
        <f t="shared" si="27"/>
        <v>0</v>
      </c>
      <c r="FB65" s="178">
        <f t="shared" si="28"/>
        <v>8.3147916666666681</v>
      </c>
    </row>
    <row r="66" spans="1:158" x14ac:dyDescent="0.25">
      <c r="A66" s="4" t="s">
        <v>124</v>
      </c>
      <c r="B66" s="4" t="s">
        <v>125</v>
      </c>
      <c r="C66" s="3">
        <v>374</v>
      </c>
      <c r="D66" s="3">
        <v>607</v>
      </c>
      <c r="E66" s="3">
        <v>210</v>
      </c>
      <c r="F66" s="3">
        <v>44</v>
      </c>
      <c r="G66" s="3">
        <v>36</v>
      </c>
      <c r="H66" s="3">
        <v>127</v>
      </c>
      <c r="I66" s="3">
        <v>2</v>
      </c>
      <c r="J66" s="5">
        <v>3.9748229740361918</v>
      </c>
      <c r="K66" s="5">
        <v>7.9496459480723836</v>
      </c>
      <c r="M66" s="3">
        <v>247</v>
      </c>
      <c r="N66" s="3">
        <v>463</v>
      </c>
      <c r="O66" s="3">
        <v>365</v>
      </c>
      <c r="P66" s="3">
        <v>143</v>
      </c>
      <c r="Q66" s="3">
        <v>114</v>
      </c>
      <c r="R66" s="3">
        <v>68</v>
      </c>
      <c r="S66" s="3">
        <v>0</v>
      </c>
      <c r="T66" s="5">
        <v>3.43993993993994</v>
      </c>
      <c r="U66" s="5">
        <v>6.8798798798798799</v>
      </c>
      <c r="W66" s="3">
        <v>688</v>
      </c>
      <c r="X66" s="3">
        <v>892</v>
      </c>
      <c r="Y66" s="3">
        <v>415</v>
      </c>
      <c r="Z66" s="3">
        <v>313</v>
      </c>
      <c r="AA66" s="3">
        <v>110</v>
      </c>
      <c r="AB66" s="3">
        <v>26</v>
      </c>
      <c r="AC66" s="3">
        <v>6</v>
      </c>
      <c r="AD66" s="5">
        <v>3.7175351530190239</v>
      </c>
      <c r="AE66" s="5">
        <v>7.4350703060380479</v>
      </c>
      <c r="AG66" s="3">
        <v>325</v>
      </c>
      <c r="AH66" s="3">
        <v>679</v>
      </c>
      <c r="AI66" s="3">
        <v>243</v>
      </c>
      <c r="AJ66" s="3">
        <v>79</v>
      </c>
      <c r="AK66" s="3">
        <v>38</v>
      </c>
      <c r="AL66" s="3">
        <v>28</v>
      </c>
      <c r="AM66" s="3">
        <v>8</v>
      </c>
      <c r="AN66" s="5">
        <v>3.8607038123167157</v>
      </c>
      <c r="AO66" s="5">
        <v>7.7214076246334313</v>
      </c>
      <c r="AQ66" s="3">
        <v>650</v>
      </c>
      <c r="AR66" s="3">
        <v>1097</v>
      </c>
      <c r="AS66" s="3">
        <v>365</v>
      </c>
      <c r="AT66" s="3">
        <v>174</v>
      </c>
      <c r="AU66" s="3">
        <v>104</v>
      </c>
      <c r="AV66" s="3">
        <v>55</v>
      </c>
      <c r="AW66" s="3">
        <v>5</v>
      </c>
      <c r="AX66" s="5">
        <v>3.8430962343096233</v>
      </c>
      <c r="AY66" s="5">
        <v>7.6861924686192467</v>
      </c>
      <c r="BA66" s="3">
        <v>484</v>
      </c>
      <c r="BB66" s="3">
        <v>596</v>
      </c>
      <c r="BC66" s="3">
        <v>193</v>
      </c>
      <c r="BD66" s="3">
        <v>102</v>
      </c>
      <c r="BE66" s="3">
        <v>23</v>
      </c>
      <c r="BF66" s="3">
        <v>2</v>
      </c>
      <c r="BG66" s="3">
        <v>0</v>
      </c>
      <c r="BH66" s="5">
        <v>4.0128755364806867</v>
      </c>
      <c r="BI66" s="5">
        <v>8.0257510729613735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U66" s="3">
        <v>470</v>
      </c>
      <c r="BV66" s="3">
        <v>734</v>
      </c>
      <c r="BW66" s="3">
        <v>353</v>
      </c>
      <c r="BX66" s="3">
        <v>125</v>
      </c>
      <c r="BY66" s="3">
        <v>56</v>
      </c>
      <c r="BZ66" s="3">
        <v>12</v>
      </c>
      <c r="CA66" s="3">
        <v>0</v>
      </c>
      <c r="CB66" s="5">
        <v>3.8268124280782509</v>
      </c>
      <c r="CC66" s="5">
        <v>7.6536248561565019</v>
      </c>
      <c r="CE66" s="3">
        <v>787</v>
      </c>
      <c r="CF66" s="3">
        <v>1247</v>
      </c>
      <c r="CG66" s="3">
        <v>368</v>
      </c>
      <c r="CH66" s="3">
        <v>241</v>
      </c>
      <c r="CI66" s="3">
        <v>137</v>
      </c>
      <c r="CJ66" s="3">
        <v>20</v>
      </c>
      <c r="CK66" s="3">
        <v>0</v>
      </c>
      <c r="CL66" s="5">
        <v>3.8294964028776977</v>
      </c>
      <c r="CM66" s="5">
        <v>7.6589928057553953</v>
      </c>
      <c r="CO66" s="3">
        <v>1019</v>
      </c>
      <c r="CP66" s="3">
        <v>891</v>
      </c>
      <c r="CQ66" s="3">
        <v>466</v>
      </c>
      <c r="CR66" s="3">
        <v>290</v>
      </c>
      <c r="CS66" s="3">
        <v>100</v>
      </c>
      <c r="CT66" s="3">
        <v>30</v>
      </c>
      <c r="CU66" s="3">
        <v>4</v>
      </c>
      <c r="CV66" s="5">
        <v>3.8817787418655096</v>
      </c>
      <c r="CW66" s="5">
        <v>7.7635574837310193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I66" s="3">
        <v>375</v>
      </c>
      <c r="DJ66" s="3">
        <v>586</v>
      </c>
      <c r="DK66" s="3">
        <v>267</v>
      </c>
      <c r="DL66" s="3">
        <v>104</v>
      </c>
      <c r="DM66" s="3">
        <v>56</v>
      </c>
      <c r="DN66" s="3">
        <v>11</v>
      </c>
      <c r="DO66" s="3">
        <v>1</v>
      </c>
      <c r="DP66" s="5">
        <v>3.8069164265129682</v>
      </c>
      <c r="DQ66" s="5">
        <v>7.6138328530259365</v>
      </c>
      <c r="DS66" s="3">
        <v>693</v>
      </c>
      <c r="DT66" s="3">
        <v>798</v>
      </c>
      <c r="DU66" s="3">
        <v>315</v>
      </c>
      <c r="DV66" s="3">
        <v>160</v>
      </c>
      <c r="DW66" s="3">
        <v>94</v>
      </c>
      <c r="DX66" s="3">
        <v>37</v>
      </c>
      <c r="DY66" s="3">
        <v>3</v>
      </c>
      <c r="DZ66" s="5">
        <v>3.8912621359223301</v>
      </c>
      <c r="EA66" s="5">
        <v>7.7825242718446601</v>
      </c>
      <c r="EC66" s="3">
        <v>377</v>
      </c>
      <c r="ED66" s="3">
        <v>338</v>
      </c>
      <c r="EE66" s="3">
        <v>173</v>
      </c>
      <c r="EF66" s="3">
        <v>135</v>
      </c>
      <c r="EG66" s="3">
        <v>21</v>
      </c>
      <c r="EH66" s="3">
        <v>5</v>
      </c>
      <c r="EI66" s="3">
        <v>1</v>
      </c>
      <c r="EJ66" s="5">
        <v>3.8764367816091956</v>
      </c>
      <c r="EK66" s="5">
        <v>7.7528735632183912</v>
      </c>
      <c r="EN66" s="278">
        <f t="shared" si="14"/>
        <v>7.9496459480723836</v>
      </c>
      <c r="EO66" s="279">
        <f t="shared" si="15"/>
        <v>6.8798798798798799</v>
      </c>
      <c r="EP66" s="279">
        <f t="shared" si="16"/>
        <v>7.4350703060380479</v>
      </c>
      <c r="EQ66" s="279">
        <f t="shared" si="17"/>
        <v>7.7214076246334313</v>
      </c>
      <c r="ER66" s="279">
        <f t="shared" si="18"/>
        <v>7.6861924686192467</v>
      </c>
      <c r="ES66" s="233">
        <f t="shared" si="19"/>
        <v>8.0257510729613735</v>
      </c>
      <c r="ET66" s="233">
        <f t="shared" si="20"/>
        <v>0</v>
      </c>
      <c r="EU66" s="233">
        <f t="shared" si="21"/>
        <v>7.6536248561565019</v>
      </c>
      <c r="EV66" s="233">
        <f t="shared" si="22"/>
        <v>7.6589928057553953</v>
      </c>
      <c r="EW66" s="233">
        <f t="shared" si="23"/>
        <v>7.7635574837310193</v>
      </c>
      <c r="EX66" s="233">
        <f t="shared" si="24"/>
        <v>0</v>
      </c>
      <c r="EY66" s="235">
        <f t="shared" si="25"/>
        <v>7.6138328530259365</v>
      </c>
      <c r="EZ66" s="233">
        <f t="shared" si="26"/>
        <v>7.7825242718446601</v>
      </c>
      <c r="FA66" s="234">
        <f t="shared" si="27"/>
        <v>7.7528735632183912</v>
      </c>
      <c r="FB66" s="178">
        <f t="shared" si="28"/>
        <v>7.6602794278280228</v>
      </c>
    </row>
    <row r="67" spans="1:158" x14ac:dyDescent="0.25">
      <c r="A67" s="4" t="s">
        <v>126</v>
      </c>
      <c r="B67" s="4" t="s">
        <v>127</v>
      </c>
      <c r="C67" s="3">
        <v>69</v>
      </c>
      <c r="D67" s="3">
        <v>56</v>
      </c>
      <c r="E67" s="3">
        <v>155</v>
      </c>
      <c r="F67" s="3">
        <v>405</v>
      </c>
      <c r="G67" s="3">
        <v>305</v>
      </c>
      <c r="H67" s="3">
        <v>554</v>
      </c>
      <c r="I67" s="3">
        <v>0</v>
      </c>
      <c r="J67" s="5">
        <v>2.1707070707070706</v>
      </c>
      <c r="K67" s="5">
        <v>4.3414141414141412</v>
      </c>
      <c r="M67" s="3">
        <v>99</v>
      </c>
      <c r="N67" s="3">
        <v>86</v>
      </c>
      <c r="O67" s="3">
        <v>218</v>
      </c>
      <c r="P67" s="3">
        <v>431</v>
      </c>
      <c r="Q67" s="3">
        <v>304</v>
      </c>
      <c r="R67" s="3">
        <v>406</v>
      </c>
      <c r="S67" s="3">
        <v>0</v>
      </c>
      <c r="T67" s="5">
        <v>2.3365553602811953</v>
      </c>
      <c r="U67" s="5">
        <v>4.6731107205623905</v>
      </c>
      <c r="W67" s="3">
        <v>154</v>
      </c>
      <c r="X67" s="3">
        <v>123</v>
      </c>
      <c r="Y67" s="3">
        <v>296</v>
      </c>
      <c r="Z67" s="3">
        <v>841</v>
      </c>
      <c r="AA67" s="3">
        <v>722</v>
      </c>
      <c r="AB67" s="3">
        <v>566</v>
      </c>
      <c r="AC67" s="3">
        <v>0</v>
      </c>
      <c r="AD67" s="5">
        <v>2.1320224719101124</v>
      </c>
      <c r="AE67" s="5">
        <v>4.2640449438202248</v>
      </c>
      <c r="AG67" s="3">
        <v>157</v>
      </c>
      <c r="AH67" s="3">
        <v>107</v>
      </c>
      <c r="AI67" s="3">
        <v>240</v>
      </c>
      <c r="AJ67" s="3">
        <v>386</v>
      </c>
      <c r="AK67" s="3">
        <v>304</v>
      </c>
      <c r="AL67" s="3">
        <v>350</v>
      </c>
      <c r="AM67" s="3">
        <v>0</v>
      </c>
      <c r="AN67" s="5">
        <v>2.5201005025125629</v>
      </c>
      <c r="AO67" s="5">
        <v>5.0402010050251258</v>
      </c>
      <c r="AQ67" s="3">
        <v>76</v>
      </c>
      <c r="AR67" s="3">
        <v>82</v>
      </c>
      <c r="AS67" s="3">
        <v>351</v>
      </c>
      <c r="AT67" s="3">
        <v>981</v>
      </c>
      <c r="AU67" s="3">
        <v>1054</v>
      </c>
      <c r="AV67" s="3">
        <v>158</v>
      </c>
      <c r="AW67" s="3">
        <v>0</v>
      </c>
      <c r="AX67" s="5">
        <v>1.8777515723270439</v>
      </c>
      <c r="AY67" s="5">
        <v>3.7555031446540879</v>
      </c>
      <c r="BA67" s="3">
        <v>39</v>
      </c>
      <c r="BB67" s="3">
        <v>27</v>
      </c>
      <c r="BC67" s="3">
        <v>194</v>
      </c>
      <c r="BD67" s="3">
        <v>555</v>
      </c>
      <c r="BE67" s="3">
        <v>656</v>
      </c>
      <c r="BF67" s="3">
        <v>73</v>
      </c>
      <c r="BG67" s="3">
        <v>0</v>
      </c>
      <c r="BH67" s="5">
        <v>1.8021753908905507</v>
      </c>
      <c r="BI67" s="5">
        <v>3.6043507817811014</v>
      </c>
      <c r="BK67" s="3">
        <v>222</v>
      </c>
      <c r="BL67" s="3">
        <v>126</v>
      </c>
      <c r="BM67" s="3">
        <v>353</v>
      </c>
      <c r="BN67" s="3">
        <v>488</v>
      </c>
      <c r="BO67" s="3">
        <v>513</v>
      </c>
      <c r="BP67" s="3">
        <v>228</v>
      </c>
      <c r="BQ67" s="3">
        <v>0</v>
      </c>
      <c r="BR67" s="5">
        <v>2.4453584018801409</v>
      </c>
      <c r="BS67" s="5">
        <v>4.8907168037602817</v>
      </c>
      <c r="BU67" s="3">
        <v>70</v>
      </c>
      <c r="BV67" s="3">
        <v>49</v>
      </c>
      <c r="BW67" s="3">
        <v>286</v>
      </c>
      <c r="BX67" s="3">
        <v>672</v>
      </c>
      <c r="BY67" s="3">
        <v>675</v>
      </c>
      <c r="BZ67" s="3">
        <v>178</v>
      </c>
      <c r="CA67" s="3">
        <v>0</v>
      </c>
      <c r="CB67" s="5">
        <v>1.9537671232876712</v>
      </c>
      <c r="CC67" s="5">
        <v>3.9075342465753424</v>
      </c>
      <c r="CE67" s="3">
        <v>199</v>
      </c>
      <c r="CF67" s="3">
        <v>151</v>
      </c>
      <c r="CG67" s="3">
        <v>475</v>
      </c>
      <c r="CH67" s="3">
        <v>972</v>
      </c>
      <c r="CI67" s="3">
        <v>844</v>
      </c>
      <c r="CJ67" s="3">
        <v>447</v>
      </c>
      <c r="CK67" s="3">
        <v>0</v>
      </c>
      <c r="CL67" s="5">
        <v>2.2006815600151457</v>
      </c>
      <c r="CM67" s="5">
        <v>4.4013631200302914</v>
      </c>
      <c r="CO67" s="3">
        <v>202</v>
      </c>
      <c r="CP67" s="3">
        <v>132</v>
      </c>
      <c r="CQ67" s="3">
        <v>534</v>
      </c>
      <c r="CR67" s="3">
        <v>948</v>
      </c>
      <c r="CS67" s="3">
        <v>913</v>
      </c>
      <c r="CT67" s="3">
        <v>359</v>
      </c>
      <c r="CU67" s="3">
        <v>0</v>
      </c>
      <c r="CV67" s="5">
        <v>2.1799193843898865</v>
      </c>
      <c r="CW67" s="5">
        <v>4.3598387687797731</v>
      </c>
      <c r="CY67" s="3">
        <v>147</v>
      </c>
      <c r="CZ67" s="3">
        <v>81</v>
      </c>
      <c r="DA67" s="3">
        <v>219</v>
      </c>
      <c r="DB67" s="3">
        <v>437</v>
      </c>
      <c r="DC67" s="3">
        <v>469</v>
      </c>
      <c r="DD67" s="3">
        <v>191</v>
      </c>
      <c r="DE67" s="3">
        <v>0</v>
      </c>
      <c r="DF67" s="5">
        <v>2.26090169992609</v>
      </c>
      <c r="DG67" s="5">
        <v>4.52180339985218</v>
      </c>
      <c r="DI67" s="3">
        <v>101</v>
      </c>
      <c r="DJ67" s="3">
        <v>81</v>
      </c>
      <c r="DK67" s="3">
        <v>268</v>
      </c>
      <c r="DL67" s="3">
        <v>490</v>
      </c>
      <c r="DM67" s="3">
        <v>365</v>
      </c>
      <c r="DN67" s="3">
        <v>239</v>
      </c>
      <c r="DO67" s="3">
        <v>0</v>
      </c>
      <c r="DP67" s="5">
        <v>2.281992337164751</v>
      </c>
      <c r="DQ67" s="5">
        <v>4.5639846743295021</v>
      </c>
      <c r="DS67" s="3">
        <v>54</v>
      </c>
      <c r="DT67" s="3">
        <v>50</v>
      </c>
      <c r="DU67" s="3">
        <v>226</v>
      </c>
      <c r="DV67" s="3">
        <v>751</v>
      </c>
      <c r="DW67" s="3">
        <v>1140</v>
      </c>
      <c r="DX67" s="3">
        <v>95</v>
      </c>
      <c r="DY67" s="3">
        <v>0</v>
      </c>
      <c r="DZ67" s="5">
        <v>1.7064385411976588</v>
      </c>
      <c r="EA67" s="5">
        <v>3.4128770823953176</v>
      </c>
      <c r="EC67" s="3">
        <v>40</v>
      </c>
      <c r="ED67" s="3">
        <v>41</v>
      </c>
      <c r="EE67" s="3">
        <v>200</v>
      </c>
      <c r="EF67" s="3">
        <v>394</v>
      </c>
      <c r="EG67" s="3">
        <v>329</v>
      </c>
      <c r="EH67" s="3">
        <v>154</v>
      </c>
      <c r="EI67" s="3">
        <v>0</v>
      </c>
      <c r="EJ67" s="5">
        <v>2.0727091633466137</v>
      </c>
      <c r="EK67" s="5">
        <v>4.1454183266932274</v>
      </c>
      <c r="EN67" s="278">
        <f t="shared" si="14"/>
        <v>4.3414141414141412</v>
      </c>
      <c r="EO67" s="279">
        <f t="shared" si="15"/>
        <v>4.6731107205623905</v>
      </c>
      <c r="EP67" s="279">
        <f t="shared" si="16"/>
        <v>4.2640449438202248</v>
      </c>
      <c r="EQ67" s="279">
        <f t="shared" si="17"/>
        <v>5.0402010050251258</v>
      </c>
      <c r="ER67" s="279">
        <f t="shared" si="18"/>
        <v>3.7555031446540879</v>
      </c>
      <c r="ES67" s="233">
        <f t="shared" si="19"/>
        <v>3.6043507817811014</v>
      </c>
      <c r="ET67" s="233">
        <f t="shared" si="20"/>
        <v>4.8907168037602817</v>
      </c>
      <c r="EU67" s="233">
        <f t="shared" si="21"/>
        <v>3.9075342465753424</v>
      </c>
      <c r="EV67" s="233">
        <f t="shared" si="22"/>
        <v>4.4013631200302914</v>
      </c>
      <c r="EW67" s="233">
        <f t="shared" si="23"/>
        <v>4.3598387687797731</v>
      </c>
      <c r="EX67" s="233">
        <f t="shared" si="24"/>
        <v>4.52180339985218</v>
      </c>
      <c r="EY67" s="235">
        <f t="shared" si="25"/>
        <v>4.5639846743295021</v>
      </c>
      <c r="EZ67" s="233">
        <f t="shared" si="26"/>
        <v>3.4128770823953176</v>
      </c>
      <c r="FA67" s="234">
        <f t="shared" si="27"/>
        <v>4.1454183266932274</v>
      </c>
      <c r="FB67" s="178">
        <f t="shared" si="28"/>
        <v>4.2772972256909281</v>
      </c>
    </row>
    <row r="68" spans="1:158" x14ac:dyDescent="0.25">
      <c r="A68" s="4" t="s">
        <v>128</v>
      </c>
      <c r="B68" s="4" t="s">
        <v>129</v>
      </c>
      <c r="C68" s="3">
        <v>277</v>
      </c>
      <c r="D68" s="3">
        <v>183</v>
      </c>
      <c r="E68" s="3">
        <v>139</v>
      </c>
      <c r="F68" s="3">
        <v>67</v>
      </c>
      <c r="G68" s="3">
        <v>62</v>
      </c>
      <c r="H68" s="3">
        <v>49</v>
      </c>
      <c r="I68" s="3">
        <v>23</v>
      </c>
      <c r="J68" s="5">
        <v>3.75</v>
      </c>
      <c r="K68" s="5">
        <v>7.5</v>
      </c>
      <c r="M68" s="3">
        <v>284</v>
      </c>
      <c r="N68" s="3">
        <v>287</v>
      </c>
      <c r="O68" s="3">
        <v>130</v>
      </c>
      <c r="P68" s="3">
        <v>73</v>
      </c>
      <c r="Q68" s="3">
        <v>11</v>
      </c>
      <c r="R68" s="3">
        <v>15</v>
      </c>
      <c r="S68" s="3">
        <v>0</v>
      </c>
      <c r="T68" s="5">
        <v>3.968152866242038</v>
      </c>
      <c r="U68" s="5">
        <v>7.936305732484076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G68" s="3">
        <v>336</v>
      </c>
      <c r="AH68" s="3">
        <v>271</v>
      </c>
      <c r="AI68" s="3">
        <v>96</v>
      </c>
      <c r="AJ68" s="3">
        <v>60</v>
      </c>
      <c r="AK68" s="3">
        <v>5</v>
      </c>
      <c r="AL68" s="3">
        <v>9</v>
      </c>
      <c r="AM68" s="3">
        <v>23</v>
      </c>
      <c r="AN68" s="5">
        <v>4.13671875</v>
      </c>
      <c r="AO68" s="5">
        <v>8.2734375</v>
      </c>
      <c r="AQ68" s="3">
        <v>554</v>
      </c>
      <c r="AR68" s="3">
        <v>457</v>
      </c>
      <c r="AS68" s="3">
        <v>283</v>
      </c>
      <c r="AT68" s="3">
        <v>68</v>
      </c>
      <c r="AU68" s="3">
        <v>12</v>
      </c>
      <c r="AV68" s="3">
        <v>0</v>
      </c>
      <c r="AW68" s="3">
        <v>26</v>
      </c>
      <c r="AX68" s="5">
        <v>4.072052401746725</v>
      </c>
      <c r="AY68" s="5">
        <v>8.14410480349345</v>
      </c>
      <c r="BA68" s="3">
        <v>283</v>
      </c>
      <c r="BB68" s="3">
        <v>220</v>
      </c>
      <c r="BC68" s="3">
        <v>194</v>
      </c>
      <c r="BD68" s="3">
        <v>94</v>
      </c>
      <c r="BE68" s="3">
        <v>4</v>
      </c>
      <c r="BF68" s="3">
        <v>5</v>
      </c>
      <c r="BG68" s="3">
        <v>0</v>
      </c>
      <c r="BH68" s="5">
        <v>3.8603773584905658</v>
      </c>
      <c r="BI68" s="5">
        <v>7.7207547169811317</v>
      </c>
      <c r="BK68" s="3">
        <v>663</v>
      </c>
      <c r="BL68" s="3">
        <v>270</v>
      </c>
      <c r="BM68" s="3">
        <v>47</v>
      </c>
      <c r="BN68" s="3">
        <v>12</v>
      </c>
      <c r="BO68" s="3">
        <v>8</v>
      </c>
      <c r="BP68" s="3">
        <v>0</v>
      </c>
      <c r="BQ68" s="3">
        <v>0</v>
      </c>
      <c r="BR68" s="5">
        <v>4.5679999999999996</v>
      </c>
      <c r="BS68" s="5">
        <v>9.1359999999999992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S68" s="3">
        <v>739</v>
      </c>
      <c r="DT68" s="3">
        <v>339</v>
      </c>
      <c r="DU68" s="3">
        <v>96</v>
      </c>
      <c r="DV68" s="3">
        <v>15</v>
      </c>
      <c r="DW68" s="3">
        <v>4</v>
      </c>
      <c r="DX68" s="3">
        <v>0</v>
      </c>
      <c r="DY68" s="3">
        <v>7</v>
      </c>
      <c r="DZ68" s="5">
        <v>4.5037720033528919</v>
      </c>
      <c r="EA68" s="5">
        <v>9.0075440067057837</v>
      </c>
      <c r="EC68" s="3">
        <v>138</v>
      </c>
      <c r="ED68" s="3">
        <v>162</v>
      </c>
      <c r="EE68" s="3">
        <v>158</v>
      </c>
      <c r="EF68" s="3">
        <v>81</v>
      </c>
      <c r="EG68" s="3">
        <v>15</v>
      </c>
      <c r="EH68" s="3">
        <v>14</v>
      </c>
      <c r="EI68" s="3">
        <v>32</v>
      </c>
      <c r="EJ68" s="5">
        <v>3.5902527075812274</v>
      </c>
      <c r="EK68" s="5">
        <v>7.1805054151624548</v>
      </c>
      <c r="EN68" s="278">
        <f t="shared" si="14"/>
        <v>7.5</v>
      </c>
      <c r="EO68" s="279">
        <f t="shared" si="15"/>
        <v>7.936305732484076</v>
      </c>
      <c r="EP68" s="279">
        <f t="shared" si="16"/>
        <v>0</v>
      </c>
      <c r="EQ68" s="279">
        <f t="shared" si="17"/>
        <v>8.2734375</v>
      </c>
      <c r="ER68" s="279">
        <f t="shared" si="18"/>
        <v>8.14410480349345</v>
      </c>
      <c r="ES68" s="233">
        <f t="shared" si="19"/>
        <v>7.7207547169811317</v>
      </c>
      <c r="ET68" s="233">
        <f t="shared" si="20"/>
        <v>9.1359999999999992</v>
      </c>
      <c r="EU68" s="233">
        <f t="shared" si="21"/>
        <v>0</v>
      </c>
      <c r="EV68" s="233">
        <f t="shared" si="22"/>
        <v>0</v>
      </c>
      <c r="EW68" s="233">
        <f t="shared" si="23"/>
        <v>0</v>
      </c>
      <c r="EX68" s="233">
        <f t="shared" si="24"/>
        <v>0</v>
      </c>
      <c r="EY68" s="235">
        <f t="shared" si="25"/>
        <v>0</v>
      </c>
      <c r="EZ68" s="233">
        <f t="shared" si="26"/>
        <v>9.0075440067057837</v>
      </c>
      <c r="FA68" s="234">
        <f t="shared" si="27"/>
        <v>7.1805054151624548</v>
      </c>
      <c r="FB68" s="178">
        <f t="shared" si="28"/>
        <v>8.1123315218533634</v>
      </c>
    </row>
    <row r="69" spans="1:158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N69" s="278">
        <f t="shared" si="14"/>
        <v>0</v>
      </c>
      <c r="EO69" s="279">
        <f t="shared" ref="EO69:EO100" si="29">+U69</f>
        <v>0</v>
      </c>
      <c r="EP69" s="279">
        <f t="shared" ref="EP69:EP100" si="30">+AE69</f>
        <v>0</v>
      </c>
      <c r="EQ69" s="279">
        <f t="shared" ref="EQ69:EQ100" si="31">+AO69</f>
        <v>0</v>
      </c>
      <c r="ER69" s="279">
        <f t="shared" ref="ER69:ER100" si="32">+AY69</f>
        <v>0</v>
      </c>
      <c r="ES69" s="233">
        <f t="shared" ref="ES69:ES100" si="33">+BI69</f>
        <v>0</v>
      </c>
      <c r="ET69" s="233">
        <f t="shared" ref="ET69:ET100" si="34">+BS69</f>
        <v>0</v>
      </c>
      <c r="EU69" s="233">
        <f t="shared" ref="EU69:EU100" si="35">+CC69</f>
        <v>0</v>
      </c>
      <c r="EV69" s="233">
        <f t="shared" ref="EV69:EV100" si="36">+CM69</f>
        <v>0</v>
      </c>
      <c r="EW69" s="233">
        <f t="shared" ref="EW69:EW100" si="37">+CW69</f>
        <v>0</v>
      </c>
      <c r="EX69" s="233">
        <f t="shared" ref="EX69:EX100" si="38">+DG69</f>
        <v>0</v>
      </c>
      <c r="EY69" s="235">
        <f t="shared" ref="EY69:EY100" si="39">+DQ69</f>
        <v>0</v>
      </c>
      <c r="EZ69" s="233">
        <f t="shared" ref="EZ69:EZ100" si="40">+EA69</f>
        <v>0</v>
      </c>
      <c r="FA69" s="234">
        <f t="shared" ref="FA69:FA100" si="41">+EK69</f>
        <v>0</v>
      </c>
      <c r="FB69" s="178" t="e">
        <f t="shared" ref="FB69:FB100" si="42">AVERAGEIF(EN69:FA69,"&gt;0")</f>
        <v>#DIV/0!</v>
      </c>
    </row>
    <row r="70" spans="1:158" x14ac:dyDescent="0.25">
      <c r="A70" s="4" t="s">
        <v>132</v>
      </c>
      <c r="B70" s="4" t="s">
        <v>133</v>
      </c>
      <c r="C70" s="3">
        <v>160</v>
      </c>
      <c r="D70" s="3">
        <v>217</v>
      </c>
      <c r="E70" s="3">
        <v>162</v>
      </c>
      <c r="F70" s="3">
        <v>68</v>
      </c>
      <c r="G70" s="3">
        <v>83</v>
      </c>
      <c r="H70" s="3">
        <v>110</v>
      </c>
      <c r="I70" s="3">
        <v>0</v>
      </c>
      <c r="J70" s="5">
        <v>3.4391304347826086</v>
      </c>
      <c r="K70" s="5">
        <v>6.8782608695652172</v>
      </c>
      <c r="M70" s="3">
        <v>160</v>
      </c>
      <c r="N70" s="3">
        <v>217</v>
      </c>
      <c r="O70" s="3">
        <v>162</v>
      </c>
      <c r="P70" s="3">
        <v>68</v>
      </c>
      <c r="Q70" s="3">
        <v>83</v>
      </c>
      <c r="R70" s="3">
        <v>110</v>
      </c>
      <c r="S70" s="3">
        <v>0</v>
      </c>
      <c r="T70" s="5">
        <v>3.4391304347826086</v>
      </c>
      <c r="U70" s="5">
        <v>6.8782608695652172</v>
      </c>
      <c r="W70" s="3">
        <v>214</v>
      </c>
      <c r="X70" s="3">
        <v>373</v>
      </c>
      <c r="Y70" s="3">
        <v>315</v>
      </c>
      <c r="Z70" s="3">
        <v>183</v>
      </c>
      <c r="AA70" s="3">
        <v>170</v>
      </c>
      <c r="AB70" s="3">
        <v>145</v>
      </c>
      <c r="AC70" s="3">
        <v>0</v>
      </c>
      <c r="AD70" s="5">
        <v>3.2215139442231076</v>
      </c>
      <c r="AE70" s="5">
        <v>6.4430278884462151</v>
      </c>
      <c r="AG70" s="3">
        <v>101</v>
      </c>
      <c r="AH70" s="3">
        <v>223</v>
      </c>
      <c r="AI70" s="3">
        <v>161</v>
      </c>
      <c r="AJ70" s="3">
        <v>97</v>
      </c>
      <c r="AK70" s="3">
        <v>69</v>
      </c>
      <c r="AL70" s="3">
        <v>149</v>
      </c>
      <c r="AM70" s="3">
        <v>0</v>
      </c>
      <c r="AN70" s="5">
        <v>3.2918586789554531</v>
      </c>
      <c r="AO70" s="5">
        <v>6.5837173579109063</v>
      </c>
      <c r="AQ70" s="3">
        <v>258</v>
      </c>
      <c r="AR70" s="3">
        <v>466</v>
      </c>
      <c r="AS70" s="3">
        <v>277</v>
      </c>
      <c r="AT70" s="3">
        <v>180</v>
      </c>
      <c r="AU70" s="3">
        <v>171</v>
      </c>
      <c r="AV70" s="3">
        <v>48</v>
      </c>
      <c r="AW70" s="3">
        <v>0</v>
      </c>
      <c r="AX70" s="5">
        <v>3.3402366863905324</v>
      </c>
      <c r="AY70" s="5">
        <v>6.6804733727810648</v>
      </c>
      <c r="BA70" s="3">
        <v>198</v>
      </c>
      <c r="BB70" s="3">
        <v>305</v>
      </c>
      <c r="BC70" s="3">
        <v>199</v>
      </c>
      <c r="BD70" s="3">
        <v>46</v>
      </c>
      <c r="BE70" s="3">
        <v>21</v>
      </c>
      <c r="BF70" s="3">
        <v>31</v>
      </c>
      <c r="BG70" s="3">
        <v>0</v>
      </c>
      <c r="BH70" s="5">
        <v>3.7971391417425226</v>
      </c>
      <c r="BI70" s="5">
        <v>7.5942782834850453</v>
      </c>
      <c r="BK70" s="3">
        <v>144</v>
      </c>
      <c r="BL70" s="3">
        <v>241</v>
      </c>
      <c r="BM70" s="3">
        <v>276</v>
      </c>
      <c r="BN70" s="3">
        <v>160</v>
      </c>
      <c r="BO70" s="3">
        <v>129</v>
      </c>
      <c r="BP70" s="3">
        <v>50</v>
      </c>
      <c r="BQ70" s="3">
        <v>0</v>
      </c>
      <c r="BR70" s="5">
        <v>3.1168421052631579</v>
      </c>
      <c r="BS70" s="5">
        <v>6.2336842105263157</v>
      </c>
      <c r="BU70" s="3">
        <v>181</v>
      </c>
      <c r="BV70" s="3">
        <v>373</v>
      </c>
      <c r="BW70" s="3">
        <v>188</v>
      </c>
      <c r="BX70" s="3">
        <v>110</v>
      </c>
      <c r="BY70" s="3">
        <v>0</v>
      </c>
      <c r="BZ70" s="3">
        <v>148</v>
      </c>
      <c r="CA70" s="3">
        <v>0</v>
      </c>
      <c r="CB70" s="5">
        <v>3.733568075117371</v>
      </c>
      <c r="CC70" s="5">
        <v>7.467136150234742</v>
      </c>
      <c r="CE70" s="3">
        <v>304</v>
      </c>
      <c r="CF70" s="3">
        <v>520</v>
      </c>
      <c r="CG70" s="3">
        <v>372</v>
      </c>
      <c r="CH70" s="3">
        <v>174</v>
      </c>
      <c r="CI70" s="3">
        <v>111</v>
      </c>
      <c r="CJ70" s="3">
        <v>119</v>
      </c>
      <c r="CK70" s="3">
        <v>0</v>
      </c>
      <c r="CL70" s="5">
        <v>3.4942606347062797</v>
      </c>
      <c r="CM70" s="5">
        <v>6.9885212694125594</v>
      </c>
      <c r="CO70" s="3">
        <v>198</v>
      </c>
      <c r="CP70" s="3">
        <v>358</v>
      </c>
      <c r="CQ70" s="3">
        <v>430</v>
      </c>
      <c r="CR70" s="3">
        <v>261</v>
      </c>
      <c r="CS70" s="3">
        <v>208</v>
      </c>
      <c r="CT70" s="3">
        <v>145</v>
      </c>
      <c r="CU70" s="3">
        <v>0</v>
      </c>
      <c r="CV70" s="5">
        <v>3.0529209621993125</v>
      </c>
      <c r="CW70" s="5">
        <v>6.1058419243986251</v>
      </c>
      <c r="CY70" s="3">
        <v>125</v>
      </c>
      <c r="CZ70" s="3">
        <v>213</v>
      </c>
      <c r="DA70" s="3">
        <v>203</v>
      </c>
      <c r="DB70" s="3">
        <v>112</v>
      </c>
      <c r="DC70" s="3">
        <v>91</v>
      </c>
      <c r="DD70" s="3">
        <v>56</v>
      </c>
      <c r="DE70" s="3">
        <v>0</v>
      </c>
      <c r="DF70" s="5">
        <v>3.2271505376344085</v>
      </c>
      <c r="DG70" s="5">
        <v>6.454301075268817</v>
      </c>
      <c r="DI70" s="3">
        <v>100</v>
      </c>
      <c r="DJ70" s="3">
        <v>184</v>
      </c>
      <c r="DK70" s="3">
        <v>186</v>
      </c>
      <c r="DL70" s="3">
        <v>117</v>
      </c>
      <c r="DM70" s="3">
        <v>108</v>
      </c>
      <c r="DN70" s="3">
        <v>105</v>
      </c>
      <c r="DO70" s="3">
        <v>0</v>
      </c>
      <c r="DP70" s="5">
        <v>3.0733812949640287</v>
      </c>
      <c r="DQ70" s="5">
        <v>6.1467625899280574</v>
      </c>
      <c r="DS70" s="3">
        <v>198</v>
      </c>
      <c r="DT70" s="3">
        <v>342</v>
      </c>
      <c r="DU70" s="3">
        <v>279</v>
      </c>
      <c r="DV70" s="3">
        <v>155</v>
      </c>
      <c r="DW70" s="3">
        <v>134</v>
      </c>
      <c r="DX70" s="3">
        <v>92</v>
      </c>
      <c r="DY70" s="3">
        <v>0</v>
      </c>
      <c r="DZ70" s="5">
        <v>3.2842960288808665</v>
      </c>
      <c r="EA70" s="5">
        <v>6.5685920577617329</v>
      </c>
      <c r="EC70" s="3">
        <v>145</v>
      </c>
      <c r="ED70" s="3">
        <v>206</v>
      </c>
      <c r="EE70" s="3">
        <v>115</v>
      </c>
      <c r="EF70" s="3">
        <v>78</v>
      </c>
      <c r="EG70" s="3">
        <v>0</v>
      </c>
      <c r="EH70" s="3">
        <v>56</v>
      </c>
      <c r="EI70" s="3">
        <v>0</v>
      </c>
      <c r="EJ70" s="5">
        <v>3.7683823529411766</v>
      </c>
      <c r="EK70" s="5">
        <v>7.5367647058823533</v>
      </c>
      <c r="EN70" s="278">
        <f t="shared" ref="EN70:EN114" si="43">+K70</f>
        <v>6.8782608695652172</v>
      </c>
      <c r="EO70" s="279">
        <f t="shared" si="29"/>
        <v>6.8782608695652172</v>
      </c>
      <c r="EP70" s="279">
        <f t="shared" si="30"/>
        <v>6.4430278884462151</v>
      </c>
      <c r="EQ70" s="279">
        <f t="shared" si="31"/>
        <v>6.5837173579109063</v>
      </c>
      <c r="ER70" s="279">
        <f t="shared" si="32"/>
        <v>6.6804733727810648</v>
      </c>
      <c r="ES70" s="233">
        <f t="shared" si="33"/>
        <v>7.5942782834850453</v>
      </c>
      <c r="ET70" s="233">
        <f t="shared" si="34"/>
        <v>6.2336842105263157</v>
      </c>
      <c r="EU70" s="233">
        <f t="shared" si="35"/>
        <v>7.467136150234742</v>
      </c>
      <c r="EV70" s="233">
        <f t="shared" si="36"/>
        <v>6.9885212694125594</v>
      </c>
      <c r="EW70" s="233">
        <f t="shared" si="37"/>
        <v>6.1058419243986251</v>
      </c>
      <c r="EX70" s="233">
        <f t="shared" si="38"/>
        <v>6.454301075268817</v>
      </c>
      <c r="EY70" s="235">
        <f t="shared" si="39"/>
        <v>6.1467625899280574</v>
      </c>
      <c r="EZ70" s="233">
        <f t="shared" si="40"/>
        <v>6.5685920577617329</v>
      </c>
      <c r="FA70" s="234">
        <f t="shared" si="41"/>
        <v>7.5367647058823533</v>
      </c>
      <c r="FB70" s="178">
        <f t="shared" si="42"/>
        <v>6.7542587589404901</v>
      </c>
    </row>
    <row r="71" spans="1:158" x14ac:dyDescent="0.25">
      <c r="A71" s="4" t="s">
        <v>134</v>
      </c>
      <c r="B71" s="4" t="s">
        <v>135</v>
      </c>
      <c r="C71" s="3">
        <v>118</v>
      </c>
      <c r="D71" s="3">
        <v>155</v>
      </c>
      <c r="E71" s="3">
        <v>86</v>
      </c>
      <c r="F71" s="3">
        <v>31</v>
      </c>
      <c r="G71" s="3">
        <v>26</v>
      </c>
      <c r="H71" s="3">
        <v>676</v>
      </c>
      <c r="I71" s="3">
        <v>0</v>
      </c>
      <c r="J71" s="5">
        <v>3.7403846153846154</v>
      </c>
      <c r="K71" s="5">
        <v>7.4807692307692308</v>
      </c>
      <c r="M71" s="3">
        <v>133</v>
      </c>
      <c r="N71" s="3">
        <v>205</v>
      </c>
      <c r="O71" s="3">
        <v>194</v>
      </c>
      <c r="P71" s="3">
        <v>89</v>
      </c>
      <c r="Q71" s="3">
        <v>62</v>
      </c>
      <c r="R71" s="3">
        <v>409</v>
      </c>
      <c r="S71" s="3">
        <v>0</v>
      </c>
      <c r="T71" s="5">
        <v>3.377745241581259</v>
      </c>
      <c r="U71" s="5">
        <v>6.755490483162518</v>
      </c>
      <c r="W71" s="3">
        <v>302</v>
      </c>
      <c r="X71" s="3">
        <v>645</v>
      </c>
      <c r="Y71" s="3">
        <v>317</v>
      </c>
      <c r="Z71" s="3">
        <v>83</v>
      </c>
      <c r="AA71" s="3">
        <v>68</v>
      </c>
      <c r="AB71" s="3">
        <v>496</v>
      </c>
      <c r="AC71" s="3">
        <v>0</v>
      </c>
      <c r="AD71" s="5">
        <v>3.7279151943462896</v>
      </c>
      <c r="AE71" s="5">
        <v>7.4558303886925792</v>
      </c>
      <c r="AG71" s="3">
        <v>123</v>
      </c>
      <c r="AH71" s="3">
        <v>258</v>
      </c>
      <c r="AI71" s="3">
        <v>227</v>
      </c>
      <c r="AJ71" s="3">
        <v>100</v>
      </c>
      <c r="AK71" s="3">
        <v>72</v>
      </c>
      <c r="AL71" s="3">
        <v>312</v>
      </c>
      <c r="AM71" s="3">
        <v>0</v>
      </c>
      <c r="AN71" s="5">
        <v>3.3333333333333335</v>
      </c>
      <c r="AO71" s="5">
        <v>6.666666666666667</v>
      </c>
      <c r="AQ71" s="3">
        <v>507</v>
      </c>
      <c r="AR71" s="3">
        <v>683</v>
      </c>
      <c r="AS71" s="3">
        <v>395</v>
      </c>
      <c r="AT71" s="3">
        <v>111</v>
      </c>
      <c r="AU71" s="3">
        <v>84</v>
      </c>
      <c r="AV71" s="3">
        <v>131</v>
      </c>
      <c r="AW71" s="3">
        <v>0</v>
      </c>
      <c r="AX71" s="5">
        <v>3.7966292134831461</v>
      </c>
      <c r="AY71" s="5">
        <v>7.5932584269662922</v>
      </c>
      <c r="BA71" s="3">
        <v>260</v>
      </c>
      <c r="BB71" s="3">
        <v>417</v>
      </c>
      <c r="BC71" s="3">
        <v>191</v>
      </c>
      <c r="BD71" s="3">
        <v>38</v>
      </c>
      <c r="BE71" s="3">
        <v>22</v>
      </c>
      <c r="BF71" s="3">
        <v>164</v>
      </c>
      <c r="BG71" s="3">
        <v>0</v>
      </c>
      <c r="BH71" s="5">
        <v>3.9213362068965516</v>
      </c>
      <c r="BI71" s="5">
        <v>7.8426724137931032</v>
      </c>
      <c r="BK71" s="3">
        <v>60</v>
      </c>
      <c r="BL71" s="3">
        <v>120</v>
      </c>
      <c r="BM71" s="3">
        <v>310</v>
      </c>
      <c r="BN71" s="3">
        <v>295</v>
      </c>
      <c r="BO71" s="3">
        <v>545</v>
      </c>
      <c r="BP71" s="3">
        <v>35</v>
      </c>
      <c r="BQ71" s="3">
        <v>0</v>
      </c>
      <c r="BR71" s="5">
        <v>2.1390977443609023</v>
      </c>
      <c r="BS71" s="5">
        <v>4.2781954887218046</v>
      </c>
      <c r="BU71" s="3">
        <v>214</v>
      </c>
      <c r="BV71" s="3">
        <v>453</v>
      </c>
      <c r="BW71" s="3">
        <v>328</v>
      </c>
      <c r="BX71" s="3">
        <v>60</v>
      </c>
      <c r="BY71" s="3">
        <v>35</v>
      </c>
      <c r="BZ71" s="3">
        <v>275</v>
      </c>
      <c r="CA71" s="3">
        <v>0</v>
      </c>
      <c r="CB71" s="5">
        <v>3.6889908256880735</v>
      </c>
      <c r="CC71" s="5">
        <v>7.3779816513761469</v>
      </c>
      <c r="CE71" s="3">
        <v>463</v>
      </c>
      <c r="CF71" s="3">
        <v>887</v>
      </c>
      <c r="CG71" s="3">
        <v>469</v>
      </c>
      <c r="CH71" s="3">
        <v>142</v>
      </c>
      <c r="CI71" s="3">
        <v>70</v>
      </c>
      <c r="CJ71" s="3">
        <v>153</v>
      </c>
      <c r="CK71" s="3">
        <v>0</v>
      </c>
      <c r="CL71" s="5">
        <v>3.7538158542589857</v>
      </c>
      <c r="CM71" s="5">
        <v>7.5076317085179713</v>
      </c>
      <c r="CO71" s="3">
        <v>342</v>
      </c>
      <c r="CP71" s="3">
        <v>726</v>
      </c>
      <c r="CQ71" s="3">
        <v>614</v>
      </c>
      <c r="CR71" s="3">
        <v>180</v>
      </c>
      <c r="CS71" s="3">
        <v>149</v>
      </c>
      <c r="CT71" s="3">
        <v>173</v>
      </c>
      <c r="CU71" s="3">
        <v>0</v>
      </c>
      <c r="CV71" s="5">
        <v>3.4634510193933368</v>
      </c>
      <c r="CW71" s="5">
        <v>6.9269020387866735</v>
      </c>
      <c r="CY71" s="3">
        <v>217</v>
      </c>
      <c r="CZ71" s="3">
        <v>344</v>
      </c>
      <c r="DA71" s="3">
        <v>223</v>
      </c>
      <c r="DB71" s="3">
        <v>66</v>
      </c>
      <c r="DC71" s="3">
        <v>95</v>
      </c>
      <c r="DD71" s="3">
        <v>147</v>
      </c>
      <c r="DE71" s="3">
        <v>0</v>
      </c>
      <c r="DF71" s="5">
        <v>3.5523809523809522</v>
      </c>
      <c r="DG71" s="5">
        <v>7.1047619047619044</v>
      </c>
      <c r="DI71" s="3">
        <v>50</v>
      </c>
      <c r="DJ71" s="3">
        <v>216</v>
      </c>
      <c r="DK71" s="3">
        <v>245</v>
      </c>
      <c r="DL71" s="3">
        <v>137</v>
      </c>
      <c r="DM71" s="3">
        <v>113</v>
      </c>
      <c r="DN71" s="3">
        <v>331</v>
      </c>
      <c r="DO71" s="3">
        <v>0</v>
      </c>
      <c r="DP71" s="5">
        <v>2.9382391590013142</v>
      </c>
      <c r="DQ71" s="5">
        <v>5.8764783180026283</v>
      </c>
      <c r="DS71" s="3">
        <v>420</v>
      </c>
      <c r="DT71" s="3">
        <v>671</v>
      </c>
      <c r="DU71" s="3">
        <v>248</v>
      </c>
      <c r="DV71" s="3">
        <v>85</v>
      </c>
      <c r="DW71" s="3">
        <v>63</v>
      </c>
      <c r="DX71" s="3">
        <v>151</v>
      </c>
      <c r="DY71" s="3">
        <v>0</v>
      </c>
      <c r="DZ71" s="5">
        <v>3.8742434431741763</v>
      </c>
      <c r="EA71" s="5">
        <v>7.7484868863483527</v>
      </c>
      <c r="EC71" s="3">
        <v>59</v>
      </c>
      <c r="ED71" s="3">
        <v>133</v>
      </c>
      <c r="EE71" s="3">
        <v>98</v>
      </c>
      <c r="EF71" s="3">
        <v>29</v>
      </c>
      <c r="EG71" s="3">
        <v>31</v>
      </c>
      <c r="EH71" s="3">
        <v>469</v>
      </c>
      <c r="EI71" s="3">
        <v>0</v>
      </c>
      <c r="EJ71" s="5">
        <v>3.4571428571428573</v>
      </c>
      <c r="EK71" s="5">
        <v>6.9142857142857146</v>
      </c>
      <c r="EN71" s="278">
        <f t="shared" si="43"/>
        <v>7.4807692307692308</v>
      </c>
      <c r="EO71" s="279">
        <f t="shared" si="29"/>
        <v>6.755490483162518</v>
      </c>
      <c r="EP71" s="279">
        <f t="shared" si="30"/>
        <v>7.4558303886925792</v>
      </c>
      <c r="EQ71" s="279">
        <f t="shared" si="31"/>
        <v>6.666666666666667</v>
      </c>
      <c r="ER71" s="279">
        <f t="shared" si="32"/>
        <v>7.5932584269662922</v>
      </c>
      <c r="ES71" s="233">
        <f t="shared" si="33"/>
        <v>7.8426724137931032</v>
      </c>
      <c r="ET71" s="233">
        <f t="shared" si="34"/>
        <v>4.2781954887218046</v>
      </c>
      <c r="EU71" s="233">
        <f t="shared" si="35"/>
        <v>7.3779816513761469</v>
      </c>
      <c r="EV71" s="233">
        <f t="shared" si="36"/>
        <v>7.5076317085179713</v>
      </c>
      <c r="EW71" s="233">
        <f t="shared" si="37"/>
        <v>6.9269020387866735</v>
      </c>
      <c r="EX71" s="233">
        <f t="shared" si="38"/>
        <v>7.1047619047619044</v>
      </c>
      <c r="EY71" s="235">
        <f t="shared" si="39"/>
        <v>5.8764783180026283</v>
      </c>
      <c r="EZ71" s="233">
        <f t="shared" si="40"/>
        <v>7.7484868863483527</v>
      </c>
      <c r="FA71" s="234">
        <f t="shared" si="41"/>
        <v>6.9142857142857146</v>
      </c>
      <c r="FB71" s="178">
        <f t="shared" si="42"/>
        <v>6.9663865229179702</v>
      </c>
    </row>
    <row r="72" spans="1:158" x14ac:dyDescent="0.25">
      <c r="A72" s="4" t="s">
        <v>136</v>
      </c>
      <c r="B72" s="4" t="s">
        <v>137</v>
      </c>
      <c r="C72" s="3">
        <v>565</v>
      </c>
      <c r="D72" s="3">
        <v>245</v>
      </c>
      <c r="E72" s="3">
        <v>88</v>
      </c>
      <c r="F72" s="3">
        <v>65</v>
      </c>
      <c r="G72" s="3">
        <v>24</v>
      </c>
      <c r="H72" s="3">
        <v>13</v>
      </c>
      <c r="I72" s="3">
        <v>0</v>
      </c>
      <c r="J72" s="5">
        <v>4.2786220871327254</v>
      </c>
      <c r="K72" s="5">
        <v>8.5572441742654508</v>
      </c>
      <c r="M72" s="3">
        <v>356</v>
      </c>
      <c r="N72" s="3">
        <v>243</v>
      </c>
      <c r="O72" s="3">
        <v>208</v>
      </c>
      <c r="P72" s="3">
        <v>138</v>
      </c>
      <c r="Q72" s="3">
        <v>35</v>
      </c>
      <c r="R72" s="3">
        <v>20</v>
      </c>
      <c r="S72" s="3">
        <v>0</v>
      </c>
      <c r="T72" s="5">
        <v>3.7622448979591838</v>
      </c>
      <c r="U72" s="5">
        <v>7.5244897959183676</v>
      </c>
      <c r="W72" s="3">
        <v>832</v>
      </c>
      <c r="X72" s="3">
        <v>464</v>
      </c>
      <c r="Y72" s="3">
        <v>217</v>
      </c>
      <c r="Z72" s="3">
        <v>146</v>
      </c>
      <c r="AA72" s="3">
        <v>56</v>
      </c>
      <c r="AB72" s="3">
        <v>35</v>
      </c>
      <c r="AC72" s="3">
        <v>0</v>
      </c>
      <c r="AD72" s="5">
        <v>4.0903790087463561</v>
      </c>
      <c r="AE72" s="5">
        <v>8.1807580174927121</v>
      </c>
      <c r="AG72" s="3">
        <v>408</v>
      </c>
      <c r="AH72" s="3">
        <v>247</v>
      </c>
      <c r="AI72" s="3">
        <v>207</v>
      </c>
      <c r="AJ72" s="3">
        <v>102</v>
      </c>
      <c r="AK72" s="3">
        <v>17</v>
      </c>
      <c r="AL72" s="3">
        <v>19</v>
      </c>
      <c r="AM72" s="3">
        <v>0</v>
      </c>
      <c r="AN72" s="5">
        <v>3.9449541284403669</v>
      </c>
      <c r="AO72" s="5">
        <v>7.8899082568807337</v>
      </c>
      <c r="AQ72" s="3">
        <v>981</v>
      </c>
      <c r="AR72" s="3">
        <v>410</v>
      </c>
      <c r="AS72" s="3">
        <v>189</v>
      </c>
      <c r="AT72" s="3">
        <v>117</v>
      </c>
      <c r="AU72" s="3">
        <v>41</v>
      </c>
      <c r="AV72" s="3">
        <v>12</v>
      </c>
      <c r="AW72" s="3">
        <v>0</v>
      </c>
      <c r="AX72" s="5">
        <v>4.2502876869965478</v>
      </c>
      <c r="AY72" s="5">
        <v>8.5005753739930956</v>
      </c>
      <c r="BA72" s="3">
        <v>556</v>
      </c>
      <c r="BB72" s="3">
        <v>216</v>
      </c>
      <c r="BC72" s="3">
        <v>114</v>
      </c>
      <c r="BD72" s="3">
        <v>76</v>
      </c>
      <c r="BE72" s="3">
        <v>28</v>
      </c>
      <c r="BF72" s="3">
        <v>10</v>
      </c>
      <c r="BG72" s="3">
        <v>0</v>
      </c>
      <c r="BH72" s="5">
        <v>4.2080808080808083</v>
      </c>
      <c r="BI72" s="5">
        <v>8.4161616161616166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E72" s="3">
        <v>1055</v>
      </c>
      <c r="CF72" s="3">
        <v>496</v>
      </c>
      <c r="CG72" s="3">
        <v>215</v>
      </c>
      <c r="CH72" s="3">
        <v>145</v>
      </c>
      <c r="CI72" s="3">
        <v>57</v>
      </c>
      <c r="CJ72" s="3">
        <v>32</v>
      </c>
      <c r="CK72" s="3">
        <v>0</v>
      </c>
      <c r="CL72" s="5">
        <v>4.1925813008130079</v>
      </c>
      <c r="CM72" s="5">
        <v>8.3851626016260159</v>
      </c>
      <c r="CO72" s="3">
        <v>951</v>
      </c>
      <c r="CP72" s="3">
        <v>528</v>
      </c>
      <c r="CQ72" s="3">
        <v>365</v>
      </c>
      <c r="CR72" s="3">
        <v>92</v>
      </c>
      <c r="CS72" s="3">
        <v>45</v>
      </c>
      <c r="CT72" s="3">
        <v>19</v>
      </c>
      <c r="CU72" s="3">
        <v>0</v>
      </c>
      <c r="CV72" s="5">
        <v>4.134780413932357</v>
      </c>
      <c r="CW72" s="5">
        <v>8.2695608278647139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S72" s="3">
        <v>856</v>
      </c>
      <c r="DT72" s="3">
        <v>317</v>
      </c>
      <c r="DU72" s="3">
        <v>202</v>
      </c>
      <c r="DV72" s="3">
        <v>59</v>
      </c>
      <c r="DW72" s="3">
        <v>44</v>
      </c>
      <c r="DX72" s="3">
        <v>22</v>
      </c>
      <c r="DY72" s="3">
        <v>0</v>
      </c>
      <c r="DZ72" s="5">
        <v>4.2733423545331526</v>
      </c>
      <c r="EA72" s="5">
        <v>8.5466847090663052</v>
      </c>
      <c r="EC72" s="3">
        <v>448</v>
      </c>
      <c r="ED72" s="3">
        <v>146</v>
      </c>
      <c r="EE72" s="3">
        <v>103</v>
      </c>
      <c r="EF72" s="3">
        <v>39</v>
      </c>
      <c r="EG72" s="3">
        <v>14</v>
      </c>
      <c r="EH72" s="3">
        <v>0</v>
      </c>
      <c r="EI72" s="3">
        <v>0</v>
      </c>
      <c r="EJ72" s="5">
        <v>4.3</v>
      </c>
      <c r="EK72" s="5">
        <v>8.6</v>
      </c>
      <c r="EN72" s="278">
        <f t="shared" si="43"/>
        <v>8.5572441742654508</v>
      </c>
      <c r="EO72" s="279">
        <f t="shared" si="29"/>
        <v>7.5244897959183676</v>
      </c>
      <c r="EP72" s="279">
        <f t="shared" si="30"/>
        <v>8.1807580174927121</v>
      </c>
      <c r="EQ72" s="279">
        <f t="shared" si="31"/>
        <v>7.8899082568807337</v>
      </c>
      <c r="ER72" s="279">
        <f t="shared" si="32"/>
        <v>8.5005753739930956</v>
      </c>
      <c r="ES72" s="233">
        <f t="shared" si="33"/>
        <v>8.4161616161616166</v>
      </c>
      <c r="ET72" s="233">
        <f t="shared" si="34"/>
        <v>0</v>
      </c>
      <c r="EU72" s="233">
        <f t="shared" si="35"/>
        <v>0</v>
      </c>
      <c r="EV72" s="233">
        <f t="shared" si="36"/>
        <v>8.3851626016260159</v>
      </c>
      <c r="EW72" s="233">
        <f t="shared" si="37"/>
        <v>8.2695608278647139</v>
      </c>
      <c r="EX72" s="233">
        <f t="shared" si="38"/>
        <v>0</v>
      </c>
      <c r="EY72" s="235">
        <f t="shared" si="39"/>
        <v>0</v>
      </c>
      <c r="EZ72" s="233">
        <f t="shared" si="40"/>
        <v>8.5466847090663052</v>
      </c>
      <c r="FA72" s="234">
        <f t="shared" si="41"/>
        <v>8.6</v>
      </c>
      <c r="FB72" s="178">
        <f t="shared" si="42"/>
        <v>8.2870545373269007</v>
      </c>
    </row>
    <row r="73" spans="1:158" x14ac:dyDescent="0.25">
      <c r="A73" s="4" t="s">
        <v>138</v>
      </c>
      <c r="B73" s="4" t="s">
        <v>139</v>
      </c>
      <c r="C73" s="3">
        <v>286</v>
      </c>
      <c r="D73" s="3">
        <v>480</v>
      </c>
      <c r="E73" s="3">
        <v>151</v>
      </c>
      <c r="F73" s="3">
        <v>26</v>
      </c>
      <c r="G73" s="3">
        <v>4</v>
      </c>
      <c r="H73" s="3">
        <v>49</v>
      </c>
      <c r="I73" s="3">
        <v>0</v>
      </c>
      <c r="J73" s="5">
        <v>4.074973600844773</v>
      </c>
      <c r="K73" s="5">
        <v>8.149947201689546</v>
      </c>
      <c r="M73" s="3">
        <v>129</v>
      </c>
      <c r="N73" s="3">
        <v>330</v>
      </c>
      <c r="O73" s="3">
        <v>340</v>
      </c>
      <c r="P73" s="3">
        <v>104</v>
      </c>
      <c r="Q73" s="3">
        <v>36</v>
      </c>
      <c r="R73" s="3">
        <v>57</v>
      </c>
      <c r="S73" s="3">
        <v>0</v>
      </c>
      <c r="T73" s="5">
        <v>3.4387646432374868</v>
      </c>
      <c r="U73" s="5">
        <v>6.8775292864749735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G73" s="3">
        <v>120</v>
      </c>
      <c r="AH73" s="3">
        <v>276</v>
      </c>
      <c r="AI73" s="3">
        <v>288</v>
      </c>
      <c r="AJ73" s="3">
        <v>141</v>
      </c>
      <c r="AK73" s="3">
        <v>61</v>
      </c>
      <c r="AL73" s="3">
        <v>110</v>
      </c>
      <c r="AM73" s="3">
        <v>0</v>
      </c>
      <c r="AN73" s="5">
        <v>3.2855530474040631</v>
      </c>
      <c r="AO73" s="5">
        <v>6.5711060948081261</v>
      </c>
      <c r="AQ73" s="3">
        <v>457</v>
      </c>
      <c r="AR73" s="3">
        <v>831</v>
      </c>
      <c r="AS73" s="3">
        <v>355</v>
      </c>
      <c r="AT73" s="3">
        <v>57</v>
      </c>
      <c r="AU73" s="3">
        <v>25</v>
      </c>
      <c r="AV73" s="3">
        <v>18</v>
      </c>
      <c r="AW73" s="3">
        <v>0</v>
      </c>
      <c r="AX73" s="5">
        <v>3.9495652173913043</v>
      </c>
      <c r="AY73" s="5">
        <v>7.8991304347826086</v>
      </c>
      <c r="BA73" s="3">
        <v>326</v>
      </c>
      <c r="BB73" s="3">
        <v>488</v>
      </c>
      <c r="BC73" s="3">
        <v>142</v>
      </c>
      <c r="BD73" s="3">
        <v>24</v>
      </c>
      <c r="BE73" s="3">
        <v>9</v>
      </c>
      <c r="BF73" s="3">
        <v>7</v>
      </c>
      <c r="BG73" s="3">
        <v>0</v>
      </c>
      <c r="BH73" s="5">
        <v>4.1102123356926192</v>
      </c>
      <c r="BI73" s="5">
        <v>8.2204246713852385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O73" s="3">
        <v>346</v>
      </c>
      <c r="CP73" s="3">
        <v>602</v>
      </c>
      <c r="CQ73" s="3">
        <v>453</v>
      </c>
      <c r="CR73" s="3">
        <v>228</v>
      </c>
      <c r="CS73" s="3">
        <v>132</v>
      </c>
      <c r="CT73" s="3">
        <v>231</v>
      </c>
      <c r="CU73" s="3">
        <v>0</v>
      </c>
      <c r="CV73" s="5">
        <v>3.4554230550823397</v>
      </c>
      <c r="CW73" s="5">
        <v>6.9108461101646794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S73" s="3">
        <v>400</v>
      </c>
      <c r="DT73" s="3">
        <v>642</v>
      </c>
      <c r="DU73" s="3">
        <v>310</v>
      </c>
      <c r="DV73" s="3">
        <v>86</v>
      </c>
      <c r="DW73" s="3">
        <v>37</v>
      </c>
      <c r="DX73" s="3">
        <v>19</v>
      </c>
      <c r="DY73" s="3">
        <v>0</v>
      </c>
      <c r="DZ73" s="5">
        <v>3.8691525423728814</v>
      </c>
      <c r="EA73" s="5">
        <v>7.7383050847457628</v>
      </c>
      <c r="EC73" s="3">
        <v>201</v>
      </c>
      <c r="ED73" s="3">
        <v>440</v>
      </c>
      <c r="EE73" s="3">
        <v>66</v>
      </c>
      <c r="EF73" s="3">
        <v>27</v>
      </c>
      <c r="EG73" s="3">
        <v>7</v>
      </c>
      <c r="EH73" s="3">
        <v>6</v>
      </c>
      <c r="EI73" s="3">
        <v>0</v>
      </c>
      <c r="EJ73" s="5">
        <v>4.0809716599190287</v>
      </c>
      <c r="EK73" s="5">
        <v>8.1619433198380573</v>
      </c>
      <c r="EN73" s="278">
        <f t="shared" si="43"/>
        <v>8.149947201689546</v>
      </c>
      <c r="EO73" s="279">
        <f t="shared" si="29"/>
        <v>6.8775292864749735</v>
      </c>
      <c r="EP73" s="279">
        <f t="shared" si="30"/>
        <v>0</v>
      </c>
      <c r="EQ73" s="279">
        <f t="shared" si="31"/>
        <v>6.5711060948081261</v>
      </c>
      <c r="ER73" s="279">
        <f t="shared" si="32"/>
        <v>7.8991304347826086</v>
      </c>
      <c r="ES73" s="233">
        <f t="shared" si="33"/>
        <v>8.2204246713852385</v>
      </c>
      <c r="ET73" s="233">
        <f t="shared" si="34"/>
        <v>0</v>
      </c>
      <c r="EU73" s="233">
        <f t="shared" si="35"/>
        <v>0</v>
      </c>
      <c r="EV73" s="233">
        <f t="shared" si="36"/>
        <v>0</v>
      </c>
      <c r="EW73" s="233">
        <f t="shared" si="37"/>
        <v>6.9108461101646794</v>
      </c>
      <c r="EX73" s="233">
        <f t="shared" si="38"/>
        <v>0</v>
      </c>
      <c r="EY73" s="235">
        <f t="shared" si="39"/>
        <v>0</v>
      </c>
      <c r="EZ73" s="233">
        <f t="shared" si="40"/>
        <v>7.7383050847457628</v>
      </c>
      <c r="FA73" s="234">
        <f t="shared" si="41"/>
        <v>8.1619433198380573</v>
      </c>
      <c r="FB73" s="178">
        <f t="shared" si="42"/>
        <v>7.5661540254861235</v>
      </c>
    </row>
    <row r="74" spans="1:158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3">
        <v>0</v>
      </c>
      <c r="EC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3">
        <v>0</v>
      </c>
      <c r="EN74" s="278">
        <f t="shared" si="43"/>
        <v>0</v>
      </c>
      <c r="EO74" s="279">
        <f t="shared" si="29"/>
        <v>0</v>
      </c>
      <c r="EP74" s="279">
        <f t="shared" si="30"/>
        <v>0</v>
      </c>
      <c r="EQ74" s="279">
        <f t="shared" si="31"/>
        <v>0</v>
      </c>
      <c r="ER74" s="279">
        <f t="shared" si="32"/>
        <v>0</v>
      </c>
      <c r="ES74" s="233">
        <f t="shared" si="33"/>
        <v>0</v>
      </c>
      <c r="ET74" s="233">
        <f t="shared" si="34"/>
        <v>0</v>
      </c>
      <c r="EU74" s="233">
        <f t="shared" si="35"/>
        <v>0</v>
      </c>
      <c r="EV74" s="233">
        <f t="shared" si="36"/>
        <v>0</v>
      </c>
      <c r="EW74" s="233">
        <f t="shared" si="37"/>
        <v>0</v>
      </c>
      <c r="EX74" s="233">
        <f t="shared" si="38"/>
        <v>0</v>
      </c>
      <c r="EY74" s="235">
        <f t="shared" si="39"/>
        <v>0</v>
      </c>
      <c r="EZ74" s="233">
        <f t="shared" si="40"/>
        <v>0</v>
      </c>
      <c r="FA74" s="234">
        <f t="shared" si="41"/>
        <v>0</v>
      </c>
      <c r="FB74" s="178" t="e">
        <f t="shared" si="42"/>
        <v>#DIV/0!</v>
      </c>
    </row>
    <row r="75" spans="1:158" x14ac:dyDescent="0.25">
      <c r="A75" s="4" t="s">
        <v>142</v>
      </c>
      <c r="B75" s="4" t="s">
        <v>143</v>
      </c>
      <c r="C75" s="3">
        <v>453</v>
      </c>
      <c r="D75" s="3">
        <v>264</v>
      </c>
      <c r="E75" s="3">
        <v>101</v>
      </c>
      <c r="F75" s="3">
        <v>18</v>
      </c>
      <c r="G75" s="3">
        <v>11</v>
      </c>
      <c r="H75" s="3">
        <v>153</v>
      </c>
      <c r="I75" s="3">
        <v>0</v>
      </c>
      <c r="J75" s="5">
        <v>4.334120425029516</v>
      </c>
      <c r="K75" s="5">
        <v>8.668240850059032</v>
      </c>
      <c r="M75" s="3">
        <v>387</v>
      </c>
      <c r="N75" s="3">
        <v>339</v>
      </c>
      <c r="O75" s="3">
        <v>136</v>
      </c>
      <c r="P75" s="3">
        <v>54</v>
      </c>
      <c r="Q75" s="3">
        <v>45</v>
      </c>
      <c r="R75" s="3">
        <v>39</v>
      </c>
      <c r="S75" s="3">
        <v>0</v>
      </c>
      <c r="T75" s="5">
        <v>4.0083246618106143</v>
      </c>
      <c r="U75" s="5">
        <v>8.0166493236212286</v>
      </c>
      <c r="W75" s="3">
        <v>983</v>
      </c>
      <c r="X75" s="3">
        <v>535</v>
      </c>
      <c r="Y75" s="3">
        <v>133</v>
      </c>
      <c r="Z75" s="3">
        <v>30</v>
      </c>
      <c r="AA75" s="3">
        <v>8</v>
      </c>
      <c r="AB75" s="3">
        <v>61</v>
      </c>
      <c r="AC75" s="3">
        <v>0</v>
      </c>
      <c r="AD75" s="5">
        <v>4.45352279455299</v>
      </c>
      <c r="AE75" s="5">
        <v>8.9070455891059801</v>
      </c>
      <c r="AG75" s="3">
        <v>366</v>
      </c>
      <c r="AH75" s="3">
        <v>304</v>
      </c>
      <c r="AI75" s="3">
        <v>171</v>
      </c>
      <c r="AJ75" s="3">
        <v>70</v>
      </c>
      <c r="AK75" s="3">
        <v>47</v>
      </c>
      <c r="AL75" s="3">
        <v>42</v>
      </c>
      <c r="AM75" s="3">
        <v>0</v>
      </c>
      <c r="AN75" s="5">
        <v>3.9102296450939455</v>
      </c>
      <c r="AO75" s="5">
        <v>7.8204592901878911</v>
      </c>
      <c r="AQ75" s="3">
        <v>1275</v>
      </c>
      <c r="AR75" s="3">
        <v>385</v>
      </c>
      <c r="AS75" s="3">
        <v>58</v>
      </c>
      <c r="AT75" s="3">
        <v>0</v>
      </c>
      <c r="AU75" s="3">
        <v>2</v>
      </c>
      <c r="AV75" s="3">
        <v>30</v>
      </c>
      <c r="AW75" s="3">
        <v>0</v>
      </c>
      <c r="AX75" s="5">
        <v>4.7040697674418608</v>
      </c>
      <c r="AY75" s="5">
        <v>9.4081395348837216</v>
      </c>
      <c r="BA75" s="3">
        <v>725</v>
      </c>
      <c r="BB75" s="3">
        <v>219</v>
      </c>
      <c r="BC75" s="3">
        <v>37</v>
      </c>
      <c r="BD75" s="3">
        <v>1</v>
      </c>
      <c r="BE75" s="3">
        <v>0</v>
      </c>
      <c r="BF75" s="3">
        <v>18</v>
      </c>
      <c r="BG75" s="3">
        <v>0</v>
      </c>
      <c r="BH75" s="5">
        <v>4.6985743380855398</v>
      </c>
      <c r="BI75" s="5">
        <v>9.3971486761710796</v>
      </c>
      <c r="BK75" s="3">
        <v>534</v>
      </c>
      <c r="BL75" s="3">
        <v>417</v>
      </c>
      <c r="BM75" s="3">
        <v>185</v>
      </c>
      <c r="BN75" s="3">
        <v>42</v>
      </c>
      <c r="BO75" s="3">
        <v>52</v>
      </c>
      <c r="BP75" s="3">
        <v>20</v>
      </c>
      <c r="BQ75" s="3">
        <v>0</v>
      </c>
      <c r="BR75" s="5">
        <v>4.088617886178862</v>
      </c>
      <c r="BS75" s="5">
        <v>8.177235772357724</v>
      </c>
      <c r="BU75" s="3">
        <v>650</v>
      </c>
      <c r="BV75" s="3">
        <v>433</v>
      </c>
      <c r="BW75" s="3">
        <v>115</v>
      </c>
      <c r="BX75" s="3">
        <v>18</v>
      </c>
      <c r="BY75" s="3">
        <v>5</v>
      </c>
      <c r="BZ75" s="3">
        <v>29</v>
      </c>
      <c r="CA75" s="3">
        <v>0</v>
      </c>
      <c r="CB75" s="5">
        <v>4.3963963963963968</v>
      </c>
      <c r="CC75" s="5">
        <v>8.7927927927927936</v>
      </c>
      <c r="CE75" s="3">
        <v>1039</v>
      </c>
      <c r="CF75" s="3">
        <v>641</v>
      </c>
      <c r="CG75" s="3">
        <v>168</v>
      </c>
      <c r="CH75" s="3">
        <v>44</v>
      </c>
      <c r="CI75" s="3">
        <v>30</v>
      </c>
      <c r="CJ75" s="3">
        <v>78</v>
      </c>
      <c r="CK75" s="3">
        <v>0</v>
      </c>
      <c r="CL75" s="5">
        <v>4.3605619146722168</v>
      </c>
      <c r="CM75" s="5">
        <v>8.7211238293444335</v>
      </c>
      <c r="CO75" s="3">
        <v>628</v>
      </c>
      <c r="CP75" s="3">
        <v>662</v>
      </c>
      <c r="CQ75" s="3">
        <v>369</v>
      </c>
      <c r="CR75" s="3">
        <v>144</v>
      </c>
      <c r="CS75" s="3">
        <v>126</v>
      </c>
      <c r="CT75" s="3">
        <v>71</v>
      </c>
      <c r="CU75" s="3">
        <v>0</v>
      </c>
      <c r="CV75" s="5">
        <v>3.7890098496630378</v>
      </c>
      <c r="CW75" s="5">
        <v>7.5780196993260756</v>
      </c>
      <c r="CY75" s="3">
        <v>229</v>
      </c>
      <c r="CZ75" s="3">
        <v>278</v>
      </c>
      <c r="DA75" s="3">
        <v>217</v>
      </c>
      <c r="DB75" s="3">
        <v>93</v>
      </c>
      <c r="DC75" s="3">
        <v>138</v>
      </c>
      <c r="DD75" s="3">
        <v>45</v>
      </c>
      <c r="DE75" s="3">
        <v>0</v>
      </c>
      <c r="DF75" s="5">
        <v>3.3842931937172773</v>
      </c>
      <c r="DG75" s="5">
        <v>6.7685863874345547</v>
      </c>
      <c r="DI75" s="3">
        <v>287</v>
      </c>
      <c r="DJ75" s="3">
        <v>373</v>
      </c>
      <c r="DK75" s="3">
        <v>172</v>
      </c>
      <c r="DL75" s="3">
        <v>73</v>
      </c>
      <c r="DM75" s="3">
        <v>38</v>
      </c>
      <c r="DN75" s="3">
        <v>57</v>
      </c>
      <c r="DO75" s="3">
        <v>0</v>
      </c>
      <c r="DP75" s="5">
        <v>3.8462354188759278</v>
      </c>
      <c r="DQ75" s="5">
        <v>7.6924708377518556</v>
      </c>
      <c r="DS75" s="3">
        <v>581</v>
      </c>
      <c r="DT75" s="3">
        <v>531</v>
      </c>
      <c r="DU75" s="3">
        <v>221</v>
      </c>
      <c r="DV75" s="3">
        <v>41</v>
      </c>
      <c r="DW75" s="3">
        <v>66</v>
      </c>
      <c r="DX75" s="3">
        <v>60</v>
      </c>
      <c r="DY75" s="3">
        <v>0</v>
      </c>
      <c r="DZ75" s="5">
        <v>4.0555555555555554</v>
      </c>
      <c r="EA75" s="5">
        <v>8.1111111111111107</v>
      </c>
      <c r="EC75" s="3">
        <v>275</v>
      </c>
      <c r="ED75" s="3">
        <v>246</v>
      </c>
      <c r="EE75" s="3">
        <v>134</v>
      </c>
      <c r="EF75" s="3">
        <v>16</v>
      </c>
      <c r="EG75" s="3">
        <v>23</v>
      </c>
      <c r="EH75" s="3">
        <v>56</v>
      </c>
      <c r="EI75" s="3">
        <v>0</v>
      </c>
      <c r="EJ75" s="5">
        <v>4.0576368876080693</v>
      </c>
      <c r="EK75" s="5">
        <v>8.1152737752161386</v>
      </c>
      <c r="EN75" s="278">
        <f t="shared" si="43"/>
        <v>8.668240850059032</v>
      </c>
      <c r="EO75" s="279">
        <f t="shared" si="29"/>
        <v>8.0166493236212286</v>
      </c>
      <c r="EP75" s="279">
        <f t="shared" si="30"/>
        <v>8.9070455891059801</v>
      </c>
      <c r="EQ75" s="279">
        <f t="shared" si="31"/>
        <v>7.8204592901878911</v>
      </c>
      <c r="ER75" s="279">
        <f t="shared" si="32"/>
        <v>9.4081395348837216</v>
      </c>
      <c r="ES75" s="233">
        <f t="shared" si="33"/>
        <v>9.3971486761710796</v>
      </c>
      <c r="ET75" s="233">
        <f t="shared" si="34"/>
        <v>8.177235772357724</v>
      </c>
      <c r="EU75" s="233">
        <f t="shared" si="35"/>
        <v>8.7927927927927936</v>
      </c>
      <c r="EV75" s="233">
        <f t="shared" si="36"/>
        <v>8.7211238293444335</v>
      </c>
      <c r="EW75" s="233">
        <f t="shared" si="37"/>
        <v>7.5780196993260756</v>
      </c>
      <c r="EX75" s="233">
        <f t="shared" si="38"/>
        <v>6.7685863874345547</v>
      </c>
      <c r="EY75" s="235">
        <f t="shared" si="39"/>
        <v>7.6924708377518556</v>
      </c>
      <c r="EZ75" s="233">
        <f t="shared" si="40"/>
        <v>8.1111111111111107</v>
      </c>
      <c r="FA75" s="234">
        <f t="shared" si="41"/>
        <v>8.1152737752161386</v>
      </c>
      <c r="FB75" s="178">
        <f t="shared" si="42"/>
        <v>8.2981641049545445</v>
      </c>
    </row>
    <row r="76" spans="1:158" x14ac:dyDescent="0.25">
      <c r="A76" s="4" t="s">
        <v>144</v>
      </c>
      <c r="B76" s="4" t="s">
        <v>145</v>
      </c>
      <c r="C76" s="3">
        <v>80</v>
      </c>
      <c r="D76" s="3">
        <v>124</v>
      </c>
      <c r="E76" s="3">
        <v>54</v>
      </c>
      <c r="F76" s="3">
        <v>8</v>
      </c>
      <c r="G76" s="3">
        <v>4</v>
      </c>
      <c r="H76" s="3">
        <v>90</v>
      </c>
      <c r="I76" s="3">
        <v>0</v>
      </c>
      <c r="J76" s="5">
        <v>3.9925925925925925</v>
      </c>
      <c r="K76" s="5">
        <v>7.9851851851851849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G76" s="3">
        <v>47</v>
      </c>
      <c r="AH76" s="3">
        <v>134</v>
      </c>
      <c r="AI76" s="3">
        <v>63</v>
      </c>
      <c r="AJ76" s="3">
        <v>17</v>
      </c>
      <c r="AK76" s="3">
        <v>16</v>
      </c>
      <c r="AL76" s="3">
        <v>83</v>
      </c>
      <c r="AM76" s="3">
        <v>0</v>
      </c>
      <c r="AN76" s="5">
        <v>3.6462093862815883</v>
      </c>
      <c r="AO76" s="5">
        <v>7.2924187725631766</v>
      </c>
      <c r="AQ76" s="3">
        <v>312</v>
      </c>
      <c r="AR76" s="3">
        <v>205</v>
      </c>
      <c r="AS76" s="3">
        <v>70</v>
      </c>
      <c r="AT76" s="3">
        <v>19</v>
      </c>
      <c r="AU76" s="3">
        <v>5</v>
      </c>
      <c r="AV76" s="3">
        <v>19</v>
      </c>
      <c r="AW76" s="3">
        <v>0</v>
      </c>
      <c r="AX76" s="5">
        <v>4.3093289689034373</v>
      </c>
      <c r="AY76" s="5">
        <v>8.6186579378068746</v>
      </c>
      <c r="BA76" s="3">
        <v>146</v>
      </c>
      <c r="BB76" s="3">
        <v>163</v>
      </c>
      <c r="BC76" s="3">
        <v>33</v>
      </c>
      <c r="BD76" s="3">
        <v>3</v>
      </c>
      <c r="BE76" s="3">
        <v>4</v>
      </c>
      <c r="BF76" s="3">
        <v>11</v>
      </c>
      <c r="BG76" s="3">
        <v>0</v>
      </c>
      <c r="BH76" s="5">
        <v>4.2722063037249285</v>
      </c>
      <c r="BI76" s="5">
        <v>8.544412607449857</v>
      </c>
      <c r="BK76" s="3">
        <v>88</v>
      </c>
      <c r="BL76" s="3">
        <v>153</v>
      </c>
      <c r="BM76" s="3">
        <v>159</v>
      </c>
      <c r="BN76" s="3">
        <v>20</v>
      </c>
      <c r="BO76" s="3">
        <v>15</v>
      </c>
      <c r="BP76" s="3">
        <v>15</v>
      </c>
      <c r="BQ76" s="3">
        <v>0</v>
      </c>
      <c r="BR76" s="5">
        <v>3.6413793103448278</v>
      </c>
      <c r="BS76" s="5">
        <v>7.2827586206896555</v>
      </c>
      <c r="BU76" s="3">
        <v>120</v>
      </c>
      <c r="BV76" s="3">
        <v>236</v>
      </c>
      <c r="BW76" s="3">
        <v>60</v>
      </c>
      <c r="BX76" s="3">
        <v>13</v>
      </c>
      <c r="BY76" s="3">
        <v>3</v>
      </c>
      <c r="BZ76" s="3">
        <v>18</v>
      </c>
      <c r="CA76" s="3">
        <v>0</v>
      </c>
      <c r="CB76" s="5">
        <v>4.0578703703703702</v>
      </c>
      <c r="CC76" s="5">
        <v>8.1157407407407405</v>
      </c>
      <c r="CE76" s="3">
        <v>238</v>
      </c>
      <c r="CF76" s="3">
        <v>282</v>
      </c>
      <c r="CG76" s="3">
        <v>132</v>
      </c>
      <c r="CH76" s="3">
        <v>28</v>
      </c>
      <c r="CI76" s="3">
        <v>17</v>
      </c>
      <c r="CJ76" s="3">
        <v>23</v>
      </c>
      <c r="CK76" s="3">
        <v>0</v>
      </c>
      <c r="CL76" s="5">
        <v>3.9985652797704447</v>
      </c>
      <c r="CM76" s="5">
        <v>7.9971305595408895</v>
      </c>
      <c r="CO76" s="3">
        <v>227</v>
      </c>
      <c r="CP76" s="3">
        <v>273</v>
      </c>
      <c r="CQ76" s="3">
        <v>148</v>
      </c>
      <c r="CR76" s="3">
        <v>35</v>
      </c>
      <c r="CS76" s="3">
        <v>16</v>
      </c>
      <c r="CT76" s="3">
        <v>21</v>
      </c>
      <c r="CU76" s="3">
        <v>0</v>
      </c>
      <c r="CV76" s="5">
        <v>3.944206008583691</v>
      </c>
      <c r="CW76" s="5">
        <v>7.8884120171673819</v>
      </c>
      <c r="CY76" s="3">
        <v>140</v>
      </c>
      <c r="CZ76" s="3">
        <v>119</v>
      </c>
      <c r="DA76" s="3">
        <v>49</v>
      </c>
      <c r="DB76" s="3">
        <v>10</v>
      </c>
      <c r="DC76" s="3">
        <v>18</v>
      </c>
      <c r="DD76" s="3">
        <v>24</v>
      </c>
      <c r="DE76" s="3">
        <v>0</v>
      </c>
      <c r="DF76" s="5">
        <v>4.0505952380952381</v>
      </c>
      <c r="DG76" s="5">
        <v>8.1011904761904763</v>
      </c>
      <c r="DI76" s="3">
        <v>108</v>
      </c>
      <c r="DJ76" s="3">
        <v>136</v>
      </c>
      <c r="DK76" s="3">
        <v>61</v>
      </c>
      <c r="DL76" s="3">
        <v>17</v>
      </c>
      <c r="DM76" s="3">
        <v>6</v>
      </c>
      <c r="DN76" s="3">
        <v>32</v>
      </c>
      <c r="DO76" s="3">
        <v>0</v>
      </c>
      <c r="DP76" s="5">
        <v>3.9847560975609757</v>
      </c>
      <c r="DQ76" s="5">
        <v>7.9695121951219514</v>
      </c>
      <c r="DS76" s="3">
        <v>207</v>
      </c>
      <c r="DT76" s="3">
        <v>184</v>
      </c>
      <c r="DU76" s="3">
        <v>93</v>
      </c>
      <c r="DV76" s="3">
        <v>26</v>
      </c>
      <c r="DW76" s="3">
        <v>21</v>
      </c>
      <c r="DX76" s="3">
        <v>9</v>
      </c>
      <c r="DY76" s="3">
        <v>0</v>
      </c>
      <c r="DZ76" s="5">
        <v>3.9981167608286254</v>
      </c>
      <c r="EA76" s="5">
        <v>7.9962335216572509</v>
      </c>
      <c r="EC76" s="3">
        <v>76</v>
      </c>
      <c r="ED76" s="3">
        <v>112</v>
      </c>
      <c r="EE76" s="3">
        <v>34</v>
      </c>
      <c r="EF76" s="3">
        <v>6</v>
      </c>
      <c r="EG76" s="3">
        <v>3</v>
      </c>
      <c r="EH76" s="3">
        <v>39</v>
      </c>
      <c r="EI76" s="3">
        <v>0</v>
      </c>
      <c r="EJ76" s="5">
        <v>4.0909090909090908</v>
      </c>
      <c r="EK76" s="5">
        <v>8.1818181818181817</v>
      </c>
      <c r="EN76" s="278">
        <f t="shared" si="43"/>
        <v>7.9851851851851849</v>
      </c>
      <c r="EO76" s="279">
        <f t="shared" si="29"/>
        <v>0</v>
      </c>
      <c r="EP76" s="279">
        <f t="shared" si="30"/>
        <v>0</v>
      </c>
      <c r="EQ76" s="279">
        <f t="shared" si="31"/>
        <v>7.2924187725631766</v>
      </c>
      <c r="ER76" s="279">
        <f t="shared" si="32"/>
        <v>8.6186579378068746</v>
      </c>
      <c r="ES76" s="233">
        <f t="shared" si="33"/>
        <v>8.544412607449857</v>
      </c>
      <c r="ET76" s="233">
        <f t="shared" si="34"/>
        <v>7.2827586206896555</v>
      </c>
      <c r="EU76" s="233">
        <f t="shared" si="35"/>
        <v>8.1157407407407405</v>
      </c>
      <c r="EV76" s="233">
        <f t="shared" si="36"/>
        <v>7.9971305595408895</v>
      </c>
      <c r="EW76" s="233">
        <f t="shared" si="37"/>
        <v>7.8884120171673819</v>
      </c>
      <c r="EX76" s="233">
        <f t="shared" si="38"/>
        <v>8.1011904761904763</v>
      </c>
      <c r="EY76" s="235">
        <f t="shared" si="39"/>
        <v>7.9695121951219514</v>
      </c>
      <c r="EZ76" s="233">
        <f t="shared" si="40"/>
        <v>7.9962335216572509</v>
      </c>
      <c r="FA76" s="234">
        <f t="shared" si="41"/>
        <v>8.1818181818181817</v>
      </c>
      <c r="FB76" s="178">
        <f t="shared" si="42"/>
        <v>7.997789234660968</v>
      </c>
    </row>
    <row r="77" spans="1:158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C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3">
        <v>0</v>
      </c>
      <c r="EN77" s="278">
        <f t="shared" si="43"/>
        <v>0</v>
      </c>
      <c r="EO77" s="279">
        <f t="shared" si="29"/>
        <v>0</v>
      </c>
      <c r="EP77" s="279">
        <f t="shared" si="30"/>
        <v>0</v>
      </c>
      <c r="EQ77" s="279">
        <f t="shared" si="31"/>
        <v>0</v>
      </c>
      <c r="ER77" s="279">
        <f t="shared" si="32"/>
        <v>0</v>
      </c>
      <c r="ES77" s="233">
        <f t="shared" si="33"/>
        <v>0</v>
      </c>
      <c r="ET77" s="233">
        <f t="shared" si="34"/>
        <v>0</v>
      </c>
      <c r="EU77" s="233">
        <f t="shared" si="35"/>
        <v>0</v>
      </c>
      <c r="EV77" s="233">
        <f t="shared" si="36"/>
        <v>0</v>
      </c>
      <c r="EW77" s="233">
        <f t="shared" si="37"/>
        <v>0</v>
      </c>
      <c r="EX77" s="233">
        <f t="shared" si="38"/>
        <v>0</v>
      </c>
      <c r="EY77" s="235">
        <f t="shared" si="39"/>
        <v>0</v>
      </c>
      <c r="EZ77" s="233">
        <f t="shared" si="40"/>
        <v>0</v>
      </c>
      <c r="FA77" s="234">
        <f t="shared" si="41"/>
        <v>0</v>
      </c>
      <c r="FB77" s="178" t="e">
        <f t="shared" si="42"/>
        <v>#DIV/0!</v>
      </c>
    </row>
    <row r="78" spans="1:158" x14ac:dyDescent="0.25">
      <c r="A78" s="4" t="s">
        <v>148</v>
      </c>
      <c r="B78" s="4" t="s">
        <v>149</v>
      </c>
      <c r="C78" s="3">
        <v>246</v>
      </c>
      <c r="D78" s="3">
        <v>253</v>
      </c>
      <c r="E78" s="3">
        <v>171</v>
      </c>
      <c r="F78" s="3">
        <v>102</v>
      </c>
      <c r="G78" s="3">
        <v>73</v>
      </c>
      <c r="H78" s="3">
        <v>155</v>
      </c>
      <c r="I78" s="3">
        <v>0</v>
      </c>
      <c r="J78" s="5">
        <v>3.5881656804733728</v>
      </c>
      <c r="K78" s="5">
        <v>7.1763313609467456</v>
      </c>
      <c r="M78" s="3">
        <v>204</v>
      </c>
      <c r="N78" s="3">
        <v>203</v>
      </c>
      <c r="O78" s="3">
        <v>209</v>
      </c>
      <c r="P78" s="3">
        <v>203</v>
      </c>
      <c r="Q78" s="3">
        <v>111</v>
      </c>
      <c r="R78" s="3">
        <v>70</v>
      </c>
      <c r="S78" s="3">
        <v>0</v>
      </c>
      <c r="T78" s="5">
        <v>3.2</v>
      </c>
      <c r="U78" s="5">
        <v>6.4</v>
      </c>
      <c r="W78" s="3">
        <v>482</v>
      </c>
      <c r="X78" s="3">
        <v>516</v>
      </c>
      <c r="Y78" s="3">
        <v>338</v>
      </c>
      <c r="Z78" s="3">
        <v>284</v>
      </c>
      <c r="AA78" s="3">
        <v>59</v>
      </c>
      <c r="AB78" s="3">
        <v>71</v>
      </c>
      <c r="AC78" s="3">
        <v>0</v>
      </c>
      <c r="AD78" s="5">
        <v>3.6420488385944014</v>
      </c>
      <c r="AE78" s="5">
        <v>7.2840976771888029</v>
      </c>
      <c r="AG78" s="3">
        <v>236</v>
      </c>
      <c r="AH78" s="3">
        <v>309</v>
      </c>
      <c r="AI78" s="3">
        <v>167</v>
      </c>
      <c r="AJ78" s="3">
        <v>168</v>
      </c>
      <c r="AK78" s="3">
        <v>88</v>
      </c>
      <c r="AL78" s="3">
        <v>32</v>
      </c>
      <c r="AM78" s="3">
        <v>0</v>
      </c>
      <c r="AN78" s="5">
        <v>3.4514462809917354</v>
      </c>
      <c r="AO78" s="5">
        <v>6.9028925619834709</v>
      </c>
      <c r="AQ78" s="3">
        <v>608</v>
      </c>
      <c r="AR78" s="3">
        <v>503</v>
      </c>
      <c r="AS78" s="3">
        <v>318</v>
      </c>
      <c r="AT78" s="3">
        <v>211</v>
      </c>
      <c r="AU78" s="3">
        <v>71</v>
      </c>
      <c r="AV78" s="3">
        <v>39</v>
      </c>
      <c r="AW78" s="3">
        <v>0</v>
      </c>
      <c r="AX78" s="5">
        <v>3.798363530099357</v>
      </c>
      <c r="AY78" s="5">
        <v>7.596727060198714</v>
      </c>
      <c r="BA78" s="3">
        <v>364</v>
      </c>
      <c r="BB78" s="3">
        <v>271</v>
      </c>
      <c r="BC78" s="3">
        <v>172</v>
      </c>
      <c r="BD78" s="3">
        <v>118</v>
      </c>
      <c r="BE78" s="3">
        <v>60</v>
      </c>
      <c r="BF78" s="3">
        <v>15</v>
      </c>
      <c r="BG78" s="3">
        <v>0</v>
      </c>
      <c r="BH78" s="5">
        <v>3.7725888324873096</v>
      </c>
      <c r="BI78" s="5">
        <v>7.5451776649746192</v>
      </c>
      <c r="BK78" s="3">
        <v>256</v>
      </c>
      <c r="BL78" s="3">
        <v>301</v>
      </c>
      <c r="BM78" s="3">
        <v>430</v>
      </c>
      <c r="BN78" s="3">
        <v>211</v>
      </c>
      <c r="BO78" s="3">
        <v>36</v>
      </c>
      <c r="BP78" s="3">
        <v>16</v>
      </c>
      <c r="BQ78" s="3">
        <v>0</v>
      </c>
      <c r="BR78" s="5">
        <v>3.4294975688816858</v>
      </c>
      <c r="BS78" s="5">
        <v>6.8589951377633716</v>
      </c>
      <c r="BU78" s="3">
        <v>369</v>
      </c>
      <c r="BV78" s="3">
        <v>380</v>
      </c>
      <c r="BW78" s="3">
        <v>267</v>
      </c>
      <c r="BX78" s="3">
        <v>161</v>
      </c>
      <c r="BY78" s="3">
        <v>49</v>
      </c>
      <c r="BZ78" s="3">
        <v>24</v>
      </c>
      <c r="CA78" s="3">
        <v>0</v>
      </c>
      <c r="CB78" s="5">
        <v>3.7006525285481238</v>
      </c>
      <c r="CC78" s="5">
        <v>7.4013050570962475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O78" s="3">
        <v>470</v>
      </c>
      <c r="CP78" s="3">
        <v>520</v>
      </c>
      <c r="CQ78" s="3">
        <v>405</v>
      </c>
      <c r="CR78" s="3">
        <v>439</v>
      </c>
      <c r="CS78" s="3">
        <v>126</v>
      </c>
      <c r="CT78" s="3">
        <v>40</v>
      </c>
      <c r="CU78" s="3">
        <v>0</v>
      </c>
      <c r="CV78" s="5">
        <v>3.3923469387755101</v>
      </c>
      <c r="CW78" s="5">
        <v>6.7846938775510202</v>
      </c>
      <c r="CY78" s="3">
        <v>447</v>
      </c>
      <c r="CZ78" s="3">
        <v>228</v>
      </c>
      <c r="DA78" s="3">
        <v>184</v>
      </c>
      <c r="DB78" s="3">
        <v>63</v>
      </c>
      <c r="DC78" s="3">
        <v>53</v>
      </c>
      <c r="DD78" s="3">
        <v>25</v>
      </c>
      <c r="DE78" s="3">
        <v>0</v>
      </c>
      <c r="DF78" s="5">
        <v>3.9774358974358974</v>
      </c>
      <c r="DG78" s="5">
        <v>7.9548717948717949</v>
      </c>
      <c r="DI78" s="3">
        <v>467</v>
      </c>
      <c r="DJ78" s="3">
        <v>310</v>
      </c>
      <c r="DK78" s="3">
        <v>137</v>
      </c>
      <c r="DL78" s="3">
        <v>42</v>
      </c>
      <c r="DM78" s="3">
        <v>27</v>
      </c>
      <c r="DN78" s="3">
        <v>17</v>
      </c>
      <c r="DO78" s="3">
        <v>0</v>
      </c>
      <c r="DP78" s="5">
        <v>4.167853509664293</v>
      </c>
      <c r="DQ78" s="5">
        <v>8.335707019328586</v>
      </c>
      <c r="DS78" s="3">
        <v>656</v>
      </c>
      <c r="DT78" s="3">
        <v>457</v>
      </c>
      <c r="DU78" s="3">
        <v>248</v>
      </c>
      <c r="DV78" s="3">
        <v>81</v>
      </c>
      <c r="DW78" s="3">
        <v>29</v>
      </c>
      <c r="DX78" s="3">
        <v>29</v>
      </c>
      <c r="DY78" s="3">
        <v>0</v>
      </c>
      <c r="DZ78" s="5">
        <v>4.1080897348742349</v>
      </c>
      <c r="EA78" s="5">
        <v>8.2161794697484698</v>
      </c>
      <c r="EC78" s="3">
        <v>237</v>
      </c>
      <c r="ED78" s="3">
        <v>134</v>
      </c>
      <c r="EE78" s="3">
        <v>256</v>
      </c>
      <c r="EF78" s="3">
        <v>92</v>
      </c>
      <c r="EG78" s="3">
        <v>17</v>
      </c>
      <c r="EH78" s="3">
        <v>14</v>
      </c>
      <c r="EI78" s="3">
        <v>0</v>
      </c>
      <c r="EJ78" s="5">
        <v>3.6548913043478262</v>
      </c>
      <c r="EK78" s="5">
        <v>7.3097826086956523</v>
      </c>
      <c r="EN78" s="278">
        <f t="shared" si="43"/>
        <v>7.1763313609467456</v>
      </c>
      <c r="EO78" s="279">
        <f t="shared" si="29"/>
        <v>6.4</v>
      </c>
      <c r="EP78" s="279">
        <f t="shared" si="30"/>
        <v>7.2840976771888029</v>
      </c>
      <c r="EQ78" s="279">
        <f t="shared" si="31"/>
        <v>6.9028925619834709</v>
      </c>
      <c r="ER78" s="279">
        <f t="shared" si="32"/>
        <v>7.596727060198714</v>
      </c>
      <c r="ES78" s="233">
        <f t="shared" si="33"/>
        <v>7.5451776649746192</v>
      </c>
      <c r="ET78" s="233">
        <f t="shared" si="34"/>
        <v>6.8589951377633716</v>
      </c>
      <c r="EU78" s="233">
        <f t="shared" si="35"/>
        <v>7.4013050570962475</v>
      </c>
      <c r="EV78" s="233">
        <f t="shared" si="36"/>
        <v>0</v>
      </c>
      <c r="EW78" s="233">
        <f t="shared" si="37"/>
        <v>6.7846938775510202</v>
      </c>
      <c r="EX78" s="233">
        <f t="shared" si="38"/>
        <v>7.9548717948717949</v>
      </c>
      <c r="EY78" s="235">
        <f t="shared" si="39"/>
        <v>8.335707019328586</v>
      </c>
      <c r="EZ78" s="233">
        <f t="shared" si="40"/>
        <v>8.2161794697484698</v>
      </c>
      <c r="FA78" s="234">
        <f t="shared" si="41"/>
        <v>7.3097826086956523</v>
      </c>
      <c r="FB78" s="178">
        <f t="shared" si="42"/>
        <v>7.3666739454113452</v>
      </c>
    </row>
    <row r="79" spans="1:158" x14ac:dyDescent="0.25">
      <c r="A79" s="4" t="s">
        <v>150</v>
      </c>
      <c r="B79" s="4" t="s">
        <v>151</v>
      </c>
      <c r="C79" s="3">
        <v>74</v>
      </c>
      <c r="D79" s="3">
        <v>116</v>
      </c>
      <c r="E79" s="3">
        <v>53</v>
      </c>
      <c r="F79" s="3">
        <v>15</v>
      </c>
      <c r="G79" s="3">
        <v>4</v>
      </c>
      <c r="H79" s="3">
        <v>138</v>
      </c>
      <c r="I79" s="3">
        <v>0</v>
      </c>
      <c r="J79" s="5">
        <v>3.9198473282442747</v>
      </c>
      <c r="K79" s="5">
        <v>7.8396946564885495</v>
      </c>
      <c r="M79" s="3">
        <v>60</v>
      </c>
      <c r="N79" s="3">
        <v>99</v>
      </c>
      <c r="O79" s="3">
        <v>64</v>
      </c>
      <c r="P79" s="3">
        <v>20</v>
      </c>
      <c r="Q79" s="3">
        <v>13</v>
      </c>
      <c r="R79" s="3">
        <v>144</v>
      </c>
      <c r="S79" s="3">
        <v>0</v>
      </c>
      <c r="T79" s="5">
        <v>3.67578125</v>
      </c>
      <c r="U79" s="5">
        <v>7.3515625</v>
      </c>
      <c r="W79" s="3">
        <v>164</v>
      </c>
      <c r="X79" s="3">
        <v>221</v>
      </c>
      <c r="Y79" s="3">
        <v>103</v>
      </c>
      <c r="Z79" s="3">
        <v>29</v>
      </c>
      <c r="AA79" s="3">
        <v>13</v>
      </c>
      <c r="AB79" s="3">
        <v>170</v>
      </c>
      <c r="AC79" s="3">
        <v>0</v>
      </c>
      <c r="AD79" s="5">
        <v>3.9320754716981132</v>
      </c>
      <c r="AE79" s="5">
        <v>7.8641509433962264</v>
      </c>
      <c r="AG79" s="3">
        <v>86</v>
      </c>
      <c r="AH79" s="3">
        <v>114</v>
      </c>
      <c r="AI79" s="3">
        <v>78</v>
      </c>
      <c r="AJ79" s="3">
        <v>28</v>
      </c>
      <c r="AK79" s="3">
        <v>26</v>
      </c>
      <c r="AL79" s="3">
        <v>68</v>
      </c>
      <c r="AM79" s="3">
        <v>0</v>
      </c>
      <c r="AN79" s="5">
        <v>3.6204819277108435</v>
      </c>
      <c r="AO79" s="5">
        <v>7.2409638554216871</v>
      </c>
      <c r="AQ79" s="3">
        <v>353</v>
      </c>
      <c r="AR79" s="3">
        <v>241</v>
      </c>
      <c r="AS79" s="3">
        <v>83</v>
      </c>
      <c r="AT79" s="3">
        <v>17</v>
      </c>
      <c r="AU79" s="3">
        <v>2</v>
      </c>
      <c r="AV79" s="3">
        <v>4</v>
      </c>
      <c r="AW79" s="3">
        <v>0</v>
      </c>
      <c r="AX79" s="5">
        <v>4.3304597701149428</v>
      </c>
      <c r="AY79" s="5">
        <v>8.6609195402298855</v>
      </c>
      <c r="BA79" s="3">
        <v>158</v>
      </c>
      <c r="BB79" s="3">
        <v>173</v>
      </c>
      <c r="BC79" s="3">
        <v>51</v>
      </c>
      <c r="BD79" s="3">
        <v>11</v>
      </c>
      <c r="BE79" s="3">
        <v>5</v>
      </c>
      <c r="BF79" s="3">
        <v>2</v>
      </c>
      <c r="BG79" s="3">
        <v>0</v>
      </c>
      <c r="BH79" s="5">
        <v>4.1758793969849251</v>
      </c>
      <c r="BI79" s="5">
        <v>8.3517587939698501</v>
      </c>
      <c r="BK79" s="3">
        <v>95</v>
      </c>
      <c r="BL79" s="3">
        <v>115</v>
      </c>
      <c r="BM79" s="3">
        <v>207</v>
      </c>
      <c r="BN79" s="3">
        <v>43</v>
      </c>
      <c r="BO79" s="3">
        <v>33</v>
      </c>
      <c r="BP79" s="3">
        <v>7</v>
      </c>
      <c r="BQ79" s="3">
        <v>0</v>
      </c>
      <c r="BR79" s="5">
        <v>3.3975659229208923</v>
      </c>
      <c r="BS79" s="5">
        <v>6.7951318458417846</v>
      </c>
      <c r="BU79" s="3">
        <v>158</v>
      </c>
      <c r="BV79" s="3">
        <v>237</v>
      </c>
      <c r="BW79" s="3">
        <v>87</v>
      </c>
      <c r="BX79" s="3">
        <v>8</v>
      </c>
      <c r="BY79" s="3">
        <v>1</v>
      </c>
      <c r="BZ79" s="3">
        <v>9</v>
      </c>
      <c r="CA79" s="3">
        <v>0</v>
      </c>
      <c r="CB79" s="5">
        <v>4.1059063136456215</v>
      </c>
      <c r="CC79" s="5">
        <v>8.2118126272912431</v>
      </c>
      <c r="CE79" s="3">
        <v>203</v>
      </c>
      <c r="CF79" s="3">
        <v>306</v>
      </c>
      <c r="CG79" s="3">
        <v>221</v>
      </c>
      <c r="CH79" s="3">
        <v>30</v>
      </c>
      <c r="CI79" s="3">
        <v>26</v>
      </c>
      <c r="CJ79" s="3">
        <v>14</v>
      </c>
      <c r="CK79" s="3">
        <v>0</v>
      </c>
      <c r="CL79" s="5">
        <v>3.8015267175572518</v>
      </c>
      <c r="CM79" s="5">
        <v>7.6030534351145036</v>
      </c>
      <c r="CO79" s="3">
        <v>223</v>
      </c>
      <c r="CP79" s="3">
        <v>260</v>
      </c>
      <c r="CQ79" s="3">
        <v>223</v>
      </c>
      <c r="CR79" s="3">
        <v>49</v>
      </c>
      <c r="CS79" s="3">
        <v>29</v>
      </c>
      <c r="CT79" s="3">
        <v>16</v>
      </c>
      <c r="CU79" s="3">
        <v>0</v>
      </c>
      <c r="CV79" s="5">
        <v>3.7640306122448979</v>
      </c>
      <c r="CW79" s="5">
        <v>7.5280612244897958</v>
      </c>
      <c r="CY79" s="3">
        <v>123</v>
      </c>
      <c r="CZ79" s="3">
        <v>132</v>
      </c>
      <c r="DA79" s="3">
        <v>97</v>
      </c>
      <c r="DB79" s="3">
        <v>29</v>
      </c>
      <c r="DC79" s="3">
        <v>15</v>
      </c>
      <c r="DD79" s="3">
        <v>4</v>
      </c>
      <c r="DE79" s="3">
        <v>0</v>
      </c>
      <c r="DF79" s="5">
        <v>3.8055555555555554</v>
      </c>
      <c r="DG79" s="5">
        <v>7.6111111111111107</v>
      </c>
      <c r="DI79" s="3">
        <v>73</v>
      </c>
      <c r="DJ79" s="3">
        <v>144</v>
      </c>
      <c r="DK79" s="3">
        <v>140</v>
      </c>
      <c r="DL79" s="3">
        <v>14</v>
      </c>
      <c r="DM79" s="3">
        <v>4</v>
      </c>
      <c r="DN79" s="3">
        <v>25</v>
      </c>
      <c r="DO79" s="3">
        <v>0</v>
      </c>
      <c r="DP79" s="5">
        <v>3.7146666666666666</v>
      </c>
      <c r="DQ79" s="5">
        <v>7.4293333333333331</v>
      </c>
      <c r="DS79" s="3">
        <v>309</v>
      </c>
      <c r="DT79" s="3">
        <v>181</v>
      </c>
      <c r="DU79" s="3">
        <v>83</v>
      </c>
      <c r="DV79" s="3">
        <v>14</v>
      </c>
      <c r="DW79" s="3">
        <v>6</v>
      </c>
      <c r="DX79" s="3">
        <v>7</v>
      </c>
      <c r="DY79" s="3">
        <v>0</v>
      </c>
      <c r="DZ79" s="5">
        <v>4.3035413153456998</v>
      </c>
      <c r="EA79" s="5">
        <v>8.6070826306913997</v>
      </c>
      <c r="EC79" s="3">
        <v>77</v>
      </c>
      <c r="ED79" s="3">
        <v>118</v>
      </c>
      <c r="EE79" s="3">
        <v>63</v>
      </c>
      <c r="EF79" s="3">
        <v>5</v>
      </c>
      <c r="EG79" s="3">
        <v>12</v>
      </c>
      <c r="EH79" s="3">
        <v>25</v>
      </c>
      <c r="EI79" s="3">
        <v>0</v>
      </c>
      <c r="EJ79" s="5">
        <v>3.8836363636363638</v>
      </c>
      <c r="EK79" s="5">
        <v>7.7672727272727276</v>
      </c>
      <c r="EN79" s="278">
        <f t="shared" si="43"/>
        <v>7.8396946564885495</v>
      </c>
      <c r="EO79" s="279">
        <f t="shared" si="29"/>
        <v>7.3515625</v>
      </c>
      <c r="EP79" s="279">
        <f t="shared" si="30"/>
        <v>7.8641509433962264</v>
      </c>
      <c r="EQ79" s="279">
        <f t="shared" si="31"/>
        <v>7.2409638554216871</v>
      </c>
      <c r="ER79" s="279">
        <f t="shared" si="32"/>
        <v>8.6609195402298855</v>
      </c>
      <c r="ES79" s="233">
        <f t="shared" si="33"/>
        <v>8.3517587939698501</v>
      </c>
      <c r="ET79" s="233">
        <f t="shared" si="34"/>
        <v>6.7951318458417846</v>
      </c>
      <c r="EU79" s="233">
        <f t="shared" si="35"/>
        <v>8.2118126272912431</v>
      </c>
      <c r="EV79" s="233">
        <f t="shared" si="36"/>
        <v>7.6030534351145036</v>
      </c>
      <c r="EW79" s="233">
        <f t="shared" si="37"/>
        <v>7.5280612244897958</v>
      </c>
      <c r="EX79" s="233">
        <f t="shared" si="38"/>
        <v>7.6111111111111107</v>
      </c>
      <c r="EY79" s="235">
        <f t="shared" si="39"/>
        <v>7.4293333333333331</v>
      </c>
      <c r="EZ79" s="233">
        <f t="shared" si="40"/>
        <v>8.6070826306913997</v>
      </c>
      <c r="FA79" s="234">
        <f t="shared" si="41"/>
        <v>7.7672727272727276</v>
      </c>
      <c r="FB79" s="178">
        <f t="shared" si="42"/>
        <v>7.7758506589037211</v>
      </c>
    </row>
    <row r="80" spans="1:158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5">
        <v>0</v>
      </c>
      <c r="AE80" s="5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5">
        <v>0</v>
      </c>
      <c r="AY80" s="5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5">
        <v>0</v>
      </c>
      <c r="BI80" s="5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5">
        <v>0</v>
      </c>
      <c r="CM80" s="5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5">
        <v>0</v>
      </c>
      <c r="CW80" s="5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5">
        <v>0</v>
      </c>
      <c r="EA80" s="5">
        <v>0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N80" s="278">
        <f t="shared" si="43"/>
        <v>0</v>
      </c>
      <c r="EO80" s="279">
        <f t="shared" si="29"/>
        <v>0</v>
      </c>
      <c r="EP80" s="279">
        <f t="shared" si="30"/>
        <v>0</v>
      </c>
      <c r="EQ80" s="279">
        <f t="shared" si="31"/>
        <v>0</v>
      </c>
      <c r="ER80" s="279">
        <f t="shared" si="32"/>
        <v>0</v>
      </c>
      <c r="ES80" s="233">
        <f t="shared" si="33"/>
        <v>0</v>
      </c>
      <c r="ET80" s="233">
        <f t="shared" si="34"/>
        <v>0</v>
      </c>
      <c r="EU80" s="233">
        <f t="shared" si="35"/>
        <v>0</v>
      </c>
      <c r="EV80" s="233">
        <f t="shared" si="36"/>
        <v>0</v>
      </c>
      <c r="EW80" s="233">
        <f t="shared" si="37"/>
        <v>0</v>
      </c>
      <c r="EX80" s="233">
        <f t="shared" si="38"/>
        <v>0</v>
      </c>
      <c r="EY80" s="235">
        <f t="shared" si="39"/>
        <v>0</v>
      </c>
      <c r="EZ80" s="233">
        <f t="shared" si="40"/>
        <v>0</v>
      </c>
      <c r="FA80" s="234">
        <f t="shared" si="41"/>
        <v>0</v>
      </c>
      <c r="FB80" s="178" t="e">
        <f t="shared" si="42"/>
        <v>#DIV/0!</v>
      </c>
    </row>
    <row r="81" spans="1:158" x14ac:dyDescent="0.25">
      <c r="A81" s="4" t="s">
        <v>154</v>
      </c>
      <c r="B81" s="4" t="s">
        <v>155</v>
      </c>
      <c r="C81" s="3">
        <v>92</v>
      </c>
      <c r="D81" s="3">
        <v>86</v>
      </c>
      <c r="E81" s="3">
        <v>23</v>
      </c>
      <c r="F81" s="3">
        <v>7</v>
      </c>
      <c r="G81" s="3">
        <v>5</v>
      </c>
      <c r="H81" s="3">
        <v>179</v>
      </c>
      <c r="I81" s="3">
        <v>0</v>
      </c>
      <c r="J81" s="5">
        <v>4.187793427230047</v>
      </c>
      <c r="K81" s="5">
        <v>8.375586854460094</v>
      </c>
      <c r="M81" s="3">
        <v>5</v>
      </c>
      <c r="N81" s="3">
        <v>57</v>
      </c>
      <c r="O81" s="3">
        <v>49</v>
      </c>
      <c r="P81" s="3">
        <v>41</v>
      </c>
      <c r="Q81" s="3">
        <v>17</v>
      </c>
      <c r="R81" s="3">
        <v>223</v>
      </c>
      <c r="S81" s="3">
        <v>0</v>
      </c>
      <c r="T81" s="5">
        <v>2.9526627218934913</v>
      </c>
      <c r="U81" s="5">
        <v>5.9053254437869827</v>
      </c>
      <c r="W81" s="3">
        <v>94</v>
      </c>
      <c r="X81" s="3">
        <v>200</v>
      </c>
      <c r="Y81" s="3">
        <v>83</v>
      </c>
      <c r="Z81" s="3">
        <v>113</v>
      </c>
      <c r="AA81" s="3">
        <v>10</v>
      </c>
      <c r="AB81" s="3">
        <v>160</v>
      </c>
      <c r="AC81" s="3">
        <v>26</v>
      </c>
      <c r="AD81" s="5">
        <v>3.51</v>
      </c>
      <c r="AE81" s="5">
        <v>7.02</v>
      </c>
      <c r="AG81" s="3">
        <v>79</v>
      </c>
      <c r="AH81" s="3">
        <v>73</v>
      </c>
      <c r="AI81" s="3">
        <v>110</v>
      </c>
      <c r="AJ81" s="3">
        <v>56</v>
      </c>
      <c r="AK81" s="3">
        <v>27</v>
      </c>
      <c r="AL81" s="3">
        <v>47</v>
      </c>
      <c r="AM81" s="3">
        <v>0</v>
      </c>
      <c r="AN81" s="5">
        <v>3.3507246376811595</v>
      </c>
      <c r="AO81" s="5">
        <v>6.7014492753623189</v>
      </c>
      <c r="AQ81" s="3">
        <v>346</v>
      </c>
      <c r="AR81" s="3">
        <v>238</v>
      </c>
      <c r="AS81" s="3">
        <v>48</v>
      </c>
      <c r="AT81" s="3">
        <v>24</v>
      </c>
      <c r="AU81" s="3">
        <v>15</v>
      </c>
      <c r="AV81" s="3">
        <v>15</v>
      </c>
      <c r="AW81" s="3">
        <v>0</v>
      </c>
      <c r="AX81" s="5">
        <v>4.3055141579731746</v>
      </c>
      <c r="AY81" s="5">
        <v>8.6110283159463492</v>
      </c>
      <c r="BA81" s="3">
        <v>217</v>
      </c>
      <c r="BB81" s="3">
        <v>118</v>
      </c>
      <c r="BC81" s="3">
        <v>31</v>
      </c>
      <c r="BD81" s="3">
        <v>8</v>
      </c>
      <c r="BE81" s="3">
        <v>5</v>
      </c>
      <c r="BF81" s="3">
        <v>13</v>
      </c>
      <c r="BG81" s="3">
        <v>0</v>
      </c>
      <c r="BH81" s="5">
        <v>4.4089709762532978</v>
      </c>
      <c r="BI81" s="5">
        <v>8.8179419525065956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U81" s="3">
        <v>121</v>
      </c>
      <c r="BV81" s="3">
        <v>212</v>
      </c>
      <c r="BW81" s="3">
        <v>84</v>
      </c>
      <c r="BX81" s="3">
        <v>19</v>
      </c>
      <c r="BY81" s="3">
        <v>14</v>
      </c>
      <c r="BZ81" s="3">
        <v>40</v>
      </c>
      <c r="CA81" s="3">
        <v>0</v>
      </c>
      <c r="CB81" s="5">
        <v>3.9044444444444446</v>
      </c>
      <c r="CC81" s="5">
        <v>7.8088888888888892</v>
      </c>
      <c r="CE81" s="3">
        <v>111</v>
      </c>
      <c r="CF81" s="3">
        <v>240</v>
      </c>
      <c r="CG81" s="3">
        <v>196</v>
      </c>
      <c r="CH81" s="3">
        <v>54</v>
      </c>
      <c r="CI81" s="3">
        <v>77</v>
      </c>
      <c r="CJ81" s="3">
        <v>106</v>
      </c>
      <c r="CK81" s="3">
        <v>0</v>
      </c>
      <c r="CL81" s="5">
        <v>3.3746312684365782</v>
      </c>
      <c r="CM81" s="5">
        <v>6.7492625368731565</v>
      </c>
      <c r="CO81" s="3">
        <v>190</v>
      </c>
      <c r="CP81" s="3">
        <v>253</v>
      </c>
      <c r="CQ81" s="3">
        <v>195</v>
      </c>
      <c r="CR81" s="3">
        <v>61</v>
      </c>
      <c r="CS81" s="3">
        <v>42</v>
      </c>
      <c r="CT81" s="3">
        <v>43</v>
      </c>
      <c r="CU81" s="3">
        <v>0</v>
      </c>
      <c r="CV81" s="5">
        <v>3.6585695006747638</v>
      </c>
      <c r="CW81" s="5">
        <v>7.3171390013495277</v>
      </c>
      <c r="CY81" s="3">
        <v>29</v>
      </c>
      <c r="CZ81" s="3">
        <v>92</v>
      </c>
      <c r="DA81" s="3">
        <v>73</v>
      </c>
      <c r="DB81" s="3">
        <v>64</v>
      </c>
      <c r="DC81" s="3">
        <v>49</v>
      </c>
      <c r="DD81" s="3">
        <v>85</v>
      </c>
      <c r="DE81" s="3">
        <v>0</v>
      </c>
      <c r="DF81" s="5">
        <v>2.9609120521172638</v>
      </c>
      <c r="DG81" s="5">
        <v>5.9218241042345277</v>
      </c>
      <c r="DI81" s="3">
        <v>40</v>
      </c>
      <c r="DJ81" s="3">
        <v>89</v>
      </c>
      <c r="DK81" s="3">
        <v>101</v>
      </c>
      <c r="DL81" s="3">
        <v>36</v>
      </c>
      <c r="DM81" s="3">
        <v>20</v>
      </c>
      <c r="DN81" s="3">
        <v>106</v>
      </c>
      <c r="DO81" s="3">
        <v>0</v>
      </c>
      <c r="DP81" s="5">
        <v>3.325174825174825</v>
      </c>
      <c r="DQ81" s="5">
        <v>6.65034965034965</v>
      </c>
      <c r="DS81" s="3">
        <v>311</v>
      </c>
      <c r="DT81" s="3">
        <v>190</v>
      </c>
      <c r="DU81" s="3">
        <v>53</v>
      </c>
      <c r="DV81" s="3">
        <v>17</v>
      </c>
      <c r="DW81" s="3">
        <v>9</v>
      </c>
      <c r="DX81" s="3">
        <v>8</v>
      </c>
      <c r="DY81" s="3">
        <v>0</v>
      </c>
      <c r="DZ81" s="5">
        <v>4.3396551724137931</v>
      </c>
      <c r="EA81" s="5">
        <v>8.6793103448275861</v>
      </c>
      <c r="EC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N81" s="278">
        <f t="shared" si="43"/>
        <v>8.375586854460094</v>
      </c>
      <c r="EO81" s="279">
        <f t="shared" si="29"/>
        <v>5.9053254437869827</v>
      </c>
      <c r="EP81" s="279">
        <f t="shared" si="30"/>
        <v>7.02</v>
      </c>
      <c r="EQ81" s="279">
        <f t="shared" si="31"/>
        <v>6.7014492753623189</v>
      </c>
      <c r="ER81" s="279">
        <f t="shared" si="32"/>
        <v>8.6110283159463492</v>
      </c>
      <c r="ES81" s="233">
        <f t="shared" si="33"/>
        <v>8.8179419525065956</v>
      </c>
      <c r="ET81" s="233">
        <f t="shared" si="34"/>
        <v>0</v>
      </c>
      <c r="EU81" s="233">
        <f t="shared" si="35"/>
        <v>7.8088888888888892</v>
      </c>
      <c r="EV81" s="233">
        <f t="shared" si="36"/>
        <v>6.7492625368731565</v>
      </c>
      <c r="EW81" s="233">
        <f t="shared" si="37"/>
        <v>7.3171390013495277</v>
      </c>
      <c r="EX81" s="233">
        <f t="shared" si="38"/>
        <v>5.9218241042345277</v>
      </c>
      <c r="EY81" s="235">
        <f t="shared" si="39"/>
        <v>6.65034965034965</v>
      </c>
      <c r="EZ81" s="233">
        <f t="shared" si="40"/>
        <v>8.6793103448275861</v>
      </c>
      <c r="FA81" s="234">
        <f t="shared" si="41"/>
        <v>0</v>
      </c>
      <c r="FB81" s="178">
        <f t="shared" si="42"/>
        <v>7.37984219738214</v>
      </c>
    </row>
    <row r="82" spans="1:158" x14ac:dyDescent="0.25">
      <c r="A82" s="4" t="s">
        <v>156</v>
      </c>
      <c r="B82" s="4" t="s">
        <v>157</v>
      </c>
      <c r="C82" s="3">
        <v>151</v>
      </c>
      <c r="D82" s="3">
        <v>68</v>
      </c>
      <c r="E82" s="3">
        <v>26</v>
      </c>
      <c r="F82" s="3">
        <v>9</v>
      </c>
      <c r="G82" s="3">
        <v>5</v>
      </c>
      <c r="H82" s="3">
        <v>341</v>
      </c>
      <c r="I82" s="3">
        <v>0</v>
      </c>
      <c r="J82" s="5">
        <v>4.3552123552123554</v>
      </c>
      <c r="K82" s="5">
        <v>8.7104247104247108</v>
      </c>
      <c r="M82" s="3">
        <v>66</v>
      </c>
      <c r="N82" s="3">
        <v>144</v>
      </c>
      <c r="O82" s="3">
        <v>136</v>
      </c>
      <c r="P82" s="3">
        <v>46</v>
      </c>
      <c r="Q82" s="3">
        <v>31</v>
      </c>
      <c r="R82" s="3">
        <v>177</v>
      </c>
      <c r="S82" s="3">
        <v>0</v>
      </c>
      <c r="T82" s="5">
        <v>3.397163120567376</v>
      </c>
      <c r="U82" s="5">
        <v>6.794326241134752</v>
      </c>
      <c r="W82" s="3">
        <v>148</v>
      </c>
      <c r="X82" s="3">
        <v>149</v>
      </c>
      <c r="Y82" s="3">
        <v>99</v>
      </c>
      <c r="Z82" s="3">
        <v>31</v>
      </c>
      <c r="AA82" s="3">
        <v>30</v>
      </c>
      <c r="AB82" s="3">
        <v>593</v>
      </c>
      <c r="AC82" s="3">
        <v>0</v>
      </c>
      <c r="AD82" s="5">
        <v>3.7746170678336979</v>
      </c>
      <c r="AE82" s="5">
        <v>7.5492341356673958</v>
      </c>
      <c r="AG82" s="3">
        <v>65</v>
      </c>
      <c r="AH82" s="3">
        <v>174</v>
      </c>
      <c r="AI82" s="3">
        <v>157</v>
      </c>
      <c r="AJ82" s="3">
        <v>38</v>
      </c>
      <c r="AK82" s="3">
        <v>39</v>
      </c>
      <c r="AL82" s="3">
        <v>127</v>
      </c>
      <c r="AM82" s="3">
        <v>0</v>
      </c>
      <c r="AN82" s="5">
        <v>3.397463002114165</v>
      </c>
      <c r="AO82" s="5">
        <v>6.7949260042283299</v>
      </c>
      <c r="AQ82" s="3">
        <v>624</v>
      </c>
      <c r="AR82" s="3">
        <v>290</v>
      </c>
      <c r="AS82" s="3">
        <v>105</v>
      </c>
      <c r="AT82" s="3">
        <v>18</v>
      </c>
      <c r="AU82" s="3">
        <v>4</v>
      </c>
      <c r="AV82" s="3">
        <v>9</v>
      </c>
      <c r="AW82" s="3">
        <v>0</v>
      </c>
      <c r="AX82" s="5">
        <v>4.4524495677233427</v>
      </c>
      <c r="AY82" s="5">
        <v>8.9048991354466853</v>
      </c>
      <c r="BA82" s="3">
        <v>258</v>
      </c>
      <c r="BB82" s="3">
        <v>246</v>
      </c>
      <c r="BC82" s="3">
        <v>71</v>
      </c>
      <c r="BD82" s="3">
        <v>2</v>
      </c>
      <c r="BE82" s="3">
        <v>2</v>
      </c>
      <c r="BF82" s="3">
        <v>21</v>
      </c>
      <c r="BG82" s="3">
        <v>0</v>
      </c>
      <c r="BH82" s="5">
        <v>4.3056994818652852</v>
      </c>
      <c r="BI82" s="5">
        <v>8.6113989637305703</v>
      </c>
      <c r="BK82" s="3">
        <v>65</v>
      </c>
      <c r="BL82" s="3">
        <v>123</v>
      </c>
      <c r="BM82" s="3">
        <v>267</v>
      </c>
      <c r="BN82" s="3">
        <v>115</v>
      </c>
      <c r="BO82" s="3">
        <v>148</v>
      </c>
      <c r="BP82" s="3">
        <v>32</v>
      </c>
      <c r="BQ82" s="3">
        <v>0</v>
      </c>
      <c r="BR82" s="5">
        <v>2.7799442896935935</v>
      </c>
      <c r="BS82" s="5">
        <v>5.5598885793871871</v>
      </c>
      <c r="BU82" s="3">
        <v>177</v>
      </c>
      <c r="BV82" s="3">
        <v>262</v>
      </c>
      <c r="BW82" s="3">
        <v>191</v>
      </c>
      <c r="BX82" s="3">
        <v>7</v>
      </c>
      <c r="BY82" s="3">
        <v>16</v>
      </c>
      <c r="BZ82" s="3">
        <v>97</v>
      </c>
      <c r="CA82" s="3">
        <v>0</v>
      </c>
      <c r="CB82" s="5">
        <v>3.8836140888208268</v>
      </c>
      <c r="CC82" s="5">
        <v>7.7672281776416536</v>
      </c>
      <c r="CE82" s="3">
        <v>235</v>
      </c>
      <c r="CF82" s="3">
        <v>477</v>
      </c>
      <c r="CG82" s="3">
        <v>320</v>
      </c>
      <c r="CH82" s="3">
        <v>73</v>
      </c>
      <c r="CI82" s="3">
        <v>34</v>
      </c>
      <c r="CJ82" s="3">
        <v>61</v>
      </c>
      <c r="CK82" s="3">
        <v>0</v>
      </c>
      <c r="CL82" s="5">
        <v>3.707638279192274</v>
      </c>
      <c r="CM82" s="5">
        <v>7.4152765583845479</v>
      </c>
      <c r="CO82" s="3">
        <v>227</v>
      </c>
      <c r="CP82" s="3">
        <v>415</v>
      </c>
      <c r="CQ82" s="3">
        <v>316</v>
      </c>
      <c r="CR82" s="3">
        <v>99</v>
      </c>
      <c r="CS82" s="3">
        <v>76</v>
      </c>
      <c r="CT82" s="3">
        <v>67</v>
      </c>
      <c r="CU82" s="3">
        <v>0</v>
      </c>
      <c r="CV82" s="5">
        <v>3.5454545454545454</v>
      </c>
      <c r="CW82" s="5">
        <v>7.0909090909090908</v>
      </c>
      <c r="CY82" s="3">
        <v>101</v>
      </c>
      <c r="CZ82" s="3">
        <v>172</v>
      </c>
      <c r="DA82" s="3">
        <v>119</v>
      </c>
      <c r="DB82" s="3">
        <v>45</v>
      </c>
      <c r="DC82" s="3">
        <v>27</v>
      </c>
      <c r="DD82" s="3">
        <v>136</v>
      </c>
      <c r="DE82" s="3">
        <v>0</v>
      </c>
      <c r="DF82" s="5">
        <v>3.5926724137931036</v>
      </c>
      <c r="DG82" s="5">
        <v>7.1853448275862073</v>
      </c>
      <c r="DI82" s="3">
        <v>72</v>
      </c>
      <c r="DJ82" s="3">
        <v>123</v>
      </c>
      <c r="DK82" s="3">
        <v>165</v>
      </c>
      <c r="DL82" s="3">
        <v>35</v>
      </c>
      <c r="DM82" s="3">
        <v>31</v>
      </c>
      <c r="DN82" s="3">
        <v>174</v>
      </c>
      <c r="DO82" s="3">
        <v>0</v>
      </c>
      <c r="DP82" s="5">
        <v>3.39906103286385</v>
      </c>
      <c r="DQ82" s="5">
        <v>6.7981220657276999</v>
      </c>
      <c r="DS82" s="3">
        <v>381</v>
      </c>
      <c r="DT82" s="3">
        <v>303</v>
      </c>
      <c r="DU82" s="3">
        <v>128</v>
      </c>
      <c r="DV82" s="3">
        <v>44</v>
      </c>
      <c r="DW82" s="3">
        <v>18</v>
      </c>
      <c r="DX82" s="3">
        <v>26</v>
      </c>
      <c r="DY82" s="3">
        <v>0</v>
      </c>
      <c r="DZ82" s="5">
        <v>4.1270022883295194</v>
      </c>
      <c r="EA82" s="5">
        <v>8.2540045766590389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N82" s="278">
        <f t="shared" si="43"/>
        <v>8.7104247104247108</v>
      </c>
      <c r="EO82" s="279">
        <f t="shared" si="29"/>
        <v>6.794326241134752</v>
      </c>
      <c r="EP82" s="279">
        <f t="shared" si="30"/>
        <v>7.5492341356673958</v>
      </c>
      <c r="EQ82" s="279">
        <f t="shared" si="31"/>
        <v>6.7949260042283299</v>
      </c>
      <c r="ER82" s="279">
        <f t="shared" si="32"/>
        <v>8.9048991354466853</v>
      </c>
      <c r="ES82" s="233">
        <f t="shared" si="33"/>
        <v>8.6113989637305703</v>
      </c>
      <c r="ET82" s="233">
        <f t="shared" si="34"/>
        <v>5.5598885793871871</v>
      </c>
      <c r="EU82" s="233">
        <f t="shared" si="35"/>
        <v>7.7672281776416536</v>
      </c>
      <c r="EV82" s="233">
        <f t="shared" si="36"/>
        <v>7.4152765583845479</v>
      </c>
      <c r="EW82" s="233">
        <f t="shared" si="37"/>
        <v>7.0909090909090908</v>
      </c>
      <c r="EX82" s="233">
        <f t="shared" si="38"/>
        <v>7.1853448275862073</v>
      </c>
      <c r="EY82" s="235">
        <f t="shared" si="39"/>
        <v>6.7981220657276999</v>
      </c>
      <c r="EZ82" s="233">
        <f t="shared" si="40"/>
        <v>8.2540045766590389</v>
      </c>
      <c r="FA82" s="234">
        <f t="shared" si="41"/>
        <v>0</v>
      </c>
      <c r="FB82" s="178">
        <f t="shared" si="42"/>
        <v>7.4950756205329121</v>
      </c>
    </row>
    <row r="83" spans="1:158" x14ac:dyDescent="0.25">
      <c r="A83" s="4" t="s">
        <v>158</v>
      </c>
      <c r="B83" s="4" t="s">
        <v>159</v>
      </c>
      <c r="C83" s="3">
        <v>114</v>
      </c>
      <c r="D83" s="3">
        <v>125</v>
      </c>
      <c r="E83" s="3">
        <v>52</v>
      </c>
      <c r="F83" s="3">
        <v>2</v>
      </c>
      <c r="G83" s="3">
        <v>7</v>
      </c>
      <c r="H83" s="3">
        <v>0</v>
      </c>
      <c r="I83" s="3">
        <v>0</v>
      </c>
      <c r="J83" s="5">
        <v>4.1233333333333331</v>
      </c>
      <c r="K83" s="5">
        <v>8.2466666666666661</v>
      </c>
      <c r="M83" s="3">
        <v>64</v>
      </c>
      <c r="N83" s="3">
        <v>102</v>
      </c>
      <c r="O83" s="3">
        <v>88</v>
      </c>
      <c r="P83" s="3">
        <v>30</v>
      </c>
      <c r="Q83" s="3">
        <v>16</v>
      </c>
      <c r="R83" s="3">
        <v>0</v>
      </c>
      <c r="S83" s="3">
        <v>0</v>
      </c>
      <c r="T83" s="5">
        <v>3.56</v>
      </c>
      <c r="U83" s="5">
        <v>7.12</v>
      </c>
      <c r="W83" s="3">
        <v>160</v>
      </c>
      <c r="X83" s="3">
        <v>220</v>
      </c>
      <c r="Y83" s="3">
        <v>123</v>
      </c>
      <c r="Z83" s="3">
        <v>17</v>
      </c>
      <c r="AA83" s="3">
        <v>5</v>
      </c>
      <c r="AB83" s="3">
        <v>0</v>
      </c>
      <c r="AC83" s="3">
        <v>0</v>
      </c>
      <c r="AD83" s="5">
        <v>3.9771428571428573</v>
      </c>
      <c r="AE83" s="5">
        <v>7.9542857142857146</v>
      </c>
      <c r="AG83" s="3">
        <v>36</v>
      </c>
      <c r="AH83" s="3">
        <v>75</v>
      </c>
      <c r="AI83" s="3">
        <v>91</v>
      </c>
      <c r="AJ83" s="3">
        <v>52</v>
      </c>
      <c r="AK83" s="3">
        <v>46</v>
      </c>
      <c r="AL83" s="3">
        <v>0</v>
      </c>
      <c r="AM83" s="3">
        <v>0</v>
      </c>
      <c r="AN83" s="5">
        <v>3.01</v>
      </c>
      <c r="AO83" s="5">
        <v>6.02</v>
      </c>
      <c r="AQ83" s="3">
        <v>171</v>
      </c>
      <c r="AR83" s="3">
        <v>212</v>
      </c>
      <c r="AS83" s="3">
        <v>118</v>
      </c>
      <c r="AT83" s="3">
        <v>22</v>
      </c>
      <c r="AU83" s="3">
        <v>2</v>
      </c>
      <c r="AV83" s="3">
        <v>0</v>
      </c>
      <c r="AW83" s="3">
        <v>0</v>
      </c>
      <c r="AX83" s="5">
        <v>4.0057142857142853</v>
      </c>
      <c r="AY83" s="5">
        <v>8.0114285714285707</v>
      </c>
      <c r="BA83" s="3">
        <v>103</v>
      </c>
      <c r="BB83" s="3">
        <v>133</v>
      </c>
      <c r="BC83" s="3">
        <v>50</v>
      </c>
      <c r="BD83" s="3">
        <v>12</v>
      </c>
      <c r="BE83" s="3">
        <v>2</v>
      </c>
      <c r="BF83" s="3">
        <v>0</v>
      </c>
      <c r="BG83" s="3">
        <v>0</v>
      </c>
      <c r="BH83" s="5">
        <v>4.0766666666666671</v>
      </c>
      <c r="BI83" s="5">
        <v>8.1533333333333342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U83" s="3">
        <v>102</v>
      </c>
      <c r="BV83" s="3">
        <v>174</v>
      </c>
      <c r="BW83" s="3">
        <v>76</v>
      </c>
      <c r="BX83" s="3">
        <v>11</v>
      </c>
      <c r="BY83" s="3">
        <v>12</v>
      </c>
      <c r="BZ83" s="3">
        <v>0</v>
      </c>
      <c r="CA83" s="3">
        <v>0</v>
      </c>
      <c r="CB83" s="5">
        <v>3.9146666666666667</v>
      </c>
      <c r="CC83" s="5">
        <v>7.8293333333333335</v>
      </c>
      <c r="CE83" s="3">
        <v>89</v>
      </c>
      <c r="CF83" s="3">
        <v>220</v>
      </c>
      <c r="CG83" s="3">
        <v>187</v>
      </c>
      <c r="CH83" s="3">
        <v>63</v>
      </c>
      <c r="CI83" s="3">
        <v>41</v>
      </c>
      <c r="CJ83" s="3">
        <v>0</v>
      </c>
      <c r="CK83" s="3">
        <v>0</v>
      </c>
      <c r="CL83" s="5">
        <v>3.4216666666666669</v>
      </c>
      <c r="CM83" s="5">
        <v>6.8433333333333337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S83" s="3">
        <v>57</v>
      </c>
      <c r="DT83" s="3">
        <v>171</v>
      </c>
      <c r="DU83" s="3">
        <v>119</v>
      </c>
      <c r="DV83" s="3">
        <v>64</v>
      </c>
      <c r="DW83" s="3">
        <v>39</v>
      </c>
      <c r="DX83" s="3">
        <v>0</v>
      </c>
      <c r="DY83" s="3">
        <v>0</v>
      </c>
      <c r="DZ83" s="5">
        <v>3.3177777777777777</v>
      </c>
      <c r="EA83" s="5">
        <v>6.6355555555555554</v>
      </c>
      <c r="EC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N83" s="278">
        <f t="shared" si="43"/>
        <v>8.2466666666666661</v>
      </c>
      <c r="EO83" s="279">
        <f t="shared" si="29"/>
        <v>7.12</v>
      </c>
      <c r="EP83" s="279">
        <f t="shared" si="30"/>
        <v>7.9542857142857146</v>
      </c>
      <c r="EQ83" s="279">
        <f t="shared" si="31"/>
        <v>6.02</v>
      </c>
      <c r="ER83" s="279">
        <f t="shared" si="32"/>
        <v>8.0114285714285707</v>
      </c>
      <c r="ES83" s="233">
        <f t="shared" si="33"/>
        <v>8.1533333333333342</v>
      </c>
      <c r="ET83" s="233">
        <f t="shared" si="34"/>
        <v>0</v>
      </c>
      <c r="EU83" s="233">
        <f t="shared" si="35"/>
        <v>7.8293333333333335</v>
      </c>
      <c r="EV83" s="233">
        <f t="shared" si="36"/>
        <v>6.8433333333333337</v>
      </c>
      <c r="EW83" s="233">
        <f t="shared" si="37"/>
        <v>0</v>
      </c>
      <c r="EX83" s="233">
        <f t="shared" si="38"/>
        <v>0</v>
      </c>
      <c r="EY83" s="235">
        <f t="shared" si="39"/>
        <v>0</v>
      </c>
      <c r="EZ83" s="233">
        <f t="shared" si="40"/>
        <v>6.6355555555555554</v>
      </c>
      <c r="FA83" s="234">
        <f t="shared" si="41"/>
        <v>0</v>
      </c>
      <c r="FB83" s="178">
        <f t="shared" si="42"/>
        <v>7.4237707231040577</v>
      </c>
    </row>
    <row r="84" spans="1:158" x14ac:dyDescent="0.25">
      <c r="A84" s="4" t="s">
        <v>160</v>
      </c>
      <c r="B84" s="4" t="s">
        <v>161</v>
      </c>
      <c r="C84" s="3">
        <v>171</v>
      </c>
      <c r="D84" s="3">
        <v>142</v>
      </c>
      <c r="E84" s="3">
        <v>96</v>
      </c>
      <c r="F84" s="3">
        <v>25</v>
      </c>
      <c r="G84" s="3">
        <v>16</v>
      </c>
      <c r="H84" s="3">
        <v>674</v>
      </c>
      <c r="I84" s="3">
        <v>0</v>
      </c>
      <c r="J84" s="5">
        <v>3.9488888888888889</v>
      </c>
      <c r="K84" s="5">
        <v>7.8977777777777778</v>
      </c>
      <c r="M84" s="3">
        <v>228</v>
      </c>
      <c r="N84" s="3">
        <v>251</v>
      </c>
      <c r="O84" s="3">
        <v>151</v>
      </c>
      <c r="P84" s="3">
        <v>66</v>
      </c>
      <c r="Q84" s="3">
        <v>81</v>
      </c>
      <c r="R84" s="3">
        <v>347</v>
      </c>
      <c r="S84" s="3">
        <v>0</v>
      </c>
      <c r="T84" s="5">
        <v>3.6164736164736166</v>
      </c>
      <c r="U84" s="5">
        <v>7.2329472329472333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G84" s="3">
        <v>228</v>
      </c>
      <c r="AH84" s="3">
        <v>224</v>
      </c>
      <c r="AI84" s="3">
        <v>148</v>
      </c>
      <c r="AJ84" s="3">
        <v>53</v>
      </c>
      <c r="AK84" s="3">
        <v>57</v>
      </c>
      <c r="AL84" s="3">
        <v>414</v>
      </c>
      <c r="AM84" s="3">
        <v>0</v>
      </c>
      <c r="AN84" s="5">
        <v>3.7225352112676058</v>
      </c>
      <c r="AO84" s="5">
        <v>7.4450704225352116</v>
      </c>
      <c r="AQ84" s="3">
        <v>714</v>
      </c>
      <c r="AR84" s="3">
        <v>654</v>
      </c>
      <c r="AS84" s="3">
        <v>385</v>
      </c>
      <c r="AT84" s="3">
        <v>99</v>
      </c>
      <c r="AU84" s="3">
        <v>115</v>
      </c>
      <c r="AV84" s="3">
        <v>0</v>
      </c>
      <c r="AW84" s="3">
        <v>0</v>
      </c>
      <c r="AX84" s="5">
        <v>3.8912048805287238</v>
      </c>
      <c r="AY84" s="5">
        <v>7.7824097610574476</v>
      </c>
      <c r="BA84" s="3">
        <v>322</v>
      </c>
      <c r="BB84" s="3">
        <v>310</v>
      </c>
      <c r="BC84" s="3">
        <v>123</v>
      </c>
      <c r="BD84" s="3">
        <v>25</v>
      </c>
      <c r="BE84" s="3">
        <v>42</v>
      </c>
      <c r="BF84" s="3">
        <v>302</v>
      </c>
      <c r="BG84" s="3">
        <v>0</v>
      </c>
      <c r="BH84" s="5">
        <v>4.0279805352798057</v>
      </c>
      <c r="BI84" s="5">
        <v>8.0559610705596114</v>
      </c>
      <c r="BK84" s="3">
        <v>182</v>
      </c>
      <c r="BL84" s="3">
        <v>441</v>
      </c>
      <c r="BM84" s="3">
        <v>402</v>
      </c>
      <c r="BN84" s="3">
        <v>145</v>
      </c>
      <c r="BO84" s="3">
        <v>179</v>
      </c>
      <c r="BP84" s="3">
        <v>56</v>
      </c>
      <c r="BQ84" s="3">
        <v>0</v>
      </c>
      <c r="BR84" s="5">
        <v>3.2238695329873979</v>
      </c>
      <c r="BS84" s="5">
        <v>6.4477390659747957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5">
        <v>0</v>
      </c>
      <c r="CC84" s="5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O84" s="3">
        <v>368</v>
      </c>
      <c r="CP84" s="3">
        <v>721</v>
      </c>
      <c r="CQ84" s="3">
        <v>481</v>
      </c>
      <c r="CR84" s="3">
        <v>167</v>
      </c>
      <c r="CS84" s="3">
        <v>324</v>
      </c>
      <c r="CT84" s="3">
        <v>155</v>
      </c>
      <c r="CU84" s="3">
        <v>0</v>
      </c>
      <c r="CV84" s="5">
        <v>3.3114992721979624</v>
      </c>
      <c r="CW84" s="5">
        <v>6.6229985443959247</v>
      </c>
      <c r="CY84" s="3">
        <v>405</v>
      </c>
      <c r="CZ84" s="3">
        <v>358</v>
      </c>
      <c r="DA84" s="3">
        <v>168</v>
      </c>
      <c r="DB84" s="3">
        <v>29</v>
      </c>
      <c r="DC84" s="3">
        <v>39</v>
      </c>
      <c r="DD84" s="3">
        <v>109</v>
      </c>
      <c r="DE84" s="3">
        <v>0</v>
      </c>
      <c r="DF84" s="5">
        <v>4.0620620620620622</v>
      </c>
      <c r="DG84" s="5">
        <v>8.1241241241241244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S84" s="3">
        <v>576</v>
      </c>
      <c r="DT84" s="3">
        <v>545</v>
      </c>
      <c r="DU84" s="3">
        <v>334</v>
      </c>
      <c r="DV84" s="3">
        <v>64</v>
      </c>
      <c r="DW84" s="3">
        <v>72</v>
      </c>
      <c r="DX84" s="3">
        <v>71</v>
      </c>
      <c r="DY84" s="3">
        <v>0</v>
      </c>
      <c r="DZ84" s="5">
        <v>3.9358893777498429</v>
      </c>
      <c r="EA84" s="5">
        <v>7.8717787554996859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N84" s="278">
        <f t="shared" si="43"/>
        <v>7.8977777777777778</v>
      </c>
      <c r="EO84" s="279">
        <f t="shared" si="29"/>
        <v>7.2329472329472333</v>
      </c>
      <c r="EP84" s="279">
        <f t="shared" si="30"/>
        <v>0</v>
      </c>
      <c r="EQ84" s="279">
        <f t="shared" si="31"/>
        <v>7.4450704225352116</v>
      </c>
      <c r="ER84" s="279">
        <f t="shared" si="32"/>
        <v>7.7824097610574476</v>
      </c>
      <c r="ES84" s="233">
        <f t="shared" si="33"/>
        <v>8.0559610705596114</v>
      </c>
      <c r="ET84" s="233">
        <f t="shared" si="34"/>
        <v>6.4477390659747957</v>
      </c>
      <c r="EU84" s="233">
        <f t="shared" si="35"/>
        <v>0</v>
      </c>
      <c r="EV84" s="233">
        <f t="shared" si="36"/>
        <v>0</v>
      </c>
      <c r="EW84" s="233">
        <f t="shared" si="37"/>
        <v>6.6229985443959247</v>
      </c>
      <c r="EX84" s="233">
        <f t="shared" si="38"/>
        <v>8.1241241241241244</v>
      </c>
      <c r="EY84" s="235">
        <f t="shared" si="39"/>
        <v>0</v>
      </c>
      <c r="EZ84" s="233">
        <f t="shared" si="40"/>
        <v>7.8717787554996859</v>
      </c>
      <c r="FA84" s="234">
        <f t="shared" si="41"/>
        <v>0</v>
      </c>
      <c r="FB84" s="178">
        <f t="shared" si="42"/>
        <v>7.4978674172079787</v>
      </c>
    </row>
    <row r="85" spans="1:158" x14ac:dyDescent="0.25">
      <c r="A85" s="4" t="s">
        <v>162</v>
      </c>
      <c r="B85" s="4" t="s">
        <v>163</v>
      </c>
      <c r="C85" s="3">
        <v>94</v>
      </c>
      <c r="D85" s="3">
        <v>192</v>
      </c>
      <c r="E85" s="3">
        <v>101</v>
      </c>
      <c r="F85" s="3">
        <v>34</v>
      </c>
      <c r="G85" s="3">
        <v>9</v>
      </c>
      <c r="H85" s="3">
        <v>198</v>
      </c>
      <c r="I85" s="3">
        <v>0</v>
      </c>
      <c r="J85" s="5">
        <v>3.7627906976744185</v>
      </c>
      <c r="K85" s="5">
        <v>7.5255813953488371</v>
      </c>
      <c r="M85" s="3">
        <v>123</v>
      </c>
      <c r="N85" s="3">
        <v>191</v>
      </c>
      <c r="O85" s="3">
        <v>131</v>
      </c>
      <c r="P85" s="3">
        <v>30</v>
      </c>
      <c r="Q85" s="3">
        <v>33</v>
      </c>
      <c r="R85" s="3">
        <v>120</v>
      </c>
      <c r="S85" s="3">
        <v>0</v>
      </c>
      <c r="T85" s="5">
        <v>3.6712598425196852</v>
      </c>
      <c r="U85" s="5">
        <v>7.3425196850393704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5">
        <v>0</v>
      </c>
      <c r="AE85" s="5">
        <v>0</v>
      </c>
      <c r="AG85" s="3">
        <v>97</v>
      </c>
      <c r="AH85" s="3">
        <v>179</v>
      </c>
      <c r="AI85" s="3">
        <v>112</v>
      </c>
      <c r="AJ85" s="3">
        <v>43</v>
      </c>
      <c r="AK85" s="3">
        <v>51</v>
      </c>
      <c r="AL85" s="3">
        <v>146</v>
      </c>
      <c r="AM85" s="3">
        <v>0</v>
      </c>
      <c r="AN85" s="5">
        <v>3.4730290456431536</v>
      </c>
      <c r="AO85" s="5">
        <v>6.9460580912863072</v>
      </c>
      <c r="AQ85" s="3">
        <v>333</v>
      </c>
      <c r="AR85" s="3">
        <v>443</v>
      </c>
      <c r="AS85" s="3">
        <v>177</v>
      </c>
      <c r="AT85" s="3">
        <v>35</v>
      </c>
      <c r="AU85" s="3">
        <v>59</v>
      </c>
      <c r="AV85" s="3">
        <v>52</v>
      </c>
      <c r="AW85" s="3">
        <v>0</v>
      </c>
      <c r="AX85" s="5">
        <v>3.913085004775549</v>
      </c>
      <c r="AY85" s="5">
        <v>7.826170009551098</v>
      </c>
      <c r="BA85" s="3">
        <v>190</v>
      </c>
      <c r="BB85" s="3">
        <v>233</v>
      </c>
      <c r="BC85" s="3">
        <v>114</v>
      </c>
      <c r="BD85" s="3">
        <v>33</v>
      </c>
      <c r="BE85" s="3">
        <v>35</v>
      </c>
      <c r="BF85" s="3">
        <v>23</v>
      </c>
      <c r="BG85" s="3">
        <v>0</v>
      </c>
      <c r="BH85" s="5">
        <v>3.8429752066115701</v>
      </c>
      <c r="BI85" s="5">
        <v>7.6859504132231402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U85" s="3">
        <v>159</v>
      </c>
      <c r="BV85" s="3">
        <v>320</v>
      </c>
      <c r="BW85" s="3">
        <v>171</v>
      </c>
      <c r="BX85" s="3">
        <v>21</v>
      </c>
      <c r="BY85" s="3">
        <v>17</v>
      </c>
      <c r="BZ85" s="3">
        <v>97</v>
      </c>
      <c r="CA85" s="3">
        <v>0</v>
      </c>
      <c r="CB85" s="5">
        <v>3.8473837209302326</v>
      </c>
      <c r="CC85" s="5">
        <v>7.6947674418604652</v>
      </c>
      <c r="CE85" s="3">
        <v>423</v>
      </c>
      <c r="CF85" s="3">
        <v>460</v>
      </c>
      <c r="CG85" s="3">
        <v>235</v>
      </c>
      <c r="CH85" s="3">
        <v>69</v>
      </c>
      <c r="CI85" s="3">
        <v>35</v>
      </c>
      <c r="CJ85" s="3">
        <v>34</v>
      </c>
      <c r="CK85" s="3">
        <v>0</v>
      </c>
      <c r="CL85" s="5">
        <v>3.9549918166939442</v>
      </c>
      <c r="CM85" s="5">
        <v>7.9099836333878883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Y85" s="3">
        <v>218</v>
      </c>
      <c r="CZ85" s="3">
        <v>224</v>
      </c>
      <c r="DA85" s="3">
        <v>103</v>
      </c>
      <c r="DB85" s="3">
        <v>38</v>
      </c>
      <c r="DC85" s="3">
        <v>23</v>
      </c>
      <c r="DD85" s="3">
        <v>22</v>
      </c>
      <c r="DE85" s="3">
        <v>0</v>
      </c>
      <c r="DF85" s="5">
        <v>3.9504950495049505</v>
      </c>
      <c r="DG85" s="5">
        <v>7.9009900990099009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5">
        <v>0</v>
      </c>
      <c r="DQ85" s="5">
        <v>0</v>
      </c>
      <c r="DS85" s="3">
        <v>258</v>
      </c>
      <c r="DT85" s="3">
        <v>374</v>
      </c>
      <c r="DU85" s="3">
        <v>169</v>
      </c>
      <c r="DV85" s="3">
        <v>81</v>
      </c>
      <c r="DW85" s="3">
        <v>28</v>
      </c>
      <c r="DX85" s="3">
        <v>32</v>
      </c>
      <c r="DY85" s="3">
        <v>0</v>
      </c>
      <c r="DZ85" s="5">
        <v>3.8274725274725276</v>
      </c>
      <c r="EA85" s="5">
        <v>7.6549450549450553</v>
      </c>
      <c r="EC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N85" s="278">
        <f t="shared" si="43"/>
        <v>7.5255813953488371</v>
      </c>
      <c r="EO85" s="279">
        <f t="shared" si="29"/>
        <v>7.3425196850393704</v>
      </c>
      <c r="EP85" s="279">
        <f t="shared" si="30"/>
        <v>0</v>
      </c>
      <c r="EQ85" s="279">
        <f t="shared" si="31"/>
        <v>6.9460580912863072</v>
      </c>
      <c r="ER85" s="279">
        <f t="shared" si="32"/>
        <v>7.826170009551098</v>
      </c>
      <c r="ES85" s="233">
        <f t="shared" si="33"/>
        <v>7.6859504132231402</v>
      </c>
      <c r="ET85" s="233">
        <f t="shared" si="34"/>
        <v>0</v>
      </c>
      <c r="EU85" s="233">
        <f t="shared" si="35"/>
        <v>7.6947674418604652</v>
      </c>
      <c r="EV85" s="233">
        <f t="shared" si="36"/>
        <v>7.9099836333878883</v>
      </c>
      <c r="EW85" s="233">
        <f t="shared" si="37"/>
        <v>0</v>
      </c>
      <c r="EX85" s="233">
        <f t="shared" si="38"/>
        <v>7.9009900990099009</v>
      </c>
      <c r="EY85" s="235">
        <f t="shared" si="39"/>
        <v>0</v>
      </c>
      <c r="EZ85" s="233">
        <f t="shared" si="40"/>
        <v>7.6549450549450553</v>
      </c>
      <c r="FA85" s="234">
        <f t="shared" si="41"/>
        <v>0</v>
      </c>
      <c r="FB85" s="178">
        <f t="shared" si="42"/>
        <v>7.6096628692946746</v>
      </c>
    </row>
    <row r="86" spans="1:158" x14ac:dyDescent="0.25">
      <c r="A86" s="4" t="s">
        <v>164</v>
      </c>
      <c r="B86" s="4" t="s">
        <v>165</v>
      </c>
      <c r="C86" s="3">
        <v>87</v>
      </c>
      <c r="D86" s="3">
        <v>89</v>
      </c>
      <c r="E86" s="3">
        <v>29</v>
      </c>
      <c r="F86" s="3">
        <v>7</v>
      </c>
      <c r="G86" s="3">
        <v>6</v>
      </c>
      <c r="H86" s="3">
        <v>382</v>
      </c>
      <c r="I86" s="3">
        <v>0</v>
      </c>
      <c r="J86" s="5">
        <v>4.1192660550458715</v>
      </c>
      <c r="K86" s="5">
        <v>8.238532110091743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600</v>
      </c>
      <c r="S86" s="3">
        <v>0</v>
      </c>
      <c r="T86" s="5">
        <v>0</v>
      </c>
      <c r="U86" s="5">
        <v>0</v>
      </c>
      <c r="W86" s="3">
        <v>118</v>
      </c>
      <c r="X86" s="3">
        <v>54</v>
      </c>
      <c r="Y86" s="3">
        <v>25</v>
      </c>
      <c r="Z86" s="3">
        <v>8</v>
      </c>
      <c r="AA86" s="3">
        <v>7</v>
      </c>
      <c r="AB86" s="3">
        <v>88</v>
      </c>
      <c r="AC86" s="3">
        <v>750</v>
      </c>
      <c r="AD86" s="5">
        <v>4.2641509433962268</v>
      </c>
      <c r="AE86" s="5">
        <v>8.5283018867924536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Q86" s="3">
        <v>370</v>
      </c>
      <c r="AR86" s="3">
        <v>386</v>
      </c>
      <c r="AS86" s="3">
        <v>180</v>
      </c>
      <c r="AT86" s="3">
        <v>35</v>
      </c>
      <c r="AU86" s="3">
        <v>38</v>
      </c>
      <c r="AV86" s="3">
        <v>41</v>
      </c>
      <c r="AW86" s="3">
        <v>0</v>
      </c>
      <c r="AX86" s="5">
        <v>4.0059464816650152</v>
      </c>
      <c r="AY86" s="5">
        <v>8.0118929633300304</v>
      </c>
      <c r="BA86" s="3">
        <v>190</v>
      </c>
      <c r="BB86" s="3">
        <v>220</v>
      </c>
      <c r="BC86" s="3">
        <v>123</v>
      </c>
      <c r="BD86" s="3">
        <v>12</v>
      </c>
      <c r="BE86" s="3">
        <v>9</v>
      </c>
      <c r="BF86" s="3">
        <v>46</v>
      </c>
      <c r="BG86" s="3">
        <v>0</v>
      </c>
      <c r="BH86" s="5">
        <v>4.0288808664259932</v>
      </c>
      <c r="BI86" s="5">
        <v>8.0577617328519864</v>
      </c>
      <c r="BK86" s="3">
        <v>134</v>
      </c>
      <c r="BL86" s="3">
        <v>209</v>
      </c>
      <c r="BM86" s="3">
        <v>204</v>
      </c>
      <c r="BN86" s="3">
        <v>85</v>
      </c>
      <c r="BO86" s="3">
        <v>100</v>
      </c>
      <c r="BP86" s="3">
        <v>18</v>
      </c>
      <c r="BQ86" s="3">
        <v>0</v>
      </c>
      <c r="BR86" s="5">
        <v>3.262295081967213</v>
      </c>
      <c r="BS86" s="5">
        <v>6.5245901639344259</v>
      </c>
      <c r="BU86" s="3">
        <v>223</v>
      </c>
      <c r="BV86" s="3">
        <v>322</v>
      </c>
      <c r="BW86" s="3">
        <v>109</v>
      </c>
      <c r="BX86" s="3">
        <v>30</v>
      </c>
      <c r="BY86" s="3">
        <v>18</v>
      </c>
      <c r="BZ86" s="3">
        <v>48</v>
      </c>
      <c r="CA86" s="3">
        <v>0</v>
      </c>
      <c r="CB86" s="5">
        <v>4</v>
      </c>
      <c r="CC86" s="5">
        <v>8</v>
      </c>
      <c r="CE86" s="3">
        <v>366</v>
      </c>
      <c r="CF86" s="3">
        <v>330</v>
      </c>
      <c r="CG86" s="3">
        <v>192</v>
      </c>
      <c r="CH86" s="3">
        <v>76</v>
      </c>
      <c r="CI86" s="3">
        <v>54</v>
      </c>
      <c r="CJ86" s="3">
        <v>182</v>
      </c>
      <c r="CK86" s="3">
        <v>0</v>
      </c>
      <c r="CL86" s="5">
        <v>3.8624754420432219</v>
      </c>
      <c r="CM86" s="5">
        <v>7.7249508840864438</v>
      </c>
      <c r="CO86" s="3">
        <v>301</v>
      </c>
      <c r="CP86" s="3">
        <v>222</v>
      </c>
      <c r="CQ86" s="3">
        <v>104</v>
      </c>
      <c r="CR86" s="3">
        <v>32</v>
      </c>
      <c r="CS86" s="3">
        <v>25</v>
      </c>
      <c r="CT86" s="3">
        <v>516</v>
      </c>
      <c r="CU86" s="3">
        <v>0</v>
      </c>
      <c r="CV86" s="5">
        <v>4.0847953216374266</v>
      </c>
      <c r="CW86" s="5">
        <v>8.1695906432748533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I86" s="3">
        <v>162</v>
      </c>
      <c r="DJ86" s="3">
        <v>227</v>
      </c>
      <c r="DK86" s="3">
        <v>120</v>
      </c>
      <c r="DL86" s="3">
        <v>24</v>
      </c>
      <c r="DM86" s="3">
        <v>23</v>
      </c>
      <c r="DN86" s="3">
        <v>44</v>
      </c>
      <c r="DO86" s="3">
        <v>0</v>
      </c>
      <c r="DP86" s="5">
        <v>3.8651079136690649</v>
      </c>
      <c r="DQ86" s="5">
        <v>7.7302158273381298</v>
      </c>
      <c r="DS86" s="3">
        <v>350</v>
      </c>
      <c r="DT86" s="3">
        <v>272</v>
      </c>
      <c r="DU86" s="3">
        <v>139</v>
      </c>
      <c r="DV86" s="3">
        <v>29</v>
      </c>
      <c r="DW86" s="3">
        <v>31</v>
      </c>
      <c r="DX86" s="3">
        <v>79</v>
      </c>
      <c r="DY86" s="3">
        <v>0</v>
      </c>
      <c r="DZ86" s="5">
        <v>4.0730816077953715</v>
      </c>
      <c r="EA86" s="5">
        <v>8.1461632155907431</v>
      </c>
      <c r="EC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N86" s="278">
        <f t="shared" si="43"/>
        <v>8.238532110091743</v>
      </c>
      <c r="EO86" s="279">
        <f t="shared" si="29"/>
        <v>0</v>
      </c>
      <c r="EP86" s="279">
        <f t="shared" si="30"/>
        <v>8.5283018867924536</v>
      </c>
      <c r="EQ86" s="279">
        <f t="shared" si="31"/>
        <v>0</v>
      </c>
      <c r="ER86" s="279">
        <f t="shared" si="32"/>
        <v>8.0118929633300304</v>
      </c>
      <c r="ES86" s="233">
        <f t="shared" si="33"/>
        <v>8.0577617328519864</v>
      </c>
      <c r="ET86" s="233">
        <f t="shared" si="34"/>
        <v>6.5245901639344259</v>
      </c>
      <c r="EU86" s="233">
        <f t="shared" si="35"/>
        <v>8</v>
      </c>
      <c r="EV86" s="233">
        <f t="shared" si="36"/>
        <v>7.7249508840864438</v>
      </c>
      <c r="EW86" s="233">
        <f t="shared" si="37"/>
        <v>8.1695906432748533</v>
      </c>
      <c r="EX86" s="233">
        <f t="shared" si="38"/>
        <v>0</v>
      </c>
      <c r="EY86" s="235">
        <f t="shared" si="39"/>
        <v>7.7302158273381298</v>
      </c>
      <c r="EZ86" s="233">
        <f t="shared" si="40"/>
        <v>8.1461632155907431</v>
      </c>
      <c r="FA86" s="234">
        <f t="shared" si="41"/>
        <v>0</v>
      </c>
      <c r="FB86" s="178">
        <f t="shared" si="42"/>
        <v>7.913199942729082</v>
      </c>
    </row>
    <row r="87" spans="1:158" x14ac:dyDescent="0.25">
      <c r="A87" s="4" t="s">
        <v>166</v>
      </c>
      <c r="B87" s="4" t="s">
        <v>167</v>
      </c>
      <c r="C87" s="3">
        <v>132</v>
      </c>
      <c r="D87" s="3">
        <v>87</v>
      </c>
      <c r="E87" s="3">
        <v>31</v>
      </c>
      <c r="F87" s="3">
        <v>0</v>
      </c>
      <c r="G87" s="3">
        <v>0</v>
      </c>
      <c r="H87" s="3">
        <v>18</v>
      </c>
      <c r="I87" s="3">
        <v>0</v>
      </c>
      <c r="J87" s="5">
        <v>4.4039999999999999</v>
      </c>
      <c r="K87" s="5">
        <v>8.8079999999999998</v>
      </c>
      <c r="M87" s="3">
        <v>54</v>
      </c>
      <c r="N87" s="3">
        <v>87</v>
      </c>
      <c r="O87" s="3">
        <v>58</v>
      </c>
      <c r="P87" s="3">
        <v>22</v>
      </c>
      <c r="Q87" s="3">
        <v>19</v>
      </c>
      <c r="R87" s="3">
        <v>28</v>
      </c>
      <c r="S87" s="3">
        <v>0</v>
      </c>
      <c r="T87" s="5">
        <v>3.5625</v>
      </c>
      <c r="U87" s="5">
        <v>7.125</v>
      </c>
      <c r="W87" s="3">
        <v>251</v>
      </c>
      <c r="X87" s="3">
        <v>172</v>
      </c>
      <c r="Y87" s="3">
        <v>43</v>
      </c>
      <c r="Z87" s="3">
        <v>2</v>
      </c>
      <c r="AA87" s="3">
        <v>0</v>
      </c>
      <c r="AB87" s="3">
        <v>1</v>
      </c>
      <c r="AC87" s="3">
        <v>0</v>
      </c>
      <c r="AD87" s="5">
        <v>4.4358974358974361</v>
      </c>
      <c r="AE87" s="5">
        <v>8.8717948717948723</v>
      </c>
      <c r="AG87" s="3">
        <v>85</v>
      </c>
      <c r="AH87" s="3">
        <v>107</v>
      </c>
      <c r="AI87" s="3">
        <v>38</v>
      </c>
      <c r="AJ87" s="3">
        <v>13</v>
      </c>
      <c r="AK87" s="3">
        <v>9</v>
      </c>
      <c r="AL87" s="3">
        <v>16</v>
      </c>
      <c r="AM87" s="3">
        <v>0</v>
      </c>
      <c r="AN87" s="5">
        <v>3.9761904761904763</v>
      </c>
      <c r="AO87" s="5">
        <v>7.9523809523809526</v>
      </c>
      <c r="AQ87" s="3">
        <v>224</v>
      </c>
      <c r="AR87" s="3">
        <v>166</v>
      </c>
      <c r="AS87" s="3">
        <v>57</v>
      </c>
      <c r="AT87" s="3">
        <v>13</v>
      </c>
      <c r="AU87" s="3">
        <v>5</v>
      </c>
      <c r="AV87" s="3">
        <v>4</v>
      </c>
      <c r="AW87" s="3">
        <v>0</v>
      </c>
      <c r="AX87" s="5">
        <v>4.2709677419354835</v>
      </c>
      <c r="AY87" s="5">
        <v>8.5419354838709669</v>
      </c>
      <c r="BA87" s="3">
        <v>113</v>
      </c>
      <c r="BB87" s="3">
        <v>111</v>
      </c>
      <c r="BC87" s="3">
        <v>33</v>
      </c>
      <c r="BD87" s="3">
        <v>6</v>
      </c>
      <c r="BE87" s="3">
        <v>0</v>
      </c>
      <c r="BF87" s="3">
        <v>5</v>
      </c>
      <c r="BG87" s="3">
        <v>0</v>
      </c>
      <c r="BH87" s="5">
        <v>4.2585551330798479</v>
      </c>
      <c r="BI87" s="5">
        <v>8.5171102661596958</v>
      </c>
      <c r="BK87" s="3">
        <v>115</v>
      </c>
      <c r="BL87" s="3">
        <v>134</v>
      </c>
      <c r="BM87" s="3">
        <v>63</v>
      </c>
      <c r="BN87" s="3">
        <v>12</v>
      </c>
      <c r="BO87" s="3">
        <v>2</v>
      </c>
      <c r="BP87" s="3">
        <v>9</v>
      </c>
      <c r="BQ87" s="3">
        <v>0</v>
      </c>
      <c r="BR87" s="5">
        <v>4.0674846625766872</v>
      </c>
      <c r="BS87" s="5">
        <v>8.1349693251533743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E87" s="3">
        <v>200</v>
      </c>
      <c r="CF87" s="3">
        <v>203</v>
      </c>
      <c r="CG87" s="3">
        <v>81</v>
      </c>
      <c r="CH87" s="3">
        <v>28</v>
      </c>
      <c r="CI87" s="3">
        <v>12</v>
      </c>
      <c r="CJ87" s="3">
        <v>12</v>
      </c>
      <c r="CK87" s="3">
        <v>0</v>
      </c>
      <c r="CL87" s="5">
        <v>4.0515267175572518</v>
      </c>
      <c r="CM87" s="5">
        <v>8.1030534351145036</v>
      </c>
      <c r="CO87" s="3">
        <v>221</v>
      </c>
      <c r="CP87" s="3">
        <v>221</v>
      </c>
      <c r="CQ87" s="3">
        <v>63</v>
      </c>
      <c r="CR87" s="3">
        <v>14</v>
      </c>
      <c r="CS87" s="3">
        <v>3</v>
      </c>
      <c r="CT87" s="3">
        <v>14</v>
      </c>
      <c r="CU87" s="3">
        <v>0</v>
      </c>
      <c r="CV87" s="5">
        <v>4.2318007662835253</v>
      </c>
      <c r="CW87" s="5">
        <v>8.4636015325670506</v>
      </c>
      <c r="CY87" s="3">
        <v>80</v>
      </c>
      <c r="CZ87" s="3">
        <v>88</v>
      </c>
      <c r="DA87" s="3">
        <v>38</v>
      </c>
      <c r="DB87" s="3">
        <v>9</v>
      </c>
      <c r="DC87" s="3">
        <v>14</v>
      </c>
      <c r="DD87" s="3">
        <v>39</v>
      </c>
      <c r="DE87" s="3">
        <v>0</v>
      </c>
      <c r="DF87" s="5">
        <v>3.9213973799126638</v>
      </c>
      <c r="DG87" s="5">
        <v>7.8427947598253276</v>
      </c>
      <c r="DI87" s="3">
        <v>84</v>
      </c>
      <c r="DJ87" s="3">
        <v>91</v>
      </c>
      <c r="DK87" s="3">
        <v>37</v>
      </c>
      <c r="DL87" s="3">
        <v>14</v>
      </c>
      <c r="DM87" s="3">
        <v>9</v>
      </c>
      <c r="DN87" s="3">
        <v>33</v>
      </c>
      <c r="DO87" s="3">
        <v>0</v>
      </c>
      <c r="DP87" s="5">
        <v>3.9659574468085106</v>
      </c>
      <c r="DQ87" s="5">
        <v>7.9319148936170212</v>
      </c>
      <c r="DS87" s="3">
        <v>172</v>
      </c>
      <c r="DT87" s="3">
        <v>163</v>
      </c>
      <c r="DU87" s="3">
        <v>45</v>
      </c>
      <c r="DV87" s="3">
        <v>15</v>
      </c>
      <c r="DW87" s="3">
        <v>3</v>
      </c>
      <c r="DX87" s="3">
        <v>4</v>
      </c>
      <c r="DY87" s="3">
        <v>0</v>
      </c>
      <c r="DZ87" s="5">
        <v>4.2211055276381906</v>
      </c>
      <c r="EA87" s="5">
        <v>8.4422110552763812</v>
      </c>
      <c r="EC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3">
        <v>0</v>
      </c>
      <c r="EN87" s="278">
        <f t="shared" si="43"/>
        <v>8.8079999999999998</v>
      </c>
      <c r="EO87" s="279">
        <f t="shared" si="29"/>
        <v>7.125</v>
      </c>
      <c r="EP87" s="279">
        <f t="shared" si="30"/>
        <v>8.8717948717948723</v>
      </c>
      <c r="EQ87" s="279">
        <f t="shared" si="31"/>
        <v>7.9523809523809526</v>
      </c>
      <c r="ER87" s="279">
        <f t="shared" si="32"/>
        <v>8.5419354838709669</v>
      </c>
      <c r="ES87" s="233">
        <f t="shared" si="33"/>
        <v>8.5171102661596958</v>
      </c>
      <c r="ET87" s="233">
        <f t="shared" si="34"/>
        <v>8.1349693251533743</v>
      </c>
      <c r="EU87" s="233">
        <f t="shared" si="35"/>
        <v>0</v>
      </c>
      <c r="EV87" s="233">
        <f t="shared" si="36"/>
        <v>8.1030534351145036</v>
      </c>
      <c r="EW87" s="233">
        <f t="shared" si="37"/>
        <v>8.4636015325670506</v>
      </c>
      <c r="EX87" s="233">
        <f t="shared" si="38"/>
        <v>7.8427947598253276</v>
      </c>
      <c r="EY87" s="235">
        <f t="shared" si="39"/>
        <v>7.9319148936170212</v>
      </c>
      <c r="EZ87" s="233">
        <f t="shared" si="40"/>
        <v>8.4422110552763812</v>
      </c>
      <c r="FA87" s="234">
        <f t="shared" si="41"/>
        <v>0</v>
      </c>
      <c r="FB87" s="178">
        <f t="shared" si="42"/>
        <v>8.2278972146466796</v>
      </c>
    </row>
    <row r="88" spans="1:158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M88" s="3">
        <v>69</v>
      </c>
      <c r="N88" s="3">
        <v>154</v>
      </c>
      <c r="O88" s="3">
        <v>96</v>
      </c>
      <c r="P88" s="3">
        <v>37</v>
      </c>
      <c r="Q88" s="3">
        <v>25</v>
      </c>
      <c r="R88" s="3">
        <v>14</v>
      </c>
      <c r="S88" s="3">
        <v>5</v>
      </c>
      <c r="T88" s="5">
        <v>3.538057742782152</v>
      </c>
      <c r="U88" s="5">
        <v>7.076115485564304</v>
      </c>
      <c r="W88" s="3">
        <v>122</v>
      </c>
      <c r="X88" s="3">
        <v>199</v>
      </c>
      <c r="Y88" s="3">
        <v>172</v>
      </c>
      <c r="Z88" s="3">
        <v>79</v>
      </c>
      <c r="AA88" s="3">
        <v>48</v>
      </c>
      <c r="AB88" s="3">
        <v>50</v>
      </c>
      <c r="AC88" s="3">
        <v>30</v>
      </c>
      <c r="AD88" s="5">
        <v>3.4322580645161289</v>
      </c>
      <c r="AE88" s="5">
        <v>6.8645161290322578</v>
      </c>
      <c r="AG88" s="3">
        <v>85</v>
      </c>
      <c r="AH88" s="3">
        <v>156</v>
      </c>
      <c r="AI88" s="3">
        <v>82</v>
      </c>
      <c r="AJ88" s="3">
        <v>43</v>
      </c>
      <c r="AK88" s="3">
        <v>21</v>
      </c>
      <c r="AL88" s="3">
        <v>5</v>
      </c>
      <c r="AM88" s="3">
        <v>8</v>
      </c>
      <c r="AN88" s="5">
        <v>3.6227390180878554</v>
      </c>
      <c r="AO88" s="5">
        <v>7.2454780361757107</v>
      </c>
      <c r="AQ88" s="3">
        <v>251</v>
      </c>
      <c r="AR88" s="3">
        <v>271</v>
      </c>
      <c r="AS88" s="3">
        <v>111</v>
      </c>
      <c r="AT88" s="3">
        <v>39</v>
      </c>
      <c r="AU88" s="3">
        <v>5</v>
      </c>
      <c r="AV88" s="3">
        <v>5</v>
      </c>
      <c r="AW88" s="3">
        <v>18</v>
      </c>
      <c r="AX88" s="5">
        <v>4.0694239290989662</v>
      </c>
      <c r="AY88" s="5">
        <v>8.1388478581979324</v>
      </c>
      <c r="BA88" s="3">
        <v>121</v>
      </c>
      <c r="BB88" s="3">
        <v>157</v>
      </c>
      <c r="BC88" s="3">
        <v>45</v>
      </c>
      <c r="BD88" s="3">
        <v>33</v>
      </c>
      <c r="BE88" s="3">
        <v>7</v>
      </c>
      <c r="BF88" s="3">
        <v>0</v>
      </c>
      <c r="BG88" s="3">
        <v>37</v>
      </c>
      <c r="BH88" s="5">
        <v>3.9696969696969697</v>
      </c>
      <c r="BI88" s="5">
        <v>7.9393939393939394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U88" s="3">
        <v>154</v>
      </c>
      <c r="BV88" s="3">
        <v>246</v>
      </c>
      <c r="BW88" s="3">
        <v>69</v>
      </c>
      <c r="BX88" s="3">
        <v>22</v>
      </c>
      <c r="BY88" s="3">
        <v>6</v>
      </c>
      <c r="BZ88" s="3">
        <v>0</v>
      </c>
      <c r="CA88" s="3">
        <v>3</v>
      </c>
      <c r="CB88" s="5">
        <v>4.0462776659959756</v>
      </c>
      <c r="CC88" s="5">
        <v>8.0925553319919512</v>
      </c>
      <c r="CE88" s="3">
        <v>115</v>
      </c>
      <c r="CF88" s="3">
        <v>285</v>
      </c>
      <c r="CG88" s="3">
        <v>181</v>
      </c>
      <c r="CH88" s="3">
        <v>98</v>
      </c>
      <c r="CI88" s="3">
        <v>60</v>
      </c>
      <c r="CJ88" s="3">
        <v>27</v>
      </c>
      <c r="CK88" s="3">
        <v>34</v>
      </c>
      <c r="CL88" s="5">
        <v>3.4018944519621108</v>
      </c>
      <c r="CM88" s="5">
        <v>6.8037889039242216</v>
      </c>
      <c r="CO88" s="3">
        <v>169</v>
      </c>
      <c r="CP88" s="3">
        <v>299</v>
      </c>
      <c r="CQ88" s="3">
        <v>177</v>
      </c>
      <c r="CR88" s="3">
        <v>85</v>
      </c>
      <c r="CS88" s="3">
        <v>43</v>
      </c>
      <c r="CT88" s="3">
        <v>16</v>
      </c>
      <c r="CU88" s="3">
        <v>11</v>
      </c>
      <c r="CV88" s="5">
        <v>3.6028460543337646</v>
      </c>
      <c r="CW88" s="5">
        <v>7.2056921086675292</v>
      </c>
      <c r="CY88" s="3">
        <v>70</v>
      </c>
      <c r="CZ88" s="3">
        <v>149</v>
      </c>
      <c r="DA88" s="3">
        <v>78</v>
      </c>
      <c r="DB88" s="3">
        <v>49</v>
      </c>
      <c r="DC88" s="3">
        <v>38</v>
      </c>
      <c r="DD88" s="3">
        <v>9</v>
      </c>
      <c r="DE88" s="3">
        <v>7</v>
      </c>
      <c r="DF88" s="5">
        <v>3.4270833333333335</v>
      </c>
      <c r="DG88" s="5">
        <v>6.854166666666667</v>
      </c>
      <c r="DI88" s="3">
        <v>61</v>
      </c>
      <c r="DJ88" s="3">
        <v>145</v>
      </c>
      <c r="DK88" s="3">
        <v>112</v>
      </c>
      <c r="DL88" s="3">
        <v>38</v>
      </c>
      <c r="DM88" s="3">
        <v>18</v>
      </c>
      <c r="DN88" s="3">
        <v>14</v>
      </c>
      <c r="DO88" s="3">
        <v>12</v>
      </c>
      <c r="DP88" s="5">
        <v>3.5160427807486632</v>
      </c>
      <c r="DQ88" s="5">
        <v>7.0320855614973263</v>
      </c>
      <c r="DS88" s="3">
        <v>177</v>
      </c>
      <c r="DT88" s="3">
        <v>211</v>
      </c>
      <c r="DU88" s="3">
        <v>120</v>
      </c>
      <c r="DV88" s="3">
        <v>51</v>
      </c>
      <c r="DW88" s="3">
        <v>25</v>
      </c>
      <c r="DX88" s="3">
        <v>5</v>
      </c>
      <c r="DY88" s="3">
        <v>11</v>
      </c>
      <c r="DZ88" s="5">
        <v>3.7945205479452055</v>
      </c>
      <c r="EA88" s="5">
        <v>7.5890410958904111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N88" s="278">
        <f t="shared" si="43"/>
        <v>0</v>
      </c>
      <c r="EO88" s="279">
        <f t="shared" si="29"/>
        <v>7.076115485564304</v>
      </c>
      <c r="EP88" s="279">
        <f t="shared" si="30"/>
        <v>6.8645161290322578</v>
      </c>
      <c r="EQ88" s="279">
        <f t="shared" si="31"/>
        <v>7.2454780361757107</v>
      </c>
      <c r="ER88" s="279">
        <f t="shared" si="32"/>
        <v>8.1388478581979324</v>
      </c>
      <c r="ES88" s="233">
        <f t="shared" si="33"/>
        <v>7.9393939393939394</v>
      </c>
      <c r="ET88" s="233">
        <f t="shared" si="34"/>
        <v>0</v>
      </c>
      <c r="EU88" s="233">
        <f t="shared" si="35"/>
        <v>8.0925553319919512</v>
      </c>
      <c r="EV88" s="233">
        <f t="shared" si="36"/>
        <v>6.8037889039242216</v>
      </c>
      <c r="EW88" s="233">
        <f t="shared" si="37"/>
        <v>7.2056921086675292</v>
      </c>
      <c r="EX88" s="233">
        <f t="shared" si="38"/>
        <v>6.854166666666667</v>
      </c>
      <c r="EY88" s="235">
        <f t="shared" si="39"/>
        <v>7.0320855614973263</v>
      </c>
      <c r="EZ88" s="233">
        <f t="shared" si="40"/>
        <v>7.5890410958904111</v>
      </c>
      <c r="FA88" s="234">
        <f t="shared" si="41"/>
        <v>0</v>
      </c>
      <c r="FB88" s="178">
        <f t="shared" si="42"/>
        <v>7.3492437379092959</v>
      </c>
    </row>
    <row r="89" spans="1:158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W89" s="3">
        <v>225</v>
      </c>
      <c r="X89" s="3">
        <v>304</v>
      </c>
      <c r="Y89" s="3">
        <v>291</v>
      </c>
      <c r="Z89" s="3">
        <v>78</v>
      </c>
      <c r="AA89" s="3">
        <v>57</v>
      </c>
      <c r="AB89" s="3">
        <v>113</v>
      </c>
      <c r="AC89" s="3">
        <v>2670</v>
      </c>
      <c r="AD89" s="5">
        <v>3.58848167539267</v>
      </c>
      <c r="AE89" s="5">
        <v>7.1769633507853401</v>
      </c>
      <c r="AG89" s="3">
        <v>273</v>
      </c>
      <c r="AH89" s="3">
        <v>522</v>
      </c>
      <c r="AI89" s="3">
        <v>527</v>
      </c>
      <c r="AJ89" s="3">
        <v>187</v>
      </c>
      <c r="AK89" s="3">
        <v>229</v>
      </c>
      <c r="AL89" s="3">
        <v>398</v>
      </c>
      <c r="AM89" s="3">
        <v>0</v>
      </c>
      <c r="AN89" s="5">
        <v>3.2433831990794015</v>
      </c>
      <c r="AO89" s="5">
        <v>6.4867663981588031</v>
      </c>
      <c r="AQ89" s="3">
        <v>1130</v>
      </c>
      <c r="AR89" s="3">
        <v>1340</v>
      </c>
      <c r="AS89" s="3">
        <v>811</v>
      </c>
      <c r="AT89" s="3">
        <v>187</v>
      </c>
      <c r="AU89" s="3">
        <v>128</v>
      </c>
      <c r="AV89" s="3">
        <v>142</v>
      </c>
      <c r="AW89" s="3">
        <v>0</v>
      </c>
      <c r="AX89" s="5">
        <v>3.8779199110122358</v>
      </c>
      <c r="AY89" s="5">
        <v>7.7558398220244715</v>
      </c>
      <c r="BA89" s="3">
        <v>635</v>
      </c>
      <c r="BB89" s="3">
        <v>794</v>
      </c>
      <c r="BC89" s="3">
        <v>454</v>
      </c>
      <c r="BD89" s="3">
        <v>116</v>
      </c>
      <c r="BE89" s="3">
        <v>63</v>
      </c>
      <c r="BF89" s="3">
        <v>74</v>
      </c>
      <c r="BG89" s="3">
        <v>0</v>
      </c>
      <c r="BH89" s="5">
        <v>3.8836081474296797</v>
      </c>
      <c r="BI89" s="5">
        <v>7.7672162948593595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U89" s="3">
        <v>756</v>
      </c>
      <c r="BV89" s="3">
        <v>1032</v>
      </c>
      <c r="BW89" s="3">
        <v>599</v>
      </c>
      <c r="BX89" s="3">
        <v>124</v>
      </c>
      <c r="BY89" s="3">
        <v>70</v>
      </c>
      <c r="BZ89" s="3">
        <v>89</v>
      </c>
      <c r="CA89" s="3">
        <v>0</v>
      </c>
      <c r="CB89" s="5">
        <v>3.8833785354513752</v>
      </c>
      <c r="CC89" s="5">
        <v>7.7667570709027505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O89" s="3">
        <v>327</v>
      </c>
      <c r="CP89" s="3">
        <v>516</v>
      </c>
      <c r="CQ89" s="3">
        <v>418</v>
      </c>
      <c r="CR89" s="3">
        <v>171</v>
      </c>
      <c r="CS89" s="3">
        <v>102</v>
      </c>
      <c r="CT89" s="3">
        <v>68</v>
      </c>
      <c r="CU89" s="3">
        <v>2670</v>
      </c>
      <c r="CV89" s="5">
        <v>3.5182529335071706</v>
      </c>
      <c r="CW89" s="5">
        <v>7.0365058670143412</v>
      </c>
      <c r="CY89" s="3">
        <v>413</v>
      </c>
      <c r="CZ89" s="3">
        <v>643</v>
      </c>
      <c r="DA89" s="3">
        <v>572</v>
      </c>
      <c r="DB89" s="3">
        <v>220</v>
      </c>
      <c r="DC89" s="3">
        <v>122</v>
      </c>
      <c r="DD89" s="3">
        <v>166</v>
      </c>
      <c r="DE89" s="3">
        <v>0</v>
      </c>
      <c r="DF89" s="5">
        <v>3.5101522842639592</v>
      </c>
      <c r="DG89" s="5">
        <v>7.0203045685279184</v>
      </c>
      <c r="DI89" s="3">
        <v>384</v>
      </c>
      <c r="DJ89" s="3">
        <v>739</v>
      </c>
      <c r="DK89" s="3">
        <v>621</v>
      </c>
      <c r="DL89" s="3">
        <v>186</v>
      </c>
      <c r="DM89" s="3">
        <v>89</v>
      </c>
      <c r="DN89" s="3">
        <v>117</v>
      </c>
      <c r="DO89" s="3">
        <v>0</v>
      </c>
      <c r="DP89" s="5">
        <v>3.5661218424962855</v>
      </c>
      <c r="DQ89" s="5">
        <v>7.132243684992571</v>
      </c>
      <c r="DS89" s="3">
        <v>1132</v>
      </c>
      <c r="DT89" s="3">
        <v>1078</v>
      </c>
      <c r="DU89" s="3">
        <v>732</v>
      </c>
      <c r="DV89" s="3">
        <v>161</v>
      </c>
      <c r="DW89" s="3">
        <v>72</v>
      </c>
      <c r="DX89" s="3">
        <v>29</v>
      </c>
      <c r="DY89" s="3">
        <v>0</v>
      </c>
      <c r="DZ89" s="5">
        <v>3.956535433070866</v>
      </c>
      <c r="EA89" s="5">
        <v>7.9130708661417319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N89" s="278">
        <f t="shared" si="43"/>
        <v>0</v>
      </c>
      <c r="EO89" s="279">
        <f t="shared" si="29"/>
        <v>0</v>
      </c>
      <c r="EP89" s="279">
        <f t="shared" si="30"/>
        <v>7.1769633507853401</v>
      </c>
      <c r="EQ89" s="279">
        <f t="shared" si="31"/>
        <v>6.4867663981588031</v>
      </c>
      <c r="ER89" s="279">
        <f t="shared" si="32"/>
        <v>7.7558398220244715</v>
      </c>
      <c r="ES89" s="233">
        <f t="shared" si="33"/>
        <v>7.7672162948593595</v>
      </c>
      <c r="ET89" s="233">
        <f t="shared" si="34"/>
        <v>0</v>
      </c>
      <c r="EU89" s="233">
        <f t="shared" si="35"/>
        <v>7.7667570709027505</v>
      </c>
      <c r="EV89" s="233">
        <f t="shared" si="36"/>
        <v>0</v>
      </c>
      <c r="EW89" s="233">
        <f t="shared" si="37"/>
        <v>7.0365058670143412</v>
      </c>
      <c r="EX89" s="233">
        <f t="shared" si="38"/>
        <v>7.0203045685279184</v>
      </c>
      <c r="EY89" s="235">
        <f t="shared" si="39"/>
        <v>7.132243684992571</v>
      </c>
      <c r="EZ89" s="233">
        <f t="shared" si="40"/>
        <v>7.9130708661417319</v>
      </c>
      <c r="FA89" s="234">
        <f t="shared" si="41"/>
        <v>0</v>
      </c>
      <c r="FB89" s="178">
        <f t="shared" si="42"/>
        <v>7.3395186581563649</v>
      </c>
    </row>
    <row r="90" spans="1:158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M90" s="3">
        <v>4</v>
      </c>
      <c r="N90" s="3">
        <v>36</v>
      </c>
      <c r="O90" s="3">
        <v>49</v>
      </c>
      <c r="P90" s="3">
        <v>30</v>
      </c>
      <c r="Q90" s="3">
        <v>11</v>
      </c>
      <c r="R90" s="3">
        <v>30</v>
      </c>
      <c r="S90" s="3">
        <v>0</v>
      </c>
      <c r="T90" s="5">
        <v>2.9384615384615387</v>
      </c>
      <c r="U90" s="5">
        <v>5.8769230769230774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G90" s="3">
        <v>9</v>
      </c>
      <c r="AH90" s="3">
        <v>30</v>
      </c>
      <c r="AI90" s="3">
        <v>43</v>
      </c>
      <c r="AJ90" s="3">
        <v>22</v>
      </c>
      <c r="AK90" s="3">
        <v>16</v>
      </c>
      <c r="AL90" s="3">
        <v>40</v>
      </c>
      <c r="AM90" s="3">
        <v>0</v>
      </c>
      <c r="AN90" s="5">
        <v>2.95</v>
      </c>
      <c r="AO90" s="5">
        <v>5.9</v>
      </c>
      <c r="AQ90" s="3">
        <v>72</v>
      </c>
      <c r="AR90" s="3">
        <v>160</v>
      </c>
      <c r="AS90" s="3">
        <v>40</v>
      </c>
      <c r="AT90" s="3">
        <v>4</v>
      </c>
      <c r="AU90" s="3">
        <v>4</v>
      </c>
      <c r="AV90" s="3">
        <v>0</v>
      </c>
      <c r="AW90" s="3">
        <v>0</v>
      </c>
      <c r="AX90" s="5">
        <v>4.0428571428571427</v>
      </c>
      <c r="AY90" s="5">
        <v>8.0857142857142854</v>
      </c>
      <c r="BA90" s="3">
        <v>53</v>
      </c>
      <c r="BB90" s="3">
        <v>74</v>
      </c>
      <c r="BC90" s="3">
        <v>26</v>
      </c>
      <c r="BD90" s="3">
        <v>5</v>
      </c>
      <c r="BE90" s="3">
        <v>2</v>
      </c>
      <c r="BF90" s="3">
        <v>0</v>
      </c>
      <c r="BG90" s="3">
        <v>0</v>
      </c>
      <c r="BH90" s="5">
        <v>4.0687499999999996</v>
      </c>
      <c r="BI90" s="5">
        <v>8.1374999999999993</v>
      </c>
      <c r="BK90" s="3">
        <v>20</v>
      </c>
      <c r="BL90" s="3">
        <v>38</v>
      </c>
      <c r="BM90" s="3">
        <v>85</v>
      </c>
      <c r="BN90" s="3">
        <v>32</v>
      </c>
      <c r="BO90" s="3">
        <v>18</v>
      </c>
      <c r="BP90" s="3">
        <v>7</v>
      </c>
      <c r="BQ90" s="3">
        <v>0</v>
      </c>
      <c r="BR90" s="5">
        <v>3.0518134715025909</v>
      </c>
      <c r="BS90" s="5">
        <v>6.1036269430051817</v>
      </c>
      <c r="BU90" s="3">
        <v>45</v>
      </c>
      <c r="BV90" s="3">
        <v>115</v>
      </c>
      <c r="BW90" s="3">
        <v>38</v>
      </c>
      <c r="BX90" s="3">
        <v>2</v>
      </c>
      <c r="BY90" s="3">
        <v>0</v>
      </c>
      <c r="BZ90" s="3">
        <v>0</v>
      </c>
      <c r="CA90" s="3">
        <v>0</v>
      </c>
      <c r="CB90" s="5">
        <v>4.0149999999999997</v>
      </c>
      <c r="CC90" s="5">
        <v>8.0299999999999994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S90" s="3">
        <v>108</v>
      </c>
      <c r="DT90" s="3">
        <v>85</v>
      </c>
      <c r="DU90" s="3">
        <v>36</v>
      </c>
      <c r="DV90" s="3">
        <v>3</v>
      </c>
      <c r="DW90" s="3">
        <v>3</v>
      </c>
      <c r="DX90" s="3">
        <v>5</v>
      </c>
      <c r="DY90" s="3">
        <v>0</v>
      </c>
      <c r="DZ90" s="5">
        <v>4.2425531914893613</v>
      </c>
      <c r="EA90" s="5">
        <v>8.4851063829787226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N90" s="278">
        <f t="shared" si="43"/>
        <v>0</v>
      </c>
      <c r="EO90" s="279">
        <f t="shared" si="29"/>
        <v>5.8769230769230774</v>
      </c>
      <c r="EP90" s="279">
        <f t="shared" si="30"/>
        <v>0</v>
      </c>
      <c r="EQ90" s="279">
        <f t="shared" si="31"/>
        <v>5.9</v>
      </c>
      <c r="ER90" s="279">
        <f t="shared" si="32"/>
        <v>8.0857142857142854</v>
      </c>
      <c r="ES90" s="233">
        <f t="shared" si="33"/>
        <v>8.1374999999999993</v>
      </c>
      <c r="ET90" s="233">
        <f t="shared" si="34"/>
        <v>6.1036269430051817</v>
      </c>
      <c r="EU90" s="233">
        <f t="shared" si="35"/>
        <v>8.0299999999999994</v>
      </c>
      <c r="EV90" s="233">
        <f t="shared" si="36"/>
        <v>0</v>
      </c>
      <c r="EW90" s="233">
        <f t="shared" si="37"/>
        <v>0</v>
      </c>
      <c r="EX90" s="233">
        <f t="shared" si="38"/>
        <v>0</v>
      </c>
      <c r="EY90" s="235">
        <f t="shared" si="39"/>
        <v>0</v>
      </c>
      <c r="EZ90" s="233">
        <f t="shared" si="40"/>
        <v>8.4851063829787226</v>
      </c>
      <c r="FA90" s="234">
        <f t="shared" si="41"/>
        <v>0</v>
      </c>
      <c r="FB90" s="178">
        <f t="shared" si="42"/>
        <v>7.2312672412316088</v>
      </c>
    </row>
    <row r="91" spans="1:158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W91" s="3">
        <v>516</v>
      </c>
      <c r="X91" s="3">
        <v>1031</v>
      </c>
      <c r="Y91" s="3">
        <v>481</v>
      </c>
      <c r="Z91" s="3">
        <v>129</v>
      </c>
      <c r="AA91" s="3">
        <v>90</v>
      </c>
      <c r="AB91" s="3">
        <v>0</v>
      </c>
      <c r="AC91" s="3">
        <v>0</v>
      </c>
      <c r="AD91" s="5">
        <v>3.7805963506898088</v>
      </c>
      <c r="AE91" s="5">
        <v>7.5611927013796176</v>
      </c>
      <c r="AG91" s="3">
        <v>193</v>
      </c>
      <c r="AH91" s="3">
        <v>426</v>
      </c>
      <c r="AI91" s="3">
        <v>316</v>
      </c>
      <c r="AJ91" s="3">
        <v>170</v>
      </c>
      <c r="AK91" s="3">
        <v>179</v>
      </c>
      <c r="AL91" s="3">
        <v>0</v>
      </c>
      <c r="AM91" s="3">
        <v>0</v>
      </c>
      <c r="AN91" s="5">
        <v>3.2211838006230531</v>
      </c>
      <c r="AO91" s="5">
        <v>6.4423676012461062</v>
      </c>
      <c r="AQ91" s="3">
        <v>796</v>
      </c>
      <c r="AR91" s="3">
        <v>942</v>
      </c>
      <c r="AS91" s="3">
        <v>375</v>
      </c>
      <c r="AT91" s="3">
        <v>82</v>
      </c>
      <c r="AU91" s="3">
        <v>52</v>
      </c>
      <c r="AV91" s="3">
        <v>0</v>
      </c>
      <c r="AW91" s="3">
        <v>0</v>
      </c>
      <c r="AX91" s="5">
        <v>4.044948820649755</v>
      </c>
      <c r="AY91" s="5">
        <v>8.0898976412995101</v>
      </c>
      <c r="BA91" s="3">
        <v>419</v>
      </c>
      <c r="BB91" s="3">
        <v>605</v>
      </c>
      <c r="BC91" s="3">
        <v>189</v>
      </c>
      <c r="BD91" s="3">
        <v>44</v>
      </c>
      <c r="BE91" s="3">
        <v>27</v>
      </c>
      <c r="BF91" s="3">
        <v>0</v>
      </c>
      <c r="BG91" s="3">
        <v>0</v>
      </c>
      <c r="BH91" s="5">
        <v>4.0475077881619939</v>
      </c>
      <c r="BI91" s="5">
        <v>8.0950155763239877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U91" s="3">
        <v>352</v>
      </c>
      <c r="BV91" s="3">
        <v>759</v>
      </c>
      <c r="BW91" s="3">
        <v>403</v>
      </c>
      <c r="BX91" s="3">
        <v>52</v>
      </c>
      <c r="BY91" s="3">
        <v>39</v>
      </c>
      <c r="BZ91" s="3">
        <v>0</v>
      </c>
      <c r="CA91" s="3">
        <v>0</v>
      </c>
      <c r="CB91" s="5">
        <v>3.8305295950155762</v>
      </c>
      <c r="CC91" s="5">
        <v>7.6610591900311524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O91" s="3">
        <v>474</v>
      </c>
      <c r="CP91" s="3">
        <v>1012</v>
      </c>
      <c r="CQ91" s="3">
        <v>684</v>
      </c>
      <c r="CR91" s="3">
        <v>228</v>
      </c>
      <c r="CS91" s="3">
        <v>170</v>
      </c>
      <c r="CT91" s="3">
        <v>0</v>
      </c>
      <c r="CU91" s="3">
        <v>0</v>
      </c>
      <c r="CV91" s="5">
        <v>3.542056074766355</v>
      </c>
      <c r="CW91" s="5">
        <v>7.08411214953271</v>
      </c>
      <c r="CY91" s="3">
        <v>269</v>
      </c>
      <c r="CZ91" s="3">
        <v>435</v>
      </c>
      <c r="DA91" s="3">
        <v>357</v>
      </c>
      <c r="DB91" s="3">
        <v>118</v>
      </c>
      <c r="DC91" s="3">
        <v>105</v>
      </c>
      <c r="DD91" s="3">
        <v>0</v>
      </c>
      <c r="DE91" s="3">
        <v>0</v>
      </c>
      <c r="DF91" s="5">
        <v>3.5023364485981308</v>
      </c>
      <c r="DG91" s="5">
        <v>7.0046728971962615</v>
      </c>
      <c r="DI91" s="3">
        <v>183</v>
      </c>
      <c r="DJ91" s="3">
        <v>557</v>
      </c>
      <c r="DK91" s="3">
        <v>410</v>
      </c>
      <c r="DL91" s="3">
        <v>83</v>
      </c>
      <c r="DM91" s="3">
        <v>51</v>
      </c>
      <c r="DN91" s="3">
        <v>0</v>
      </c>
      <c r="DO91" s="3">
        <v>0</v>
      </c>
      <c r="DP91" s="5">
        <v>3.5747663551401869</v>
      </c>
      <c r="DQ91" s="5">
        <v>7.1495327102803738</v>
      </c>
      <c r="DS91" s="3">
        <v>348</v>
      </c>
      <c r="DT91" s="3">
        <v>865</v>
      </c>
      <c r="DU91" s="3">
        <v>501</v>
      </c>
      <c r="DV91" s="3">
        <v>133</v>
      </c>
      <c r="DW91" s="3">
        <v>79</v>
      </c>
      <c r="DX91" s="3">
        <v>0</v>
      </c>
      <c r="DY91" s="3">
        <v>0</v>
      </c>
      <c r="DZ91" s="5">
        <v>3.6593977154724819</v>
      </c>
      <c r="EA91" s="5">
        <v>7.3187954309449639</v>
      </c>
      <c r="EC91" s="3">
        <v>133</v>
      </c>
      <c r="ED91" s="3">
        <v>464</v>
      </c>
      <c r="EE91" s="3">
        <v>276</v>
      </c>
      <c r="EF91" s="3">
        <v>39</v>
      </c>
      <c r="EG91" s="3">
        <v>51</v>
      </c>
      <c r="EH91" s="3">
        <v>0</v>
      </c>
      <c r="EI91" s="3">
        <v>0</v>
      </c>
      <c r="EJ91" s="5">
        <v>3.6116303219106958</v>
      </c>
      <c r="EK91" s="5">
        <v>7.2232606438213915</v>
      </c>
      <c r="EN91" s="278">
        <f t="shared" si="43"/>
        <v>0</v>
      </c>
      <c r="EO91" s="279">
        <f t="shared" si="29"/>
        <v>0</v>
      </c>
      <c r="EP91" s="279">
        <f t="shared" si="30"/>
        <v>7.5611927013796176</v>
      </c>
      <c r="EQ91" s="279">
        <f t="shared" si="31"/>
        <v>6.4423676012461062</v>
      </c>
      <c r="ER91" s="279">
        <f t="shared" si="32"/>
        <v>8.0898976412995101</v>
      </c>
      <c r="ES91" s="233">
        <f t="shared" si="33"/>
        <v>8.0950155763239877</v>
      </c>
      <c r="ET91" s="233">
        <f t="shared" si="34"/>
        <v>0</v>
      </c>
      <c r="EU91" s="233">
        <f t="shared" si="35"/>
        <v>7.6610591900311524</v>
      </c>
      <c r="EV91" s="233">
        <f t="shared" si="36"/>
        <v>0</v>
      </c>
      <c r="EW91" s="233">
        <f t="shared" si="37"/>
        <v>7.08411214953271</v>
      </c>
      <c r="EX91" s="233">
        <f t="shared" si="38"/>
        <v>7.0046728971962615</v>
      </c>
      <c r="EY91" s="235">
        <f t="shared" si="39"/>
        <v>7.1495327102803738</v>
      </c>
      <c r="EZ91" s="233">
        <f t="shared" si="40"/>
        <v>7.3187954309449639</v>
      </c>
      <c r="FA91" s="234">
        <f t="shared" si="41"/>
        <v>7.2232606438213915</v>
      </c>
      <c r="FB91" s="178">
        <f t="shared" si="42"/>
        <v>7.3629906542056078</v>
      </c>
    </row>
    <row r="92" spans="1:158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Q92" s="3">
        <v>240</v>
      </c>
      <c r="AR92" s="3">
        <v>209</v>
      </c>
      <c r="AS92" s="3">
        <v>51</v>
      </c>
      <c r="AT92" s="3">
        <v>3</v>
      </c>
      <c r="AU92" s="3">
        <v>0</v>
      </c>
      <c r="AV92" s="3">
        <v>22</v>
      </c>
      <c r="AW92" s="3">
        <v>0</v>
      </c>
      <c r="AX92" s="5">
        <v>4.3638170974155068</v>
      </c>
      <c r="AY92" s="5">
        <v>8.7276341948310137</v>
      </c>
      <c r="BA92" s="3">
        <v>175</v>
      </c>
      <c r="BB92" s="3">
        <v>98</v>
      </c>
      <c r="BC92" s="3">
        <v>20</v>
      </c>
      <c r="BD92" s="3">
        <v>3</v>
      </c>
      <c r="BE92" s="3">
        <v>0</v>
      </c>
      <c r="BF92" s="3">
        <v>4</v>
      </c>
      <c r="BG92" s="3">
        <v>0</v>
      </c>
      <c r="BH92" s="5">
        <v>4.5033783783783781</v>
      </c>
      <c r="BI92" s="5">
        <v>9.0067567567567561</v>
      </c>
      <c r="BK92" s="3">
        <v>37</v>
      </c>
      <c r="BL92" s="3">
        <v>98</v>
      </c>
      <c r="BM92" s="3">
        <v>181</v>
      </c>
      <c r="BN92" s="3">
        <v>27</v>
      </c>
      <c r="BO92" s="3">
        <v>32</v>
      </c>
      <c r="BP92" s="3">
        <v>0</v>
      </c>
      <c r="BQ92" s="3">
        <v>0</v>
      </c>
      <c r="BR92" s="5">
        <v>3.2160000000000002</v>
      </c>
      <c r="BS92" s="5">
        <v>6.4320000000000004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E92" s="3">
        <v>73</v>
      </c>
      <c r="CF92" s="3">
        <v>214</v>
      </c>
      <c r="CG92" s="3">
        <v>96</v>
      </c>
      <c r="CH92" s="3">
        <v>16</v>
      </c>
      <c r="CI92" s="3">
        <v>10</v>
      </c>
      <c r="CJ92" s="3">
        <v>191</v>
      </c>
      <c r="CK92" s="3">
        <v>0</v>
      </c>
      <c r="CL92" s="5">
        <v>3.7921760391198043</v>
      </c>
      <c r="CM92" s="5">
        <v>7.5843520782396086</v>
      </c>
      <c r="CO92" s="3">
        <v>289</v>
      </c>
      <c r="CP92" s="3">
        <v>145</v>
      </c>
      <c r="CQ92" s="3">
        <v>68</v>
      </c>
      <c r="CR92" s="3">
        <v>19</v>
      </c>
      <c r="CS92" s="3">
        <v>11</v>
      </c>
      <c r="CT92" s="3">
        <v>68</v>
      </c>
      <c r="CU92" s="3">
        <v>0</v>
      </c>
      <c r="CV92" s="5">
        <v>4.2819548872180455</v>
      </c>
      <c r="CW92" s="5">
        <v>8.563909774436091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S92" s="3">
        <v>338</v>
      </c>
      <c r="DT92" s="3">
        <v>86</v>
      </c>
      <c r="DU92" s="3">
        <v>21</v>
      </c>
      <c r="DV92" s="3">
        <v>3</v>
      </c>
      <c r="DW92" s="3">
        <v>2</v>
      </c>
      <c r="DX92" s="3">
        <v>0</v>
      </c>
      <c r="DY92" s="3">
        <v>0</v>
      </c>
      <c r="DZ92" s="5">
        <v>4.677777777777778</v>
      </c>
      <c r="EA92" s="5">
        <v>9.3555555555555561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N92" s="278">
        <f t="shared" si="43"/>
        <v>0</v>
      </c>
      <c r="EO92" s="279">
        <f t="shared" si="29"/>
        <v>0</v>
      </c>
      <c r="EP92" s="279">
        <f t="shared" si="30"/>
        <v>0</v>
      </c>
      <c r="EQ92" s="279">
        <f t="shared" si="31"/>
        <v>0</v>
      </c>
      <c r="ER92" s="279">
        <f t="shared" si="32"/>
        <v>8.7276341948310137</v>
      </c>
      <c r="ES92" s="233">
        <f t="shared" si="33"/>
        <v>9.0067567567567561</v>
      </c>
      <c r="ET92" s="233">
        <f t="shared" si="34"/>
        <v>6.4320000000000004</v>
      </c>
      <c r="EU92" s="233">
        <f t="shared" si="35"/>
        <v>0</v>
      </c>
      <c r="EV92" s="233">
        <f t="shared" si="36"/>
        <v>7.5843520782396086</v>
      </c>
      <c r="EW92" s="233">
        <f t="shared" si="37"/>
        <v>8.563909774436091</v>
      </c>
      <c r="EX92" s="233">
        <f t="shared" si="38"/>
        <v>0</v>
      </c>
      <c r="EY92" s="235">
        <f t="shared" si="39"/>
        <v>0</v>
      </c>
      <c r="EZ92" s="233">
        <f t="shared" si="40"/>
        <v>9.3555555555555561</v>
      </c>
      <c r="FA92" s="234">
        <f t="shared" si="41"/>
        <v>0</v>
      </c>
      <c r="FB92" s="178">
        <f t="shared" si="42"/>
        <v>8.2783680599698375</v>
      </c>
    </row>
    <row r="93" spans="1:158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M93" s="3">
        <v>118</v>
      </c>
      <c r="N93" s="3">
        <v>160</v>
      </c>
      <c r="O93" s="3">
        <v>94</v>
      </c>
      <c r="P93" s="3">
        <v>16</v>
      </c>
      <c r="Q93" s="3">
        <v>12</v>
      </c>
      <c r="R93" s="3">
        <v>0</v>
      </c>
      <c r="S93" s="3">
        <v>0</v>
      </c>
      <c r="T93" s="5">
        <v>3.89</v>
      </c>
      <c r="U93" s="5">
        <v>7.78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G93" s="3">
        <v>116</v>
      </c>
      <c r="AH93" s="3">
        <v>178</v>
      </c>
      <c r="AI93" s="3">
        <v>85</v>
      </c>
      <c r="AJ93" s="3">
        <v>12</v>
      </c>
      <c r="AK93" s="3">
        <v>9</v>
      </c>
      <c r="AL93" s="3">
        <v>0</v>
      </c>
      <c r="AM93" s="3">
        <v>0</v>
      </c>
      <c r="AN93" s="5">
        <v>3.95</v>
      </c>
      <c r="AO93" s="5">
        <v>7.9</v>
      </c>
      <c r="AQ93" s="3">
        <v>290</v>
      </c>
      <c r="AR93" s="3">
        <v>263</v>
      </c>
      <c r="AS93" s="3">
        <v>105</v>
      </c>
      <c r="AT93" s="3">
        <v>33</v>
      </c>
      <c r="AU93" s="3">
        <v>9</v>
      </c>
      <c r="AV93" s="3">
        <v>0</v>
      </c>
      <c r="AW93" s="3">
        <v>0</v>
      </c>
      <c r="AX93" s="5">
        <v>4.1314285714285717</v>
      </c>
      <c r="AY93" s="5">
        <v>8.2628571428571433</v>
      </c>
      <c r="BA93" s="3">
        <v>154</v>
      </c>
      <c r="BB93" s="3">
        <v>154</v>
      </c>
      <c r="BC93" s="3">
        <v>71</v>
      </c>
      <c r="BD93" s="3">
        <v>11</v>
      </c>
      <c r="BE93" s="3">
        <v>10</v>
      </c>
      <c r="BF93" s="3">
        <v>0</v>
      </c>
      <c r="BG93" s="3">
        <v>0</v>
      </c>
      <c r="BH93" s="5">
        <v>4.0774999999999997</v>
      </c>
      <c r="BI93" s="5">
        <v>8.1549999999999994</v>
      </c>
      <c r="BK93" s="3">
        <v>56</v>
      </c>
      <c r="BL93" s="3">
        <v>102</v>
      </c>
      <c r="BM93" s="3">
        <v>182</v>
      </c>
      <c r="BN93" s="3">
        <v>88</v>
      </c>
      <c r="BO93" s="3">
        <v>72</v>
      </c>
      <c r="BP93" s="3">
        <v>0</v>
      </c>
      <c r="BQ93" s="3">
        <v>0</v>
      </c>
      <c r="BR93" s="5">
        <v>2.964</v>
      </c>
      <c r="BS93" s="5">
        <v>5.9279999999999999</v>
      </c>
      <c r="BU93" s="3">
        <v>188</v>
      </c>
      <c r="BV93" s="3">
        <v>239</v>
      </c>
      <c r="BW93" s="3">
        <v>44</v>
      </c>
      <c r="BX93" s="3">
        <v>24</v>
      </c>
      <c r="BY93" s="3">
        <v>5</v>
      </c>
      <c r="BZ93" s="3">
        <v>0</v>
      </c>
      <c r="CA93" s="3">
        <v>0</v>
      </c>
      <c r="CB93" s="5">
        <v>4.1619999999999999</v>
      </c>
      <c r="CC93" s="5">
        <v>8.3239999999999998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O93" s="3">
        <v>243</v>
      </c>
      <c r="CP93" s="3">
        <v>312</v>
      </c>
      <c r="CQ93" s="3">
        <v>178</v>
      </c>
      <c r="CR93" s="3">
        <v>47</v>
      </c>
      <c r="CS93" s="3">
        <v>20</v>
      </c>
      <c r="CT93" s="3">
        <v>0</v>
      </c>
      <c r="CU93" s="3">
        <v>0</v>
      </c>
      <c r="CV93" s="5">
        <v>3.8887499999999999</v>
      </c>
      <c r="CW93" s="5">
        <v>7.7774999999999999</v>
      </c>
      <c r="CY93" s="3">
        <v>114</v>
      </c>
      <c r="CZ93" s="3">
        <v>151</v>
      </c>
      <c r="DA93" s="3">
        <v>86</v>
      </c>
      <c r="DB93" s="3">
        <v>32</v>
      </c>
      <c r="DC93" s="3">
        <v>17</v>
      </c>
      <c r="DD93" s="3">
        <v>0</v>
      </c>
      <c r="DE93" s="3">
        <v>0</v>
      </c>
      <c r="DF93" s="5">
        <v>3.7825000000000002</v>
      </c>
      <c r="DG93" s="5">
        <v>7.5650000000000004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S93" s="3">
        <v>343</v>
      </c>
      <c r="DT93" s="3">
        <v>178</v>
      </c>
      <c r="DU93" s="3">
        <v>63</v>
      </c>
      <c r="DV93" s="3">
        <v>13</v>
      </c>
      <c r="DW93" s="3">
        <v>3</v>
      </c>
      <c r="DX93" s="3">
        <v>0</v>
      </c>
      <c r="DY93" s="3">
        <v>0</v>
      </c>
      <c r="DZ93" s="5">
        <v>4.4083333333333332</v>
      </c>
      <c r="EA93" s="5">
        <v>8.8166666666666664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N93" s="278">
        <f t="shared" si="43"/>
        <v>0</v>
      </c>
      <c r="EO93" s="279">
        <f t="shared" si="29"/>
        <v>7.78</v>
      </c>
      <c r="EP93" s="279">
        <f t="shared" si="30"/>
        <v>0</v>
      </c>
      <c r="EQ93" s="279">
        <f t="shared" si="31"/>
        <v>7.9</v>
      </c>
      <c r="ER93" s="279">
        <f t="shared" si="32"/>
        <v>8.2628571428571433</v>
      </c>
      <c r="ES93" s="233">
        <f t="shared" si="33"/>
        <v>8.1549999999999994</v>
      </c>
      <c r="ET93" s="233">
        <f t="shared" si="34"/>
        <v>5.9279999999999999</v>
      </c>
      <c r="EU93" s="233">
        <f t="shared" si="35"/>
        <v>8.3239999999999998</v>
      </c>
      <c r="EV93" s="233">
        <f t="shared" si="36"/>
        <v>0</v>
      </c>
      <c r="EW93" s="233">
        <f t="shared" si="37"/>
        <v>7.7774999999999999</v>
      </c>
      <c r="EX93" s="233">
        <f t="shared" si="38"/>
        <v>7.5650000000000004</v>
      </c>
      <c r="EY93" s="235">
        <f t="shared" si="39"/>
        <v>0</v>
      </c>
      <c r="EZ93" s="233">
        <f t="shared" si="40"/>
        <v>8.8166666666666664</v>
      </c>
      <c r="FA93" s="234">
        <f t="shared" si="41"/>
        <v>0</v>
      </c>
      <c r="FB93" s="178">
        <f t="shared" si="42"/>
        <v>7.834335978835977</v>
      </c>
    </row>
    <row r="94" spans="1:158" x14ac:dyDescent="0.25">
      <c r="A94" s="4" t="s">
        <v>180</v>
      </c>
      <c r="B94" s="4" t="s">
        <v>181</v>
      </c>
      <c r="C94" s="3">
        <v>7</v>
      </c>
      <c r="D94" s="3">
        <v>10</v>
      </c>
      <c r="E94" s="3">
        <v>13</v>
      </c>
      <c r="F94" s="3">
        <v>7</v>
      </c>
      <c r="G94" s="3">
        <v>8</v>
      </c>
      <c r="H94" s="3">
        <v>255</v>
      </c>
      <c r="I94" s="3">
        <v>0</v>
      </c>
      <c r="J94" s="5">
        <v>3.0222222222222221</v>
      </c>
      <c r="K94" s="5">
        <v>6.0444444444444443</v>
      </c>
      <c r="M94" s="3">
        <v>30</v>
      </c>
      <c r="N94" s="3">
        <v>78</v>
      </c>
      <c r="O94" s="3">
        <v>66</v>
      </c>
      <c r="P94" s="3">
        <v>28</v>
      </c>
      <c r="Q94" s="3">
        <v>12</v>
      </c>
      <c r="R94" s="3">
        <v>86</v>
      </c>
      <c r="S94" s="3">
        <v>0</v>
      </c>
      <c r="T94" s="5">
        <v>3.4018691588785046</v>
      </c>
      <c r="U94" s="5">
        <v>6.8037383177570092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G94" s="3">
        <v>20</v>
      </c>
      <c r="AH94" s="3">
        <v>106</v>
      </c>
      <c r="AI94" s="3">
        <v>79</v>
      </c>
      <c r="AJ94" s="3">
        <v>26</v>
      </c>
      <c r="AK94" s="3">
        <v>19</v>
      </c>
      <c r="AL94" s="3">
        <v>50</v>
      </c>
      <c r="AM94" s="3">
        <v>0</v>
      </c>
      <c r="AN94" s="5">
        <v>3.3279999999999998</v>
      </c>
      <c r="AO94" s="5">
        <v>6.6559999999999997</v>
      </c>
      <c r="AQ94" s="3">
        <v>94</v>
      </c>
      <c r="AR94" s="3">
        <v>224</v>
      </c>
      <c r="AS94" s="3">
        <v>77</v>
      </c>
      <c r="AT94" s="3">
        <v>23</v>
      </c>
      <c r="AU94" s="3">
        <v>23</v>
      </c>
      <c r="AV94" s="3">
        <v>84</v>
      </c>
      <c r="AW94" s="3">
        <v>0</v>
      </c>
      <c r="AX94" s="5">
        <v>3.7777777777777777</v>
      </c>
      <c r="AY94" s="5">
        <v>7.5555555555555554</v>
      </c>
      <c r="BA94" s="3">
        <v>48</v>
      </c>
      <c r="BB94" s="3">
        <v>145</v>
      </c>
      <c r="BC94" s="3">
        <v>44</v>
      </c>
      <c r="BD94" s="3">
        <v>24</v>
      </c>
      <c r="BE94" s="3">
        <v>10</v>
      </c>
      <c r="BF94" s="3">
        <v>29</v>
      </c>
      <c r="BG94" s="3">
        <v>0</v>
      </c>
      <c r="BH94" s="5">
        <v>3.7269372693726939</v>
      </c>
      <c r="BI94" s="5">
        <v>7.4538745387453877</v>
      </c>
      <c r="BK94" s="3">
        <v>25</v>
      </c>
      <c r="BL94" s="3">
        <v>100</v>
      </c>
      <c r="BM94" s="3">
        <v>164</v>
      </c>
      <c r="BN94" s="3">
        <v>46</v>
      </c>
      <c r="BO94" s="3">
        <v>30</v>
      </c>
      <c r="BP94" s="3">
        <v>10</v>
      </c>
      <c r="BQ94" s="3">
        <v>0</v>
      </c>
      <c r="BR94" s="5">
        <v>3.1205479452054794</v>
      </c>
      <c r="BS94" s="5">
        <v>6.2410958904109588</v>
      </c>
      <c r="BU94" s="3">
        <v>50</v>
      </c>
      <c r="BV94" s="3">
        <v>185</v>
      </c>
      <c r="BW94" s="3">
        <v>88</v>
      </c>
      <c r="BX94" s="3">
        <v>9</v>
      </c>
      <c r="BY94" s="3">
        <v>0</v>
      </c>
      <c r="BZ94" s="3">
        <v>43</v>
      </c>
      <c r="CA94" s="3">
        <v>0</v>
      </c>
      <c r="CB94" s="5">
        <v>3.8313253012048194</v>
      </c>
      <c r="CC94" s="5">
        <v>7.6626506024096388</v>
      </c>
      <c r="CE94" s="3">
        <v>50</v>
      </c>
      <c r="CF94" s="3">
        <v>175</v>
      </c>
      <c r="CG94" s="3">
        <v>254</v>
      </c>
      <c r="CH94" s="3">
        <v>77</v>
      </c>
      <c r="CI94" s="3">
        <v>30</v>
      </c>
      <c r="CJ94" s="3">
        <v>14</v>
      </c>
      <c r="CK94" s="3">
        <v>0</v>
      </c>
      <c r="CL94" s="5">
        <v>3.2354948805460753</v>
      </c>
      <c r="CM94" s="5">
        <v>6.4709897610921505</v>
      </c>
      <c r="CO94" s="3">
        <v>35</v>
      </c>
      <c r="CP94" s="3">
        <v>159</v>
      </c>
      <c r="CQ94" s="3">
        <v>216</v>
      </c>
      <c r="CR94" s="3">
        <v>112</v>
      </c>
      <c r="CS94" s="3">
        <v>52</v>
      </c>
      <c r="CT94" s="3">
        <v>26</v>
      </c>
      <c r="CU94" s="3">
        <v>0</v>
      </c>
      <c r="CV94" s="5">
        <v>3.0226480836236935</v>
      </c>
      <c r="CW94" s="5">
        <v>6.0452961672473871</v>
      </c>
      <c r="CY94" s="3">
        <v>43</v>
      </c>
      <c r="CZ94" s="3">
        <v>124</v>
      </c>
      <c r="DA94" s="3">
        <v>64</v>
      </c>
      <c r="DB94" s="3">
        <v>23</v>
      </c>
      <c r="DC94" s="3">
        <v>21</v>
      </c>
      <c r="DD94" s="3">
        <v>25</v>
      </c>
      <c r="DE94" s="3">
        <v>0</v>
      </c>
      <c r="DF94" s="5">
        <v>3.5272727272727273</v>
      </c>
      <c r="DG94" s="5">
        <v>7.0545454545454547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S94" s="3">
        <v>50</v>
      </c>
      <c r="DT94" s="3">
        <v>202</v>
      </c>
      <c r="DU94" s="3">
        <v>132</v>
      </c>
      <c r="DV94" s="3">
        <v>30</v>
      </c>
      <c r="DW94" s="3">
        <v>20</v>
      </c>
      <c r="DX94" s="3">
        <v>16</v>
      </c>
      <c r="DY94" s="3">
        <v>0</v>
      </c>
      <c r="DZ94" s="5">
        <v>3.5345622119815667</v>
      </c>
      <c r="EA94" s="5">
        <v>7.0691244239631335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N94" s="278">
        <f t="shared" si="43"/>
        <v>6.0444444444444443</v>
      </c>
      <c r="EO94" s="279">
        <f t="shared" si="29"/>
        <v>6.8037383177570092</v>
      </c>
      <c r="EP94" s="279">
        <f t="shared" si="30"/>
        <v>0</v>
      </c>
      <c r="EQ94" s="279">
        <f t="shared" si="31"/>
        <v>6.6559999999999997</v>
      </c>
      <c r="ER94" s="279">
        <f t="shared" si="32"/>
        <v>7.5555555555555554</v>
      </c>
      <c r="ES94" s="233">
        <f t="shared" si="33"/>
        <v>7.4538745387453877</v>
      </c>
      <c r="ET94" s="233">
        <f t="shared" si="34"/>
        <v>6.2410958904109588</v>
      </c>
      <c r="EU94" s="233">
        <f t="shared" si="35"/>
        <v>7.6626506024096388</v>
      </c>
      <c r="EV94" s="233">
        <f t="shared" si="36"/>
        <v>6.4709897610921505</v>
      </c>
      <c r="EW94" s="233">
        <f t="shared" si="37"/>
        <v>6.0452961672473871</v>
      </c>
      <c r="EX94" s="233">
        <f t="shared" si="38"/>
        <v>7.0545454545454547</v>
      </c>
      <c r="EY94" s="235">
        <f t="shared" si="39"/>
        <v>0</v>
      </c>
      <c r="EZ94" s="233">
        <f t="shared" si="40"/>
        <v>7.0691244239631335</v>
      </c>
      <c r="FA94" s="234">
        <f t="shared" si="41"/>
        <v>0</v>
      </c>
      <c r="FB94" s="178">
        <f t="shared" si="42"/>
        <v>6.8233922869246468</v>
      </c>
    </row>
    <row r="95" spans="1:158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W95" s="3">
        <v>118</v>
      </c>
      <c r="X95" s="3">
        <v>55</v>
      </c>
      <c r="Y95" s="3">
        <v>34</v>
      </c>
      <c r="Z95" s="3">
        <v>14</v>
      </c>
      <c r="AA95" s="3">
        <v>18</v>
      </c>
      <c r="AB95" s="3">
        <v>727</v>
      </c>
      <c r="AC95" s="3">
        <v>0</v>
      </c>
      <c r="AD95" s="5">
        <v>4.00836820083682</v>
      </c>
      <c r="AE95" s="5">
        <v>8.01673640167364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Q95" s="3">
        <v>716</v>
      </c>
      <c r="AR95" s="3">
        <v>97</v>
      </c>
      <c r="AS95" s="3">
        <v>37</v>
      </c>
      <c r="AT95" s="3">
        <v>39</v>
      </c>
      <c r="AU95" s="3">
        <v>25</v>
      </c>
      <c r="AV95" s="3">
        <v>52</v>
      </c>
      <c r="AW95" s="3">
        <v>0</v>
      </c>
      <c r="AX95" s="5">
        <v>4.5754923413566742</v>
      </c>
      <c r="AY95" s="5">
        <v>9.1509846827133483</v>
      </c>
      <c r="BA95" s="3">
        <v>462</v>
      </c>
      <c r="BB95" s="3">
        <v>24</v>
      </c>
      <c r="BC95" s="3">
        <v>17</v>
      </c>
      <c r="BD95" s="3">
        <v>19</v>
      </c>
      <c r="BE95" s="3">
        <v>13</v>
      </c>
      <c r="BF95" s="3">
        <v>17</v>
      </c>
      <c r="BG95" s="3">
        <v>0</v>
      </c>
      <c r="BH95" s="5">
        <v>4.6878504672897199</v>
      </c>
      <c r="BI95" s="5">
        <v>9.3757009345794398</v>
      </c>
      <c r="BK95" s="3">
        <v>328</v>
      </c>
      <c r="BL95" s="3">
        <v>140</v>
      </c>
      <c r="BM95" s="3">
        <v>88</v>
      </c>
      <c r="BN95" s="3">
        <v>47</v>
      </c>
      <c r="BO95" s="3">
        <v>47</v>
      </c>
      <c r="BP95" s="3">
        <v>40</v>
      </c>
      <c r="BQ95" s="3">
        <v>0</v>
      </c>
      <c r="BR95" s="5">
        <v>4.0076923076923077</v>
      </c>
      <c r="BS95" s="5">
        <v>8.0153846153846153</v>
      </c>
      <c r="BU95" s="3">
        <v>296</v>
      </c>
      <c r="BV95" s="3">
        <v>185</v>
      </c>
      <c r="BW95" s="3">
        <v>76</v>
      </c>
      <c r="BX95" s="3">
        <v>49</v>
      </c>
      <c r="BY95" s="3">
        <v>43</v>
      </c>
      <c r="BZ95" s="3">
        <v>41</v>
      </c>
      <c r="CA95" s="3">
        <v>0</v>
      </c>
      <c r="CB95" s="5">
        <v>3.9892141756548538</v>
      </c>
      <c r="CC95" s="5">
        <v>7.9784283513097076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O95" s="3">
        <v>463</v>
      </c>
      <c r="CP95" s="3">
        <v>268</v>
      </c>
      <c r="CQ95" s="3">
        <v>135</v>
      </c>
      <c r="CR95" s="3">
        <v>75</v>
      </c>
      <c r="CS95" s="3">
        <v>63</v>
      </c>
      <c r="CT95" s="3">
        <v>100</v>
      </c>
      <c r="CU95" s="3">
        <v>0</v>
      </c>
      <c r="CV95" s="5">
        <v>3.989043824701195</v>
      </c>
      <c r="CW95" s="5">
        <v>7.97808764940239</v>
      </c>
      <c r="CY95" s="3">
        <v>230</v>
      </c>
      <c r="CZ95" s="3">
        <v>136</v>
      </c>
      <c r="DA95" s="3">
        <v>82</v>
      </c>
      <c r="DB95" s="3">
        <v>33</v>
      </c>
      <c r="DC95" s="3">
        <v>25</v>
      </c>
      <c r="DD95" s="3">
        <v>46</v>
      </c>
      <c r="DE95" s="3">
        <v>0</v>
      </c>
      <c r="DF95" s="5">
        <v>4.0138339920948614</v>
      </c>
      <c r="DG95" s="5">
        <v>8.0276679841897227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S95" s="3">
        <v>641</v>
      </c>
      <c r="DT95" s="3">
        <v>83</v>
      </c>
      <c r="DU95" s="3">
        <v>30</v>
      </c>
      <c r="DV95" s="3">
        <v>27</v>
      </c>
      <c r="DW95" s="3">
        <v>21</v>
      </c>
      <c r="DX95" s="3">
        <v>26</v>
      </c>
      <c r="DY95" s="3">
        <v>0</v>
      </c>
      <c r="DZ95" s="5">
        <v>4.6159600997506232</v>
      </c>
      <c r="EA95" s="5">
        <v>9.2319201995012463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N95" s="278">
        <f t="shared" si="43"/>
        <v>0</v>
      </c>
      <c r="EO95" s="279">
        <f t="shared" si="29"/>
        <v>0</v>
      </c>
      <c r="EP95" s="279">
        <f t="shared" si="30"/>
        <v>8.01673640167364</v>
      </c>
      <c r="EQ95" s="279">
        <f t="shared" si="31"/>
        <v>0</v>
      </c>
      <c r="ER95" s="279">
        <f t="shared" si="32"/>
        <v>9.1509846827133483</v>
      </c>
      <c r="ES95" s="233">
        <f t="shared" si="33"/>
        <v>9.3757009345794398</v>
      </c>
      <c r="ET95" s="233">
        <f t="shared" si="34"/>
        <v>8.0153846153846153</v>
      </c>
      <c r="EU95" s="233">
        <f t="shared" si="35"/>
        <v>7.9784283513097076</v>
      </c>
      <c r="EV95" s="233">
        <f t="shared" si="36"/>
        <v>0</v>
      </c>
      <c r="EW95" s="233">
        <f t="shared" si="37"/>
        <v>7.97808764940239</v>
      </c>
      <c r="EX95" s="233">
        <f t="shared" si="38"/>
        <v>8.0276679841897227</v>
      </c>
      <c r="EY95" s="235">
        <f t="shared" si="39"/>
        <v>0</v>
      </c>
      <c r="EZ95" s="233">
        <f t="shared" si="40"/>
        <v>9.2319201995012463</v>
      </c>
      <c r="FA95" s="234">
        <f t="shared" si="41"/>
        <v>0</v>
      </c>
      <c r="FB95" s="178">
        <f t="shared" si="42"/>
        <v>8.4718638523442635</v>
      </c>
    </row>
    <row r="96" spans="1:158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5">
        <v>0</v>
      </c>
      <c r="U96" s="5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5">
        <v>0</v>
      </c>
      <c r="AY96" s="5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5">
        <v>0</v>
      </c>
      <c r="BI96" s="5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0</v>
      </c>
      <c r="DZ96" s="5">
        <v>0</v>
      </c>
      <c r="EA96" s="5">
        <v>0</v>
      </c>
      <c r="EC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N96" s="278">
        <f t="shared" si="43"/>
        <v>0</v>
      </c>
      <c r="EO96" s="279">
        <f t="shared" si="29"/>
        <v>0</v>
      </c>
      <c r="EP96" s="279">
        <f t="shared" si="30"/>
        <v>0</v>
      </c>
      <c r="EQ96" s="279">
        <f t="shared" si="31"/>
        <v>0</v>
      </c>
      <c r="ER96" s="279">
        <f t="shared" si="32"/>
        <v>0</v>
      </c>
      <c r="ES96" s="233">
        <f t="shared" si="33"/>
        <v>0</v>
      </c>
      <c r="ET96" s="233">
        <f t="shared" si="34"/>
        <v>0</v>
      </c>
      <c r="EU96" s="233">
        <f t="shared" si="35"/>
        <v>0</v>
      </c>
      <c r="EV96" s="233">
        <f t="shared" si="36"/>
        <v>0</v>
      </c>
      <c r="EW96" s="233">
        <f t="shared" si="37"/>
        <v>0</v>
      </c>
      <c r="EX96" s="233">
        <f t="shared" si="38"/>
        <v>0</v>
      </c>
      <c r="EY96" s="235">
        <f t="shared" si="39"/>
        <v>0</v>
      </c>
      <c r="EZ96" s="233">
        <f t="shared" si="40"/>
        <v>0</v>
      </c>
      <c r="FA96" s="234">
        <f t="shared" si="41"/>
        <v>0</v>
      </c>
      <c r="FB96" s="178" t="e">
        <f t="shared" si="42"/>
        <v>#DIV/0!</v>
      </c>
    </row>
    <row r="97" spans="1:158" x14ac:dyDescent="0.25">
      <c r="A97" s="4" t="s">
        <v>186</v>
      </c>
      <c r="B97" s="4" t="s">
        <v>187</v>
      </c>
      <c r="C97" s="3">
        <v>439</v>
      </c>
      <c r="D97" s="3">
        <v>198</v>
      </c>
      <c r="E97" s="3">
        <v>36</v>
      </c>
      <c r="F97" s="3">
        <v>6</v>
      </c>
      <c r="G97" s="3">
        <v>1</v>
      </c>
      <c r="H97" s="3">
        <v>0</v>
      </c>
      <c r="I97" s="3">
        <v>0</v>
      </c>
      <c r="J97" s="5">
        <v>4.5705882352941174</v>
      </c>
      <c r="K97" s="5">
        <v>9.1411764705882348</v>
      </c>
      <c r="M97" s="3">
        <v>360</v>
      </c>
      <c r="N97" s="3">
        <v>199</v>
      </c>
      <c r="O97" s="3">
        <v>94</v>
      </c>
      <c r="P97" s="3">
        <v>21</v>
      </c>
      <c r="Q97" s="3">
        <v>6</v>
      </c>
      <c r="R97" s="3">
        <v>0</v>
      </c>
      <c r="S97" s="3">
        <v>0</v>
      </c>
      <c r="T97" s="5">
        <v>4.302941176470588</v>
      </c>
      <c r="U97" s="5">
        <v>8.6058823529411761</v>
      </c>
      <c r="W97" s="3">
        <v>879</v>
      </c>
      <c r="X97" s="3">
        <v>271</v>
      </c>
      <c r="Y97" s="3">
        <v>36</v>
      </c>
      <c r="Z97" s="3">
        <v>4</v>
      </c>
      <c r="AA97" s="3">
        <v>0</v>
      </c>
      <c r="AB97" s="3">
        <v>0</v>
      </c>
      <c r="AC97" s="3">
        <v>0</v>
      </c>
      <c r="AD97" s="5">
        <v>4.7016806722689077</v>
      </c>
      <c r="AE97" s="5">
        <v>9.4033613445378155</v>
      </c>
      <c r="AG97" s="3">
        <v>400</v>
      </c>
      <c r="AH97" s="3">
        <v>263</v>
      </c>
      <c r="AI97" s="3">
        <v>12</v>
      </c>
      <c r="AJ97" s="3">
        <v>4</v>
      </c>
      <c r="AK97" s="3">
        <v>1</v>
      </c>
      <c r="AL97" s="3">
        <v>0</v>
      </c>
      <c r="AM97" s="3">
        <v>0</v>
      </c>
      <c r="AN97" s="5">
        <v>4.5544117647058826</v>
      </c>
      <c r="AO97" s="5">
        <v>9.1088235294117652</v>
      </c>
      <c r="AQ97" s="3">
        <v>692</v>
      </c>
      <c r="AR97" s="3">
        <v>439</v>
      </c>
      <c r="AS97" s="3">
        <v>51</v>
      </c>
      <c r="AT97" s="3">
        <v>6</v>
      </c>
      <c r="AU97" s="3">
        <v>2</v>
      </c>
      <c r="AV97" s="3">
        <v>0</v>
      </c>
      <c r="AW97" s="3">
        <v>0</v>
      </c>
      <c r="AX97" s="5">
        <v>4.5235294117647058</v>
      </c>
      <c r="AY97" s="5">
        <v>9.0470588235294116</v>
      </c>
      <c r="BA97" s="3">
        <v>409</v>
      </c>
      <c r="BB97" s="3">
        <v>251</v>
      </c>
      <c r="BC97" s="3">
        <v>15</v>
      </c>
      <c r="BD97" s="3">
        <v>4</v>
      </c>
      <c r="BE97" s="3">
        <v>1</v>
      </c>
      <c r="BF97" s="3">
        <v>0</v>
      </c>
      <c r="BG97" s="3">
        <v>0</v>
      </c>
      <c r="BH97" s="5">
        <v>4.5632352941176473</v>
      </c>
      <c r="BI97" s="5">
        <v>9.1264705882352946</v>
      </c>
      <c r="BK97" s="3">
        <v>462</v>
      </c>
      <c r="BL97" s="3">
        <v>313</v>
      </c>
      <c r="BM97" s="3">
        <v>52</v>
      </c>
      <c r="BN97" s="3">
        <v>15</v>
      </c>
      <c r="BO97" s="3">
        <v>8</v>
      </c>
      <c r="BP97" s="3">
        <v>0</v>
      </c>
      <c r="BQ97" s="3">
        <v>0</v>
      </c>
      <c r="BR97" s="5">
        <v>4.4188235294117648</v>
      </c>
      <c r="BS97" s="5">
        <v>8.8376470588235296</v>
      </c>
      <c r="BU97" s="3">
        <v>514</v>
      </c>
      <c r="BV97" s="3">
        <v>308</v>
      </c>
      <c r="BW97" s="3">
        <v>23</v>
      </c>
      <c r="BX97" s="3">
        <v>5</v>
      </c>
      <c r="BY97" s="3">
        <v>0</v>
      </c>
      <c r="BZ97" s="3">
        <v>0</v>
      </c>
      <c r="CA97" s="3">
        <v>0</v>
      </c>
      <c r="CB97" s="5">
        <v>4.5658823529411761</v>
      </c>
      <c r="CC97" s="5">
        <v>9.1317647058823521</v>
      </c>
      <c r="CE97" s="3">
        <v>769</v>
      </c>
      <c r="CF97" s="3">
        <v>537</v>
      </c>
      <c r="CG97" s="3">
        <v>40</v>
      </c>
      <c r="CH97" s="3">
        <v>8</v>
      </c>
      <c r="CI97" s="3">
        <v>6</v>
      </c>
      <c r="CJ97" s="3">
        <v>0</v>
      </c>
      <c r="CK97" s="3">
        <v>0</v>
      </c>
      <c r="CL97" s="5">
        <v>4.5110294117647056</v>
      </c>
      <c r="CM97" s="5">
        <v>9.0220588235294112</v>
      </c>
      <c r="CO97" s="3">
        <v>779</v>
      </c>
      <c r="CP97" s="3">
        <v>544</v>
      </c>
      <c r="CQ97" s="3">
        <v>20</v>
      </c>
      <c r="CR97" s="3">
        <v>10</v>
      </c>
      <c r="CS97" s="3">
        <v>6</v>
      </c>
      <c r="CT97" s="3">
        <v>1</v>
      </c>
      <c r="CU97" s="3">
        <v>0</v>
      </c>
      <c r="CV97" s="5">
        <v>4.5305371596762329</v>
      </c>
      <c r="CW97" s="5">
        <v>9.0610743193524659</v>
      </c>
      <c r="CY97" s="3">
        <v>381</v>
      </c>
      <c r="CZ97" s="3">
        <v>274</v>
      </c>
      <c r="DA97" s="3">
        <v>17</v>
      </c>
      <c r="DB97" s="3">
        <v>4</v>
      </c>
      <c r="DC97" s="3">
        <v>4</v>
      </c>
      <c r="DD97" s="3">
        <v>0</v>
      </c>
      <c r="DE97" s="3">
        <v>0</v>
      </c>
      <c r="DF97" s="5">
        <v>4.5058823529411764</v>
      </c>
      <c r="DG97" s="5">
        <v>9.0117647058823529</v>
      </c>
      <c r="DI97" s="3">
        <v>385</v>
      </c>
      <c r="DJ97" s="3">
        <v>264</v>
      </c>
      <c r="DK97" s="3">
        <v>19</v>
      </c>
      <c r="DL97" s="3">
        <v>7</v>
      </c>
      <c r="DM97" s="3">
        <v>5</v>
      </c>
      <c r="DN97" s="3">
        <v>0</v>
      </c>
      <c r="DO97" s="3">
        <v>0</v>
      </c>
      <c r="DP97" s="5">
        <v>4.4955882352941172</v>
      </c>
      <c r="DQ97" s="5">
        <v>8.9911764705882344</v>
      </c>
      <c r="DS97" s="3">
        <v>616</v>
      </c>
      <c r="DT97" s="3">
        <v>364</v>
      </c>
      <c r="DU97" s="3">
        <v>28</v>
      </c>
      <c r="DV97" s="3">
        <v>10</v>
      </c>
      <c r="DW97" s="3">
        <v>2</v>
      </c>
      <c r="DX97" s="3">
        <v>0</v>
      </c>
      <c r="DY97" s="3">
        <v>0</v>
      </c>
      <c r="DZ97" s="5">
        <v>4.5509803921568626</v>
      </c>
      <c r="EA97" s="5">
        <v>9.1019607843137251</v>
      </c>
      <c r="EC97" s="3">
        <v>313</v>
      </c>
      <c r="ED97" s="3">
        <v>174</v>
      </c>
      <c r="EE97" s="3">
        <v>16</v>
      </c>
      <c r="EF97" s="3">
        <v>3</v>
      </c>
      <c r="EG97" s="3">
        <v>4</v>
      </c>
      <c r="EH97" s="3">
        <v>0</v>
      </c>
      <c r="EI97" s="3">
        <v>0</v>
      </c>
      <c r="EJ97" s="5">
        <v>4.5470588235294116</v>
      </c>
      <c r="EK97" s="5">
        <v>9.0941176470588232</v>
      </c>
      <c r="EN97" s="278">
        <f t="shared" si="43"/>
        <v>9.1411764705882348</v>
      </c>
      <c r="EO97" s="279">
        <f t="shared" si="29"/>
        <v>8.6058823529411761</v>
      </c>
      <c r="EP97" s="279">
        <f t="shared" si="30"/>
        <v>9.4033613445378155</v>
      </c>
      <c r="EQ97" s="279">
        <f t="shared" si="31"/>
        <v>9.1088235294117652</v>
      </c>
      <c r="ER97" s="279">
        <f t="shared" si="32"/>
        <v>9.0470588235294116</v>
      </c>
      <c r="ES97" s="233">
        <f t="shared" si="33"/>
        <v>9.1264705882352946</v>
      </c>
      <c r="ET97" s="233">
        <f t="shared" si="34"/>
        <v>8.8376470588235296</v>
      </c>
      <c r="EU97" s="233">
        <f t="shared" si="35"/>
        <v>9.1317647058823521</v>
      </c>
      <c r="EV97" s="233">
        <f t="shared" si="36"/>
        <v>9.0220588235294112</v>
      </c>
      <c r="EW97" s="233">
        <f t="shared" si="37"/>
        <v>9.0610743193524659</v>
      </c>
      <c r="EX97" s="233">
        <f t="shared" si="38"/>
        <v>9.0117647058823529</v>
      </c>
      <c r="EY97" s="235">
        <f t="shared" si="39"/>
        <v>8.9911764705882344</v>
      </c>
      <c r="EZ97" s="233">
        <f t="shared" si="40"/>
        <v>9.1019607843137251</v>
      </c>
      <c r="FA97" s="234">
        <f t="shared" si="41"/>
        <v>9.0941176470588232</v>
      </c>
      <c r="FB97" s="178">
        <f t="shared" si="42"/>
        <v>9.0488812589053271</v>
      </c>
    </row>
    <row r="98" spans="1:158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M98" s="3">
        <v>105</v>
      </c>
      <c r="N98" s="3">
        <v>168</v>
      </c>
      <c r="O98" s="3">
        <v>73</v>
      </c>
      <c r="P98" s="3">
        <v>13</v>
      </c>
      <c r="Q98" s="3">
        <v>21</v>
      </c>
      <c r="R98" s="3">
        <v>220</v>
      </c>
      <c r="S98" s="3">
        <v>0</v>
      </c>
      <c r="T98" s="5">
        <v>3.85</v>
      </c>
      <c r="U98" s="5">
        <v>7.7</v>
      </c>
      <c r="W98" s="3">
        <v>255</v>
      </c>
      <c r="X98" s="3">
        <v>360</v>
      </c>
      <c r="Y98" s="3">
        <v>73</v>
      </c>
      <c r="Z98" s="3">
        <v>16</v>
      </c>
      <c r="AA98" s="3">
        <v>15</v>
      </c>
      <c r="AB98" s="3">
        <v>331</v>
      </c>
      <c r="AC98" s="3">
        <v>0</v>
      </c>
      <c r="AD98" s="5">
        <v>4.1460361613351875</v>
      </c>
      <c r="AE98" s="5">
        <v>8.292072322670375</v>
      </c>
      <c r="AG98" s="3">
        <v>122</v>
      </c>
      <c r="AH98" s="3">
        <v>161</v>
      </c>
      <c r="AI98" s="3">
        <v>77</v>
      </c>
      <c r="AJ98" s="3">
        <v>25</v>
      </c>
      <c r="AK98" s="3">
        <v>9</v>
      </c>
      <c r="AL98" s="3">
        <v>206</v>
      </c>
      <c r="AM98" s="3">
        <v>0</v>
      </c>
      <c r="AN98" s="5">
        <v>3.9187817258883251</v>
      </c>
      <c r="AO98" s="5">
        <v>7.8375634517766501</v>
      </c>
      <c r="AQ98" s="3">
        <v>515</v>
      </c>
      <c r="AR98" s="3">
        <v>346</v>
      </c>
      <c r="AS98" s="3">
        <v>132</v>
      </c>
      <c r="AT98" s="3">
        <v>12</v>
      </c>
      <c r="AU98" s="3">
        <v>1</v>
      </c>
      <c r="AV98" s="3">
        <v>44</v>
      </c>
      <c r="AW98" s="3">
        <v>0</v>
      </c>
      <c r="AX98" s="5">
        <v>4.3538767395626241</v>
      </c>
      <c r="AY98" s="5">
        <v>8.7077534791252482</v>
      </c>
      <c r="BA98" s="3">
        <v>294</v>
      </c>
      <c r="BB98" s="3">
        <v>219</v>
      </c>
      <c r="BC98" s="3">
        <v>62</v>
      </c>
      <c r="BD98" s="3">
        <v>2</v>
      </c>
      <c r="BE98" s="3">
        <v>1</v>
      </c>
      <c r="BF98" s="3">
        <v>22</v>
      </c>
      <c r="BG98" s="3">
        <v>0</v>
      </c>
      <c r="BH98" s="5">
        <v>4.3892733564013842</v>
      </c>
      <c r="BI98" s="5">
        <v>8.7785467128027683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U98" s="3">
        <v>214</v>
      </c>
      <c r="BV98" s="3">
        <v>280</v>
      </c>
      <c r="BW98" s="3">
        <v>73</v>
      </c>
      <c r="BX98" s="3">
        <v>22</v>
      </c>
      <c r="BY98" s="3">
        <v>0</v>
      </c>
      <c r="BZ98" s="3">
        <v>161</v>
      </c>
      <c r="CA98" s="3">
        <v>0</v>
      </c>
      <c r="CB98" s="5">
        <v>4.1646859083191847</v>
      </c>
      <c r="CC98" s="5">
        <v>8.3293718166383695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600</v>
      </c>
      <c r="DP98" s="5">
        <v>0</v>
      </c>
      <c r="DQ98" s="5">
        <v>0</v>
      </c>
      <c r="DS98" s="3">
        <v>296</v>
      </c>
      <c r="DT98" s="3">
        <v>292</v>
      </c>
      <c r="DU98" s="3">
        <v>183</v>
      </c>
      <c r="DV98" s="3">
        <v>47</v>
      </c>
      <c r="DW98" s="3">
        <v>48</v>
      </c>
      <c r="DX98" s="3">
        <v>34</v>
      </c>
      <c r="DY98" s="3">
        <v>0</v>
      </c>
      <c r="DZ98" s="5">
        <v>3.8556581986143188</v>
      </c>
      <c r="EA98" s="5">
        <v>7.7113163972286376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N98" s="278">
        <f t="shared" si="43"/>
        <v>0</v>
      </c>
      <c r="EO98" s="279">
        <f t="shared" si="29"/>
        <v>7.7</v>
      </c>
      <c r="EP98" s="279">
        <f t="shared" si="30"/>
        <v>8.292072322670375</v>
      </c>
      <c r="EQ98" s="279">
        <f t="shared" si="31"/>
        <v>7.8375634517766501</v>
      </c>
      <c r="ER98" s="279">
        <f t="shared" si="32"/>
        <v>8.7077534791252482</v>
      </c>
      <c r="ES98" s="233">
        <f t="shared" si="33"/>
        <v>8.7785467128027683</v>
      </c>
      <c r="ET98" s="233">
        <f t="shared" si="34"/>
        <v>0</v>
      </c>
      <c r="EU98" s="233">
        <f t="shared" si="35"/>
        <v>8.3293718166383695</v>
      </c>
      <c r="EV98" s="233">
        <f t="shared" si="36"/>
        <v>0</v>
      </c>
      <c r="EW98" s="233">
        <f t="shared" si="37"/>
        <v>0</v>
      </c>
      <c r="EX98" s="233">
        <f t="shared" si="38"/>
        <v>0</v>
      </c>
      <c r="EY98" s="235">
        <f t="shared" si="39"/>
        <v>0</v>
      </c>
      <c r="EZ98" s="233">
        <f t="shared" si="40"/>
        <v>7.7113163972286376</v>
      </c>
      <c r="FA98" s="234">
        <f t="shared" si="41"/>
        <v>0</v>
      </c>
      <c r="FB98" s="178">
        <f t="shared" si="42"/>
        <v>8.1938034543202924</v>
      </c>
    </row>
    <row r="99" spans="1:158" x14ac:dyDescent="0.25">
      <c r="A99" s="4" t="s">
        <v>190</v>
      </c>
      <c r="B99" s="4" t="s">
        <v>191</v>
      </c>
      <c r="C99" s="3">
        <v>201</v>
      </c>
      <c r="D99" s="3">
        <v>236</v>
      </c>
      <c r="E99" s="3">
        <v>163</v>
      </c>
      <c r="F99" s="3">
        <v>0</v>
      </c>
      <c r="G99" s="3">
        <v>0</v>
      </c>
      <c r="H99" s="3">
        <v>0</v>
      </c>
      <c r="I99" s="3">
        <v>0</v>
      </c>
      <c r="J99" s="5">
        <v>4.0633333333333335</v>
      </c>
      <c r="K99" s="5">
        <v>8.1266666666666669</v>
      </c>
      <c r="M99" s="3">
        <v>120</v>
      </c>
      <c r="N99" s="3">
        <v>160</v>
      </c>
      <c r="O99" s="3">
        <v>100</v>
      </c>
      <c r="P99" s="3">
        <v>180</v>
      </c>
      <c r="Q99" s="3">
        <v>40</v>
      </c>
      <c r="R99" s="3">
        <v>0</v>
      </c>
      <c r="S99" s="3">
        <v>0</v>
      </c>
      <c r="T99" s="5">
        <v>3.2333333333333334</v>
      </c>
      <c r="U99" s="5">
        <v>6.4666666666666668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G99" s="3">
        <v>360</v>
      </c>
      <c r="AH99" s="3">
        <v>40</v>
      </c>
      <c r="AI99" s="3">
        <v>100</v>
      </c>
      <c r="AJ99" s="3">
        <v>80</v>
      </c>
      <c r="AK99" s="3">
        <v>20</v>
      </c>
      <c r="AL99" s="3">
        <v>0</v>
      </c>
      <c r="AM99" s="3">
        <v>0</v>
      </c>
      <c r="AN99" s="5">
        <v>4.0666666666666664</v>
      </c>
      <c r="AO99" s="5">
        <v>8.1333333333333329</v>
      </c>
      <c r="AQ99" s="3">
        <v>579</v>
      </c>
      <c r="AR99" s="3">
        <v>250</v>
      </c>
      <c r="AS99" s="3">
        <v>199</v>
      </c>
      <c r="AT99" s="3">
        <v>22</v>
      </c>
      <c r="AU99" s="3">
        <v>0</v>
      </c>
      <c r="AV99" s="3">
        <v>0</v>
      </c>
      <c r="AW99" s="3">
        <v>0</v>
      </c>
      <c r="AX99" s="5">
        <v>4.32</v>
      </c>
      <c r="AY99" s="5">
        <v>8.64</v>
      </c>
      <c r="BA99" s="3">
        <v>325</v>
      </c>
      <c r="BB99" s="3">
        <v>80</v>
      </c>
      <c r="BC99" s="3">
        <v>70</v>
      </c>
      <c r="BD99" s="3">
        <v>110</v>
      </c>
      <c r="BE99" s="3">
        <v>15</v>
      </c>
      <c r="BF99" s="3">
        <v>0</v>
      </c>
      <c r="BG99" s="3">
        <v>0</v>
      </c>
      <c r="BH99" s="5">
        <v>3.9833333333333334</v>
      </c>
      <c r="BI99" s="5">
        <v>7.9666666666666668</v>
      </c>
      <c r="BK99" s="3">
        <v>50</v>
      </c>
      <c r="BL99" s="3">
        <v>100</v>
      </c>
      <c r="BM99" s="3">
        <v>200</v>
      </c>
      <c r="BN99" s="3">
        <v>300</v>
      </c>
      <c r="BO99" s="3">
        <v>100</v>
      </c>
      <c r="BP99" s="3">
        <v>0</v>
      </c>
      <c r="BQ99" s="3">
        <v>0</v>
      </c>
      <c r="BR99" s="5">
        <v>2.6</v>
      </c>
      <c r="BS99" s="5">
        <v>5.2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1200</v>
      </c>
      <c r="CK99" s="3">
        <v>0</v>
      </c>
      <c r="CL99" s="5">
        <v>0</v>
      </c>
      <c r="CM99" s="5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Y99" s="3">
        <v>360</v>
      </c>
      <c r="CZ99" s="3">
        <v>80</v>
      </c>
      <c r="DA99" s="3">
        <v>120</v>
      </c>
      <c r="DB99" s="3">
        <v>40</v>
      </c>
      <c r="DC99" s="3">
        <v>0</v>
      </c>
      <c r="DD99" s="3">
        <v>0</v>
      </c>
      <c r="DE99" s="3">
        <v>0</v>
      </c>
      <c r="DF99" s="5">
        <v>4.2666666666666666</v>
      </c>
      <c r="DG99" s="5">
        <v>8.5333333333333332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S99" s="3">
        <v>600</v>
      </c>
      <c r="DT99" s="3">
        <v>120</v>
      </c>
      <c r="DU99" s="3">
        <v>120</v>
      </c>
      <c r="DV99" s="3">
        <v>60</v>
      </c>
      <c r="DW99" s="3">
        <v>0</v>
      </c>
      <c r="DX99" s="3">
        <v>0</v>
      </c>
      <c r="DY99" s="3">
        <v>0</v>
      </c>
      <c r="DZ99" s="5">
        <v>4.4000000000000004</v>
      </c>
      <c r="EA99" s="5">
        <v>8.8000000000000007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3">
        <v>0</v>
      </c>
      <c r="EN99" s="278">
        <f t="shared" si="43"/>
        <v>8.1266666666666669</v>
      </c>
      <c r="EO99" s="279">
        <f t="shared" si="29"/>
        <v>6.4666666666666668</v>
      </c>
      <c r="EP99" s="279">
        <f t="shared" si="30"/>
        <v>0</v>
      </c>
      <c r="EQ99" s="279">
        <f t="shared" si="31"/>
        <v>8.1333333333333329</v>
      </c>
      <c r="ER99" s="279">
        <f t="shared" si="32"/>
        <v>8.64</v>
      </c>
      <c r="ES99" s="233">
        <f t="shared" si="33"/>
        <v>7.9666666666666668</v>
      </c>
      <c r="ET99" s="233">
        <f t="shared" si="34"/>
        <v>5.2</v>
      </c>
      <c r="EU99" s="233">
        <f t="shared" si="35"/>
        <v>0</v>
      </c>
      <c r="EV99" s="233">
        <f t="shared" si="36"/>
        <v>0</v>
      </c>
      <c r="EW99" s="233">
        <f t="shared" si="37"/>
        <v>0</v>
      </c>
      <c r="EX99" s="233">
        <f t="shared" si="38"/>
        <v>8.5333333333333332</v>
      </c>
      <c r="EY99" s="235">
        <f t="shared" si="39"/>
        <v>0</v>
      </c>
      <c r="EZ99" s="233">
        <f t="shared" si="40"/>
        <v>8.8000000000000007</v>
      </c>
      <c r="FA99" s="234">
        <f t="shared" si="41"/>
        <v>0</v>
      </c>
      <c r="FB99" s="178">
        <f t="shared" si="42"/>
        <v>7.7333333333333343</v>
      </c>
    </row>
    <row r="100" spans="1:158" x14ac:dyDescent="0.25">
      <c r="A100" s="4" t="s">
        <v>192</v>
      </c>
      <c r="B100" s="4" t="s">
        <v>193</v>
      </c>
      <c r="C100" s="3">
        <v>99</v>
      </c>
      <c r="D100" s="3">
        <v>102</v>
      </c>
      <c r="E100" s="3">
        <v>57</v>
      </c>
      <c r="F100" s="3">
        <v>31</v>
      </c>
      <c r="G100" s="3">
        <v>10</v>
      </c>
      <c r="H100" s="3">
        <v>157</v>
      </c>
      <c r="I100" s="3">
        <v>152</v>
      </c>
      <c r="J100" s="5">
        <v>3.8327759197324416</v>
      </c>
      <c r="K100" s="5">
        <v>7.6655518394648832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608</v>
      </c>
      <c r="T100" s="5">
        <v>0</v>
      </c>
      <c r="U100" s="5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G100" s="3">
        <v>62</v>
      </c>
      <c r="AH100" s="3">
        <v>99</v>
      </c>
      <c r="AI100" s="3">
        <v>109</v>
      </c>
      <c r="AJ100" s="3">
        <v>72</v>
      </c>
      <c r="AK100" s="3">
        <v>97</v>
      </c>
      <c r="AL100" s="3">
        <v>169</v>
      </c>
      <c r="AM100" s="3">
        <v>0</v>
      </c>
      <c r="AN100" s="5">
        <v>2.9020501138952164</v>
      </c>
      <c r="AO100" s="5">
        <v>5.8041002277904328</v>
      </c>
      <c r="AQ100" s="3">
        <v>535</v>
      </c>
      <c r="AR100" s="3">
        <v>316</v>
      </c>
      <c r="AS100" s="3">
        <v>119</v>
      </c>
      <c r="AT100" s="3">
        <v>45</v>
      </c>
      <c r="AU100" s="3">
        <v>30</v>
      </c>
      <c r="AV100" s="3">
        <v>19</v>
      </c>
      <c r="AW100" s="3">
        <v>0</v>
      </c>
      <c r="AX100" s="5">
        <v>4.2258373205741631</v>
      </c>
      <c r="AY100" s="5">
        <v>8.4516746411483261</v>
      </c>
      <c r="BA100" s="3">
        <v>281</v>
      </c>
      <c r="BB100" s="3">
        <v>182</v>
      </c>
      <c r="BC100" s="3">
        <v>78</v>
      </c>
      <c r="BD100" s="3">
        <v>31</v>
      </c>
      <c r="BE100" s="3">
        <v>12</v>
      </c>
      <c r="BF100" s="3">
        <v>24</v>
      </c>
      <c r="BG100" s="3">
        <v>0</v>
      </c>
      <c r="BH100" s="5">
        <v>4.1797945205479454</v>
      </c>
      <c r="BI100" s="5">
        <v>8.3595890410958908</v>
      </c>
      <c r="BK100" s="3">
        <v>106</v>
      </c>
      <c r="BL100" s="3">
        <v>172</v>
      </c>
      <c r="BM100" s="3">
        <v>163</v>
      </c>
      <c r="BN100" s="3">
        <v>140</v>
      </c>
      <c r="BO100" s="3">
        <v>106</v>
      </c>
      <c r="BP100" s="3">
        <v>73</v>
      </c>
      <c r="BQ100" s="3">
        <v>0</v>
      </c>
      <c r="BR100" s="5">
        <v>3.0465793304221251</v>
      </c>
      <c r="BS100" s="5">
        <v>6.0931586608442503</v>
      </c>
      <c r="BU100" s="3">
        <v>184</v>
      </c>
      <c r="BV100" s="3">
        <v>292</v>
      </c>
      <c r="BW100" s="3">
        <v>165</v>
      </c>
      <c r="BX100" s="3">
        <v>48</v>
      </c>
      <c r="BY100" s="3">
        <v>26</v>
      </c>
      <c r="BZ100" s="3">
        <v>45</v>
      </c>
      <c r="CA100" s="3">
        <v>0</v>
      </c>
      <c r="CB100" s="5">
        <v>3.7832167832167833</v>
      </c>
      <c r="CC100" s="5">
        <v>7.5664335664335667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O100" s="3">
        <v>134</v>
      </c>
      <c r="CP100" s="3">
        <v>274</v>
      </c>
      <c r="CQ100" s="3">
        <v>339</v>
      </c>
      <c r="CR100" s="3">
        <v>181</v>
      </c>
      <c r="CS100" s="3">
        <v>136</v>
      </c>
      <c r="CT100" s="3">
        <v>152</v>
      </c>
      <c r="CU100" s="3">
        <v>0</v>
      </c>
      <c r="CV100" s="5">
        <v>3.0836466165413534</v>
      </c>
      <c r="CW100" s="5">
        <v>6.1672932330827068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I100" s="3">
        <v>91</v>
      </c>
      <c r="DJ100" s="3">
        <v>167</v>
      </c>
      <c r="DK100" s="3">
        <v>152</v>
      </c>
      <c r="DL100" s="3">
        <v>71</v>
      </c>
      <c r="DM100" s="3">
        <v>61</v>
      </c>
      <c r="DN100" s="3">
        <v>66</v>
      </c>
      <c r="DO100" s="3">
        <v>0</v>
      </c>
      <c r="DP100" s="5">
        <v>3.2878228782287824</v>
      </c>
      <c r="DQ100" s="5">
        <v>6.5756457564575648</v>
      </c>
      <c r="DS100" s="3">
        <v>173</v>
      </c>
      <c r="DT100" s="3">
        <v>220</v>
      </c>
      <c r="DU100" s="3">
        <v>214</v>
      </c>
      <c r="DV100" s="3">
        <v>104</v>
      </c>
      <c r="DW100" s="3">
        <v>99</v>
      </c>
      <c r="DX100" s="3">
        <v>102</v>
      </c>
      <c r="DY100" s="3">
        <v>0</v>
      </c>
      <c r="DZ100" s="5">
        <v>3.325925925925926</v>
      </c>
      <c r="EA100" s="5">
        <v>6.6518518518518519</v>
      </c>
      <c r="EC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N100" s="278">
        <f t="shared" si="43"/>
        <v>7.6655518394648832</v>
      </c>
      <c r="EO100" s="279">
        <f t="shared" si="29"/>
        <v>0</v>
      </c>
      <c r="EP100" s="279">
        <f t="shared" si="30"/>
        <v>0</v>
      </c>
      <c r="EQ100" s="279">
        <f t="shared" si="31"/>
        <v>5.8041002277904328</v>
      </c>
      <c r="ER100" s="279">
        <f t="shared" si="32"/>
        <v>8.4516746411483261</v>
      </c>
      <c r="ES100" s="233">
        <f t="shared" si="33"/>
        <v>8.3595890410958908</v>
      </c>
      <c r="ET100" s="233">
        <f t="shared" si="34"/>
        <v>6.0931586608442503</v>
      </c>
      <c r="EU100" s="233">
        <f t="shared" si="35"/>
        <v>7.5664335664335667</v>
      </c>
      <c r="EV100" s="233">
        <f t="shared" si="36"/>
        <v>0</v>
      </c>
      <c r="EW100" s="233">
        <f t="shared" si="37"/>
        <v>6.1672932330827068</v>
      </c>
      <c r="EX100" s="233">
        <f t="shared" si="38"/>
        <v>0</v>
      </c>
      <c r="EY100" s="235">
        <f t="shared" si="39"/>
        <v>6.5756457564575648</v>
      </c>
      <c r="EZ100" s="233">
        <f t="shared" si="40"/>
        <v>6.6518518518518519</v>
      </c>
      <c r="FA100" s="234">
        <f t="shared" si="41"/>
        <v>0</v>
      </c>
      <c r="FB100" s="178">
        <f t="shared" si="42"/>
        <v>7.0372554242410521</v>
      </c>
    </row>
    <row r="101" spans="1:158" x14ac:dyDescent="0.25">
      <c r="A101" s="4" t="s">
        <v>194</v>
      </c>
      <c r="B101" s="4" t="s">
        <v>195</v>
      </c>
      <c r="C101" s="3">
        <v>42</v>
      </c>
      <c r="D101" s="3">
        <v>78</v>
      </c>
      <c r="E101" s="3">
        <v>23</v>
      </c>
      <c r="F101" s="3">
        <v>3</v>
      </c>
      <c r="G101" s="3">
        <v>1</v>
      </c>
      <c r="H101" s="3">
        <v>280</v>
      </c>
      <c r="I101" s="3">
        <v>1</v>
      </c>
      <c r="J101" s="5">
        <v>4.0680272108843534</v>
      </c>
      <c r="K101" s="5">
        <v>8.1360544217687067</v>
      </c>
      <c r="M101" s="3">
        <v>16</v>
      </c>
      <c r="N101" s="3">
        <v>91</v>
      </c>
      <c r="O101" s="3">
        <v>88</v>
      </c>
      <c r="P101" s="3">
        <v>28</v>
      </c>
      <c r="Q101" s="3">
        <v>9</v>
      </c>
      <c r="R101" s="3">
        <v>192</v>
      </c>
      <c r="S101" s="3">
        <v>4</v>
      </c>
      <c r="T101" s="5">
        <v>3.3318965517241379</v>
      </c>
      <c r="U101" s="5">
        <v>6.6637931034482758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G101" s="3">
        <v>25</v>
      </c>
      <c r="AH101" s="3">
        <v>108</v>
      </c>
      <c r="AI101" s="3">
        <v>104</v>
      </c>
      <c r="AJ101" s="3">
        <v>25</v>
      </c>
      <c r="AK101" s="3">
        <v>9</v>
      </c>
      <c r="AL101" s="3">
        <v>149</v>
      </c>
      <c r="AM101" s="3">
        <v>8</v>
      </c>
      <c r="AN101" s="5">
        <v>3.4243542435424352</v>
      </c>
      <c r="AO101" s="5">
        <v>6.8487084870848705</v>
      </c>
      <c r="AQ101" s="3">
        <v>164</v>
      </c>
      <c r="AR101" s="3">
        <v>334</v>
      </c>
      <c r="AS101" s="3">
        <v>171</v>
      </c>
      <c r="AT101" s="3">
        <v>52</v>
      </c>
      <c r="AU101" s="3">
        <v>10</v>
      </c>
      <c r="AV101" s="3">
        <v>12</v>
      </c>
      <c r="AW101" s="3">
        <v>6</v>
      </c>
      <c r="AX101" s="5">
        <v>3.8071135430916554</v>
      </c>
      <c r="AY101" s="5">
        <v>7.6142270861833108</v>
      </c>
      <c r="BA101" s="3">
        <v>115</v>
      </c>
      <c r="BB101" s="3">
        <v>198</v>
      </c>
      <c r="BC101" s="3">
        <v>89</v>
      </c>
      <c r="BD101" s="3">
        <v>11</v>
      </c>
      <c r="BE101" s="3">
        <v>4</v>
      </c>
      <c r="BF101" s="3">
        <v>9</v>
      </c>
      <c r="BG101" s="3">
        <v>2</v>
      </c>
      <c r="BH101" s="5">
        <v>3.9808153477218227</v>
      </c>
      <c r="BI101" s="5">
        <v>7.9616306954436453</v>
      </c>
      <c r="BK101" s="3">
        <v>3</v>
      </c>
      <c r="BL101" s="3">
        <v>49</v>
      </c>
      <c r="BM101" s="3">
        <v>139</v>
      </c>
      <c r="BN101" s="3">
        <v>79</v>
      </c>
      <c r="BO101" s="3">
        <v>56</v>
      </c>
      <c r="BP101" s="3">
        <v>207</v>
      </c>
      <c r="BQ101" s="3">
        <v>2</v>
      </c>
      <c r="BR101" s="5">
        <v>2.5828220858895707</v>
      </c>
      <c r="BS101" s="5">
        <v>5.1656441717791415</v>
      </c>
      <c r="BU101" s="3">
        <v>103</v>
      </c>
      <c r="BV101" s="3">
        <v>296</v>
      </c>
      <c r="BW101" s="3">
        <v>105</v>
      </c>
      <c r="BX101" s="3">
        <v>4</v>
      </c>
      <c r="BY101" s="3">
        <v>1</v>
      </c>
      <c r="BZ101" s="3">
        <v>26</v>
      </c>
      <c r="CA101" s="3">
        <v>0</v>
      </c>
      <c r="CB101" s="5">
        <v>3.9744597249508842</v>
      </c>
      <c r="CC101" s="5">
        <v>7.9489194499017684</v>
      </c>
      <c r="CE101" s="3">
        <v>77</v>
      </c>
      <c r="CF101" s="3">
        <v>306</v>
      </c>
      <c r="CG101" s="3">
        <v>243</v>
      </c>
      <c r="CH101" s="3">
        <v>78</v>
      </c>
      <c r="CI101" s="3">
        <v>34</v>
      </c>
      <c r="CJ101" s="3">
        <v>115</v>
      </c>
      <c r="CK101" s="3">
        <v>3</v>
      </c>
      <c r="CL101" s="5">
        <v>3.4254742547425474</v>
      </c>
      <c r="CM101" s="5">
        <v>6.8509485094850948</v>
      </c>
      <c r="CO101" s="3">
        <v>252</v>
      </c>
      <c r="CP101" s="3">
        <v>286</v>
      </c>
      <c r="CQ101" s="3">
        <v>121</v>
      </c>
      <c r="CR101" s="3">
        <v>64</v>
      </c>
      <c r="CS101" s="3">
        <v>55</v>
      </c>
      <c r="CT101" s="3">
        <v>76</v>
      </c>
      <c r="CU101" s="3">
        <v>2</v>
      </c>
      <c r="CV101" s="5">
        <v>3.7917737789203083</v>
      </c>
      <c r="CW101" s="5">
        <v>7.5835475578406166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I101" s="3">
        <v>6</v>
      </c>
      <c r="DJ101" s="3">
        <v>67</v>
      </c>
      <c r="DK101" s="3">
        <v>62</v>
      </c>
      <c r="DL101" s="3">
        <v>22</v>
      </c>
      <c r="DM101" s="3">
        <v>6</v>
      </c>
      <c r="DN101" s="3">
        <v>260</v>
      </c>
      <c r="DO101" s="3">
        <v>5</v>
      </c>
      <c r="DP101" s="5">
        <v>3.276073619631902</v>
      </c>
      <c r="DQ101" s="5">
        <v>6.552147239263804</v>
      </c>
      <c r="DS101" s="3">
        <v>110</v>
      </c>
      <c r="DT101" s="3">
        <v>294</v>
      </c>
      <c r="DU101" s="3">
        <v>167</v>
      </c>
      <c r="DV101" s="3">
        <v>37</v>
      </c>
      <c r="DW101" s="3">
        <v>22</v>
      </c>
      <c r="DX101" s="3">
        <v>5</v>
      </c>
      <c r="DY101" s="3">
        <v>7</v>
      </c>
      <c r="DZ101" s="5">
        <v>3.6873015873015871</v>
      </c>
      <c r="EA101" s="5">
        <v>7.3746031746031742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N101" s="278">
        <f t="shared" si="43"/>
        <v>8.1360544217687067</v>
      </c>
      <c r="EO101" s="279">
        <f t="shared" ref="EO101:EO114" si="44">+U101</f>
        <v>6.6637931034482758</v>
      </c>
      <c r="EP101" s="279">
        <f t="shared" ref="EP101:EP114" si="45">+AE101</f>
        <v>0</v>
      </c>
      <c r="EQ101" s="279">
        <f t="shared" ref="EQ101:EQ114" si="46">+AO101</f>
        <v>6.8487084870848705</v>
      </c>
      <c r="ER101" s="279">
        <f t="shared" ref="ER101:ER114" si="47">+AY101</f>
        <v>7.6142270861833108</v>
      </c>
      <c r="ES101" s="233">
        <f t="shared" ref="ES101:ES114" si="48">+BI101</f>
        <v>7.9616306954436453</v>
      </c>
      <c r="ET101" s="233">
        <f t="shared" ref="ET101:ET114" si="49">+BS101</f>
        <v>5.1656441717791415</v>
      </c>
      <c r="EU101" s="233">
        <f t="shared" ref="EU101:EU114" si="50">+CC101</f>
        <v>7.9489194499017684</v>
      </c>
      <c r="EV101" s="233">
        <f t="shared" ref="EV101:EV114" si="51">+CM101</f>
        <v>6.8509485094850948</v>
      </c>
      <c r="EW101" s="233">
        <f t="shared" ref="EW101:EW114" si="52">+CW101</f>
        <v>7.5835475578406166</v>
      </c>
      <c r="EX101" s="233">
        <f t="shared" ref="EX101:EX114" si="53">+DG101</f>
        <v>0</v>
      </c>
      <c r="EY101" s="235">
        <f t="shared" ref="EY101:EY114" si="54">+DQ101</f>
        <v>6.552147239263804</v>
      </c>
      <c r="EZ101" s="233">
        <f t="shared" ref="EZ101:EZ114" si="55">+EA101</f>
        <v>7.3746031746031742</v>
      </c>
      <c r="FA101" s="234">
        <f t="shared" ref="FA101:FA114" si="56">+EK101</f>
        <v>0</v>
      </c>
      <c r="FB101" s="178">
        <f t="shared" ref="FB101:FB114" si="57">AVERAGEIF(EN101:FA101,"&gt;0")</f>
        <v>7.1545658088002195</v>
      </c>
    </row>
    <row r="102" spans="1:158" x14ac:dyDescent="0.25">
      <c r="A102" s="4" t="s">
        <v>196</v>
      </c>
      <c r="B102" s="4" t="s">
        <v>197</v>
      </c>
      <c r="C102" s="3">
        <v>180</v>
      </c>
      <c r="D102" s="3">
        <v>137</v>
      </c>
      <c r="E102" s="3">
        <v>83</v>
      </c>
      <c r="F102" s="3">
        <v>0</v>
      </c>
      <c r="G102" s="3">
        <v>0</v>
      </c>
      <c r="H102" s="3">
        <v>0</v>
      </c>
      <c r="I102" s="3">
        <v>0</v>
      </c>
      <c r="J102" s="5">
        <v>4.2424999999999997</v>
      </c>
      <c r="K102" s="5">
        <v>8.4849999999999994</v>
      </c>
      <c r="M102" s="3">
        <v>102</v>
      </c>
      <c r="N102" s="3">
        <v>90</v>
      </c>
      <c r="O102" s="3">
        <v>85</v>
      </c>
      <c r="P102" s="3">
        <v>76</v>
      </c>
      <c r="Q102" s="3">
        <v>47</v>
      </c>
      <c r="R102" s="3">
        <v>0</v>
      </c>
      <c r="S102" s="3">
        <v>0</v>
      </c>
      <c r="T102" s="5">
        <v>3.31</v>
      </c>
      <c r="U102" s="5">
        <v>6.62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G102" s="3">
        <v>100</v>
      </c>
      <c r="AH102" s="3">
        <v>108</v>
      </c>
      <c r="AI102" s="3">
        <v>102</v>
      </c>
      <c r="AJ102" s="3">
        <v>90</v>
      </c>
      <c r="AK102" s="3">
        <v>0</v>
      </c>
      <c r="AL102" s="3">
        <v>0</v>
      </c>
      <c r="AM102" s="3">
        <v>0</v>
      </c>
      <c r="AN102" s="5">
        <v>3.5449999999999999</v>
      </c>
      <c r="AO102" s="5">
        <v>7.09</v>
      </c>
      <c r="AQ102" s="3">
        <v>203</v>
      </c>
      <c r="AR102" s="3">
        <v>228</v>
      </c>
      <c r="AS102" s="3">
        <v>185</v>
      </c>
      <c r="AT102" s="3">
        <v>84</v>
      </c>
      <c r="AU102" s="3">
        <v>0</v>
      </c>
      <c r="AV102" s="3">
        <v>0</v>
      </c>
      <c r="AW102" s="3">
        <v>0</v>
      </c>
      <c r="AX102" s="5">
        <v>3.7857142857142856</v>
      </c>
      <c r="AY102" s="5">
        <v>7.5714285714285712</v>
      </c>
      <c r="BA102" s="3">
        <v>149</v>
      </c>
      <c r="BB102" s="3">
        <v>123</v>
      </c>
      <c r="BC102" s="3">
        <v>110</v>
      </c>
      <c r="BD102" s="3">
        <v>18</v>
      </c>
      <c r="BE102" s="3">
        <v>0</v>
      </c>
      <c r="BF102" s="3">
        <v>0</v>
      </c>
      <c r="BG102" s="3">
        <v>0</v>
      </c>
      <c r="BH102" s="5">
        <v>4.0075000000000003</v>
      </c>
      <c r="BI102" s="5">
        <v>8.0150000000000006</v>
      </c>
      <c r="BK102" s="3">
        <v>119</v>
      </c>
      <c r="BL102" s="3">
        <v>133</v>
      </c>
      <c r="BM102" s="3">
        <v>155</v>
      </c>
      <c r="BN102" s="3">
        <v>78</v>
      </c>
      <c r="BO102" s="3">
        <v>15</v>
      </c>
      <c r="BP102" s="3">
        <v>0</v>
      </c>
      <c r="BQ102" s="3">
        <v>0</v>
      </c>
      <c r="BR102" s="5">
        <v>3.5259999999999998</v>
      </c>
      <c r="BS102" s="5">
        <v>7.0519999999999996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E102" s="3">
        <v>225</v>
      </c>
      <c r="CF102" s="3">
        <v>197</v>
      </c>
      <c r="CG102" s="3">
        <v>182</v>
      </c>
      <c r="CH102" s="3">
        <v>126</v>
      </c>
      <c r="CI102" s="3">
        <v>48</v>
      </c>
      <c r="CJ102" s="3">
        <v>22</v>
      </c>
      <c r="CK102" s="3">
        <v>0</v>
      </c>
      <c r="CL102" s="5">
        <v>3.5462724935732646</v>
      </c>
      <c r="CM102" s="5">
        <v>7.0925449871465291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S102" s="3">
        <v>164</v>
      </c>
      <c r="DT102" s="3">
        <v>179</v>
      </c>
      <c r="DU102" s="3">
        <v>155</v>
      </c>
      <c r="DV102" s="3">
        <v>96</v>
      </c>
      <c r="DW102" s="3">
        <v>6</v>
      </c>
      <c r="DX102" s="3">
        <v>0</v>
      </c>
      <c r="DY102" s="3">
        <v>0</v>
      </c>
      <c r="DZ102" s="5">
        <v>3.665</v>
      </c>
      <c r="EA102" s="5">
        <v>7.33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N102" s="278">
        <f t="shared" si="43"/>
        <v>8.4849999999999994</v>
      </c>
      <c r="EO102" s="279">
        <f t="shared" si="44"/>
        <v>6.62</v>
      </c>
      <c r="EP102" s="279">
        <f t="shared" si="45"/>
        <v>0</v>
      </c>
      <c r="EQ102" s="279">
        <f t="shared" si="46"/>
        <v>7.09</v>
      </c>
      <c r="ER102" s="279">
        <f t="shared" si="47"/>
        <v>7.5714285714285712</v>
      </c>
      <c r="ES102" s="233">
        <f t="shared" si="48"/>
        <v>8.0150000000000006</v>
      </c>
      <c r="ET102" s="233">
        <f t="shared" si="49"/>
        <v>7.0519999999999996</v>
      </c>
      <c r="EU102" s="233">
        <f t="shared" si="50"/>
        <v>0</v>
      </c>
      <c r="EV102" s="233">
        <f t="shared" si="51"/>
        <v>7.0925449871465291</v>
      </c>
      <c r="EW102" s="233">
        <f t="shared" si="52"/>
        <v>0</v>
      </c>
      <c r="EX102" s="233">
        <f t="shared" si="53"/>
        <v>0</v>
      </c>
      <c r="EY102" s="235">
        <f t="shared" si="54"/>
        <v>0</v>
      </c>
      <c r="EZ102" s="233">
        <f t="shared" si="55"/>
        <v>7.33</v>
      </c>
      <c r="FA102" s="234">
        <f t="shared" si="56"/>
        <v>0</v>
      </c>
      <c r="FB102" s="178">
        <f t="shared" si="57"/>
        <v>7.4069966948218875</v>
      </c>
    </row>
    <row r="103" spans="1:158" x14ac:dyDescent="0.25">
      <c r="A103" s="4" t="s">
        <v>198</v>
      </c>
      <c r="B103" s="4" t="s">
        <v>199</v>
      </c>
      <c r="C103" s="3">
        <v>85</v>
      </c>
      <c r="D103" s="3">
        <v>278</v>
      </c>
      <c r="E103" s="3">
        <v>1</v>
      </c>
      <c r="F103" s="3">
        <v>0</v>
      </c>
      <c r="G103" s="3">
        <v>0</v>
      </c>
      <c r="H103" s="3">
        <v>0</v>
      </c>
      <c r="I103" s="3">
        <v>0</v>
      </c>
      <c r="J103" s="5">
        <v>4.2307692307692308</v>
      </c>
      <c r="K103" s="5">
        <v>8.4615384615384617</v>
      </c>
      <c r="M103" s="3">
        <v>0</v>
      </c>
      <c r="N103" s="3">
        <v>186</v>
      </c>
      <c r="O103" s="3">
        <v>87</v>
      </c>
      <c r="P103" s="3">
        <v>91</v>
      </c>
      <c r="Q103" s="3">
        <v>0</v>
      </c>
      <c r="R103" s="3">
        <v>0</v>
      </c>
      <c r="S103" s="3">
        <v>0</v>
      </c>
      <c r="T103" s="5">
        <v>3.2609890109890109</v>
      </c>
      <c r="U103" s="5">
        <v>6.5219780219780219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5">
        <v>0</v>
      </c>
      <c r="AE103" s="5">
        <v>0</v>
      </c>
      <c r="AG103" s="3">
        <v>0</v>
      </c>
      <c r="AH103" s="3">
        <v>185</v>
      </c>
      <c r="AI103" s="3">
        <v>45</v>
      </c>
      <c r="AJ103" s="3">
        <v>43</v>
      </c>
      <c r="AK103" s="3">
        <v>91</v>
      </c>
      <c r="AL103" s="3">
        <v>0</v>
      </c>
      <c r="AM103" s="3">
        <v>0</v>
      </c>
      <c r="AN103" s="5">
        <v>2.8901098901098901</v>
      </c>
      <c r="AO103" s="5">
        <v>5.7802197802197801</v>
      </c>
      <c r="AQ103" s="3">
        <v>238</v>
      </c>
      <c r="AR103" s="3">
        <v>308</v>
      </c>
      <c r="AS103" s="3">
        <v>85</v>
      </c>
      <c r="AT103" s="3">
        <v>0</v>
      </c>
      <c r="AU103" s="3">
        <v>6</v>
      </c>
      <c r="AV103" s="3">
        <v>0</v>
      </c>
      <c r="AW103" s="3">
        <v>0</v>
      </c>
      <c r="AX103" s="5">
        <v>4.2119309262166409</v>
      </c>
      <c r="AY103" s="5">
        <v>8.4238618524332818</v>
      </c>
      <c r="BA103" s="3">
        <v>228</v>
      </c>
      <c r="BB103" s="3">
        <v>136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5">
        <v>4.6263736263736268</v>
      </c>
      <c r="BI103" s="5">
        <v>9.2527472527472536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E103" s="3">
        <v>220</v>
      </c>
      <c r="CF103" s="3">
        <v>227</v>
      </c>
      <c r="CG103" s="3">
        <v>78</v>
      </c>
      <c r="CH103" s="3">
        <v>21</v>
      </c>
      <c r="CI103" s="3">
        <v>0</v>
      </c>
      <c r="CJ103" s="3">
        <v>91</v>
      </c>
      <c r="CK103" s="3">
        <v>91</v>
      </c>
      <c r="CL103" s="5">
        <v>4.1831501831501834</v>
      </c>
      <c r="CM103" s="5">
        <v>8.3663003663003668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S103" s="3">
        <v>305</v>
      </c>
      <c r="DT103" s="3">
        <v>218</v>
      </c>
      <c r="DU103" s="3">
        <v>23</v>
      </c>
      <c r="DV103" s="3">
        <v>0</v>
      </c>
      <c r="DW103" s="3">
        <v>0</v>
      </c>
      <c r="DX103" s="3">
        <v>0</v>
      </c>
      <c r="DY103" s="3">
        <v>0</v>
      </c>
      <c r="DZ103" s="5">
        <v>4.5164835164835164</v>
      </c>
      <c r="EA103" s="5">
        <v>9.0329670329670328</v>
      </c>
      <c r="EC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N103" s="278">
        <f t="shared" si="43"/>
        <v>8.4615384615384617</v>
      </c>
      <c r="EO103" s="279">
        <f t="shared" si="44"/>
        <v>6.5219780219780219</v>
      </c>
      <c r="EP103" s="279">
        <f t="shared" si="45"/>
        <v>0</v>
      </c>
      <c r="EQ103" s="279">
        <f t="shared" si="46"/>
        <v>5.7802197802197801</v>
      </c>
      <c r="ER103" s="279">
        <f t="shared" si="47"/>
        <v>8.4238618524332818</v>
      </c>
      <c r="ES103" s="233">
        <f t="shared" si="48"/>
        <v>9.2527472527472536</v>
      </c>
      <c r="ET103" s="233">
        <f t="shared" si="49"/>
        <v>0</v>
      </c>
      <c r="EU103" s="233">
        <f t="shared" si="50"/>
        <v>0</v>
      </c>
      <c r="EV103" s="233">
        <f t="shared" si="51"/>
        <v>8.3663003663003668</v>
      </c>
      <c r="EW103" s="233">
        <f t="shared" si="52"/>
        <v>0</v>
      </c>
      <c r="EX103" s="233">
        <f t="shared" si="53"/>
        <v>0</v>
      </c>
      <c r="EY103" s="235">
        <f t="shared" si="54"/>
        <v>0</v>
      </c>
      <c r="EZ103" s="233">
        <f t="shared" si="55"/>
        <v>9.0329670329670328</v>
      </c>
      <c r="FA103" s="234">
        <f t="shared" si="56"/>
        <v>0</v>
      </c>
      <c r="FB103" s="178">
        <f t="shared" si="57"/>
        <v>7.9770875383120279</v>
      </c>
    </row>
    <row r="104" spans="1:158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0</v>
      </c>
      <c r="EA104" s="3">
        <v>0</v>
      </c>
      <c r="EC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N104" s="278">
        <f t="shared" si="43"/>
        <v>0</v>
      </c>
      <c r="EO104" s="279">
        <f t="shared" si="44"/>
        <v>0</v>
      </c>
      <c r="EP104" s="279">
        <f t="shared" si="45"/>
        <v>0</v>
      </c>
      <c r="EQ104" s="279">
        <f t="shared" si="46"/>
        <v>0</v>
      </c>
      <c r="ER104" s="279">
        <f t="shared" si="47"/>
        <v>0</v>
      </c>
      <c r="ES104" s="233">
        <f t="shared" si="48"/>
        <v>0</v>
      </c>
      <c r="ET104" s="233">
        <f t="shared" si="49"/>
        <v>0</v>
      </c>
      <c r="EU104" s="233">
        <f t="shared" si="50"/>
        <v>0</v>
      </c>
      <c r="EV104" s="233">
        <f t="shared" si="51"/>
        <v>0</v>
      </c>
      <c r="EW104" s="233">
        <f t="shared" si="52"/>
        <v>0</v>
      </c>
      <c r="EX104" s="233">
        <f t="shared" si="53"/>
        <v>0</v>
      </c>
      <c r="EY104" s="235">
        <f t="shared" si="54"/>
        <v>0</v>
      </c>
      <c r="EZ104" s="233">
        <f t="shared" si="55"/>
        <v>0</v>
      </c>
      <c r="FA104" s="234">
        <f t="shared" si="56"/>
        <v>0</v>
      </c>
      <c r="FB104" s="178" t="e">
        <f t="shared" si="57"/>
        <v>#DIV/0!</v>
      </c>
    </row>
    <row r="105" spans="1:158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5">
        <v>0</v>
      </c>
      <c r="U105" s="5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5">
        <v>0</v>
      </c>
      <c r="AE105" s="5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5">
        <v>0</v>
      </c>
      <c r="AY105" s="5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5">
        <v>0</v>
      </c>
      <c r="BI105" s="5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5">
        <v>0</v>
      </c>
      <c r="CM105" s="5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5">
        <v>0</v>
      </c>
      <c r="CW105" s="5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S105" s="3">
        <v>0</v>
      </c>
      <c r="DT105" s="3">
        <v>0</v>
      </c>
      <c r="DU105" s="3">
        <v>0</v>
      </c>
      <c r="DV105" s="3">
        <v>0</v>
      </c>
      <c r="DW105" s="3">
        <v>0</v>
      </c>
      <c r="DX105" s="3">
        <v>0</v>
      </c>
      <c r="DY105" s="3">
        <v>0</v>
      </c>
      <c r="DZ105" s="5">
        <v>0</v>
      </c>
      <c r="EA105" s="5">
        <v>0</v>
      </c>
      <c r="EC105" s="3">
        <v>0</v>
      </c>
      <c r="ED105" s="3">
        <v>0</v>
      </c>
      <c r="EE105" s="3">
        <v>0</v>
      </c>
      <c r="EF105" s="3">
        <v>0</v>
      </c>
      <c r="EG105" s="3">
        <v>0</v>
      </c>
      <c r="EH105" s="3">
        <v>0</v>
      </c>
      <c r="EI105" s="3">
        <v>0</v>
      </c>
      <c r="EJ105" s="3">
        <v>0</v>
      </c>
      <c r="EK105" s="3">
        <v>0</v>
      </c>
      <c r="EN105" s="278">
        <f t="shared" si="43"/>
        <v>0</v>
      </c>
      <c r="EO105" s="279">
        <f t="shared" si="44"/>
        <v>0</v>
      </c>
      <c r="EP105" s="279">
        <f t="shared" si="45"/>
        <v>0</v>
      </c>
      <c r="EQ105" s="279">
        <f t="shared" si="46"/>
        <v>0</v>
      </c>
      <c r="ER105" s="279">
        <f t="shared" si="47"/>
        <v>0</v>
      </c>
      <c r="ES105" s="233">
        <f t="shared" si="48"/>
        <v>0</v>
      </c>
      <c r="ET105" s="233">
        <f t="shared" si="49"/>
        <v>0</v>
      </c>
      <c r="EU105" s="233">
        <f t="shared" si="50"/>
        <v>0</v>
      </c>
      <c r="EV105" s="233">
        <f t="shared" si="51"/>
        <v>0</v>
      </c>
      <c r="EW105" s="233">
        <f t="shared" si="52"/>
        <v>0</v>
      </c>
      <c r="EX105" s="233">
        <f t="shared" si="53"/>
        <v>0</v>
      </c>
      <c r="EY105" s="235">
        <f t="shared" si="54"/>
        <v>0</v>
      </c>
      <c r="EZ105" s="233">
        <f t="shared" si="55"/>
        <v>0</v>
      </c>
      <c r="FA105" s="234">
        <f t="shared" si="56"/>
        <v>0</v>
      </c>
      <c r="FB105" s="178" t="e">
        <f t="shared" si="57"/>
        <v>#DIV/0!</v>
      </c>
    </row>
    <row r="106" spans="1:158" x14ac:dyDescent="0.25">
      <c r="A106" s="4" t="s">
        <v>204</v>
      </c>
      <c r="B106" s="4" t="s">
        <v>205</v>
      </c>
      <c r="C106" s="3">
        <v>87</v>
      </c>
      <c r="D106" s="3">
        <v>35</v>
      </c>
      <c r="E106" s="3">
        <v>22</v>
      </c>
      <c r="F106" s="3">
        <v>20</v>
      </c>
      <c r="G106" s="3">
        <v>0</v>
      </c>
      <c r="H106" s="3">
        <v>1</v>
      </c>
      <c r="I106" s="3">
        <v>135</v>
      </c>
      <c r="J106" s="5">
        <v>4.1524390243902438</v>
      </c>
      <c r="K106" s="5">
        <v>8.3048780487804876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300</v>
      </c>
      <c r="S106" s="3">
        <v>0</v>
      </c>
      <c r="T106" s="5">
        <v>0</v>
      </c>
      <c r="U106" s="5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G106" s="3">
        <v>220</v>
      </c>
      <c r="AH106" s="3">
        <v>44</v>
      </c>
      <c r="AI106" s="3">
        <v>26</v>
      </c>
      <c r="AJ106" s="3">
        <v>5</v>
      </c>
      <c r="AK106" s="3">
        <v>0</v>
      </c>
      <c r="AL106" s="3">
        <v>0</v>
      </c>
      <c r="AM106" s="3">
        <v>5</v>
      </c>
      <c r="AN106" s="5">
        <v>4.623728813559322</v>
      </c>
      <c r="AO106" s="5">
        <v>9.2474576271186439</v>
      </c>
      <c r="AQ106" s="3">
        <v>413</v>
      </c>
      <c r="AR106" s="3">
        <v>71</v>
      </c>
      <c r="AS106" s="3">
        <v>29</v>
      </c>
      <c r="AT106" s="3">
        <v>10</v>
      </c>
      <c r="AU106" s="3">
        <v>2</v>
      </c>
      <c r="AV106" s="3">
        <v>0</v>
      </c>
      <c r="AW106" s="3">
        <v>0</v>
      </c>
      <c r="AX106" s="5">
        <v>4.6819047619047618</v>
      </c>
      <c r="AY106" s="5">
        <v>9.3638095238095236</v>
      </c>
      <c r="BA106" s="3">
        <v>243</v>
      </c>
      <c r="BB106" s="3">
        <v>33</v>
      </c>
      <c r="BC106" s="3">
        <v>13</v>
      </c>
      <c r="BD106" s="3">
        <v>9</v>
      </c>
      <c r="BE106" s="3">
        <v>2</v>
      </c>
      <c r="BF106" s="3">
        <v>0</v>
      </c>
      <c r="BG106" s="3">
        <v>0</v>
      </c>
      <c r="BH106" s="5">
        <v>4.6866666666666665</v>
      </c>
      <c r="BI106" s="5">
        <v>9.3733333333333331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375</v>
      </c>
      <c r="BR106" s="5">
        <v>0</v>
      </c>
      <c r="BS106" s="5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375</v>
      </c>
      <c r="CB106" s="5">
        <v>0</v>
      </c>
      <c r="CC106" s="5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600</v>
      </c>
      <c r="CL106" s="5">
        <v>0</v>
      </c>
      <c r="CM106" s="5">
        <v>0</v>
      </c>
      <c r="CO106" s="3">
        <v>280</v>
      </c>
      <c r="CP106" s="3">
        <v>119</v>
      </c>
      <c r="CQ106" s="3">
        <v>171</v>
      </c>
      <c r="CR106" s="3">
        <v>20</v>
      </c>
      <c r="CS106" s="3">
        <v>7</v>
      </c>
      <c r="CT106" s="3">
        <v>3</v>
      </c>
      <c r="CU106" s="3">
        <v>0</v>
      </c>
      <c r="CV106" s="5">
        <v>4.0804020100502516</v>
      </c>
      <c r="CW106" s="5">
        <v>8.1608040201005032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I106" s="3">
        <v>189</v>
      </c>
      <c r="DJ106" s="3">
        <v>71</v>
      </c>
      <c r="DK106" s="3">
        <v>22</v>
      </c>
      <c r="DL106" s="3">
        <v>17</v>
      </c>
      <c r="DM106" s="3">
        <v>1</v>
      </c>
      <c r="DN106" s="3">
        <v>0</v>
      </c>
      <c r="DO106" s="3">
        <v>0</v>
      </c>
      <c r="DP106" s="5">
        <v>4.4333333333333336</v>
      </c>
      <c r="DQ106" s="5">
        <v>8.8666666666666671</v>
      </c>
      <c r="DS106" s="3">
        <v>413</v>
      </c>
      <c r="DT106" s="3">
        <v>19</v>
      </c>
      <c r="DU106" s="3">
        <v>7</v>
      </c>
      <c r="DV106" s="3">
        <v>5</v>
      </c>
      <c r="DW106" s="3">
        <v>6</v>
      </c>
      <c r="DX106" s="3">
        <v>0</v>
      </c>
      <c r="DY106" s="3">
        <v>0</v>
      </c>
      <c r="DZ106" s="5">
        <v>4.84</v>
      </c>
      <c r="EA106" s="5">
        <v>9.68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225</v>
      </c>
      <c r="EJ106" s="5">
        <v>0</v>
      </c>
      <c r="EK106" s="5">
        <v>0</v>
      </c>
      <c r="EN106" s="278">
        <f t="shared" si="43"/>
        <v>8.3048780487804876</v>
      </c>
      <c r="EO106" s="279">
        <f t="shared" si="44"/>
        <v>0</v>
      </c>
      <c r="EP106" s="279">
        <f t="shared" si="45"/>
        <v>0</v>
      </c>
      <c r="EQ106" s="279">
        <f t="shared" si="46"/>
        <v>9.2474576271186439</v>
      </c>
      <c r="ER106" s="279">
        <f t="shared" si="47"/>
        <v>9.3638095238095236</v>
      </c>
      <c r="ES106" s="233">
        <f t="shared" si="48"/>
        <v>9.3733333333333331</v>
      </c>
      <c r="ET106" s="233">
        <f t="shared" si="49"/>
        <v>0</v>
      </c>
      <c r="EU106" s="233">
        <f t="shared" si="50"/>
        <v>0</v>
      </c>
      <c r="EV106" s="233">
        <f t="shared" si="51"/>
        <v>0</v>
      </c>
      <c r="EW106" s="233">
        <f t="shared" si="52"/>
        <v>8.1608040201005032</v>
      </c>
      <c r="EX106" s="233">
        <f t="shared" si="53"/>
        <v>0</v>
      </c>
      <c r="EY106" s="235">
        <f t="shared" si="54"/>
        <v>8.8666666666666671</v>
      </c>
      <c r="EZ106" s="233">
        <f t="shared" si="55"/>
        <v>9.68</v>
      </c>
      <c r="FA106" s="234">
        <f t="shared" si="56"/>
        <v>0</v>
      </c>
      <c r="FB106" s="178">
        <f t="shared" si="57"/>
        <v>8.9995641742584507</v>
      </c>
    </row>
    <row r="107" spans="1:158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M107" s="3">
        <v>1</v>
      </c>
      <c r="N107" s="3">
        <v>2</v>
      </c>
      <c r="O107" s="3">
        <v>0</v>
      </c>
      <c r="P107" s="3">
        <v>0</v>
      </c>
      <c r="Q107" s="3">
        <v>2</v>
      </c>
      <c r="R107" s="3">
        <v>387</v>
      </c>
      <c r="S107" s="3">
        <v>0</v>
      </c>
      <c r="T107" s="5">
        <v>3</v>
      </c>
      <c r="U107" s="5">
        <v>6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G107" s="3">
        <v>37</v>
      </c>
      <c r="AH107" s="3">
        <v>39</v>
      </c>
      <c r="AI107" s="3">
        <v>84</v>
      </c>
      <c r="AJ107" s="3">
        <v>68</v>
      </c>
      <c r="AK107" s="3">
        <v>37</v>
      </c>
      <c r="AL107" s="3">
        <v>127</v>
      </c>
      <c r="AM107" s="3">
        <v>0</v>
      </c>
      <c r="AN107" s="5">
        <v>2.8905660377358489</v>
      </c>
      <c r="AO107" s="5">
        <v>5.7811320754716977</v>
      </c>
      <c r="AQ107" s="3">
        <v>36</v>
      </c>
      <c r="AR107" s="3">
        <v>34</v>
      </c>
      <c r="AS107" s="3">
        <v>107</v>
      </c>
      <c r="AT107" s="3">
        <v>141</v>
      </c>
      <c r="AU107" s="3">
        <v>191</v>
      </c>
      <c r="AV107" s="3">
        <v>175</v>
      </c>
      <c r="AW107" s="3">
        <v>2</v>
      </c>
      <c r="AX107" s="5">
        <v>2.1807465618860511</v>
      </c>
      <c r="AY107" s="5">
        <v>4.3614931237721022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392</v>
      </c>
      <c r="BG107" s="3">
        <v>0</v>
      </c>
      <c r="BH107" s="5">
        <v>0</v>
      </c>
      <c r="BI107" s="5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U107" s="3">
        <v>19</v>
      </c>
      <c r="BV107" s="3">
        <v>39</v>
      </c>
      <c r="BW107" s="3">
        <v>99</v>
      </c>
      <c r="BX107" s="3">
        <v>111</v>
      </c>
      <c r="BY107" s="3">
        <v>76</v>
      </c>
      <c r="BZ107" s="3">
        <v>146</v>
      </c>
      <c r="CA107" s="3">
        <v>0</v>
      </c>
      <c r="CB107" s="5">
        <v>2.4593023255813953</v>
      </c>
      <c r="CC107" s="5">
        <v>4.9186046511627906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S107" s="3">
        <v>28</v>
      </c>
      <c r="DT107" s="3">
        <v>39</v>
      </c>
      <c r="DU107" s="3">
        <v>117</v>
      </c>
      <c r="DV107" s="3">
        <v>93</v>
      </c>
      <c r="DW107" s="3">
        <v>145</v>
      </c>
      <c r="DX107" s="3">
        <v>166</v>
      </c>
      <c r="DY107" s="3">
        <v>0</v>
      </c>
      <c r="DZ107" s="5">
        <v>2.3175355450236967</v>
      </c>
      <c r="EA107" s="5">
        <v>4.6350710900473935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294</v>
      </c>
      <c r="EI107" s="3">
        <v>0</v>
      </c>
      <c r="EJ107" s="5">
        <v>0</v>
      </c>
      <c r="EK107" s="5">
        <v>0</v>
      </c>
      <c r="EN107" s="278">
        <f t="shared" si="43"/>
        <v>0</v>
      </c>
      <c r="EO107" s="279">
        <f t="shared" si="44"/>
        <v>6</v>
      </c>
      <c r="EP107" s="279">
        <f t="shared" si="45"/>
        <v>0</v>
      </c>
      <c r="EQ107" s="279">
        <f t="shared" si="46"/>
        <v>5.7811320754716977</v>
      </c>
      <c r="ER107" s="279">
        <f t="shared" si="47"/>
        <v>4.3614931237721022</v>
      </c>
      <c r="ES107" s="233">
        <f t="shared" si="48"/>
        <v>0</v>
      </c>
      <c r="ET107" s="233">
        <f t="shared" si="49"/>
        <v>0</v>
      </c>
      <c r="EU107" s="233">
        <f t="shared" si="50"/>
        <v>4.9186046511627906</v>
      </c>
      <c r="EV107" s="233">
        <f t="shared" si="51"/>
        <v>0</v>
      </c>
      <c r="EW107" s="233">
        <f t="shared" si="52"/>
        <v>0</v>
      </c>
      <c r="EX107" s="233">
        <f t="shared" si="53"/>
        <v>0</v>
      </c>
      <c r="EY107" s="235">
        <f t="shared" si="54"/>
        <v>0</v>
      </c>
      <c r="EZ107" s="233">
        <f t="shared" si="55"/>
        <v>4.6350710900473935</v>
      </c>
      <c r="FA107" s="234">
        <f t="shared" si="56"/>
        <v>0</v>
      </c>
      <c r="FB107" s="178">
        <f t="shared" si="57"/>
        <v>5.1392601880907964</v>
      </c>
    </row>
    <row r="108" spans="1:158" x14ac:dyDescent="0.25">
      <c r="A108" s="4" t="s">
        <v>208</v>
      </c>
      <c r="B108" s="4" t="s">
        <v>209</v>
      </c>
      <c r="C108" s="3">
        <v>255</v>
      </c>
      <c r="D108" s="3">
        <v>109</v>
      </c>
      <c r="E108" s="3">
        <v>29</v>
      </c>
      <c r="F108" s="3">
        <v>6</v>
      </c>
      <c r="G108" s="3">
        <v>1</v>
      </c>
      <c r="H108" s="3">
        <v>0</v>
      </c>
      <c r="I108" s="3">
        <v>0</v>
      </c>
      <c r="J108" s="5">
        <v>4.5274999999999999</v>
      </c>
      <c r="K108" s="5">
        <v>9.0549999999999997</v>
      </c>
      <c r="M108" s="3">
        <v>27</v>
      </c>
      <c r="N108" s="3">
        <v>168</v>
      </c>
      <c r="O108" s="3">
        <v>166</v>
      </c>
      <c r="P108" s="3">
        <v>38</v>
      </c>
      <c r="Q108" s="3">
        <v>1</v>
      </c>
      <c r="R108" s="3">
        <v>0</v>
      </c>
      <c r="S108" s="3">
        <v>0</v>
      </c>
      <c r="T108" s="5">
        <v>3.4550000000000001</v>
      </c>
      <c r="U108" s="5">
        <v>6.91</v>
      </c>
      <c r="W108" s="3">
        <v>129</v>
      </c>
      <c r="X108" s="3">
        <v>44</v>
      </c>
      <c r="Y108" s="3">
        <v>27</v>
      </c>
      <c r="Z108" s="3">
        <v>0</v>
      </c>
      <c r="AA108" s="3">
        <v>0</v>
      </c>
      <c r="AB108" s="3">
        <v>500</v>
      </c>
      <c r="AC108" s="3">
        <v>0</v>
      </c>
      <c r="AD108" s="5">
        <v>4.51</v>
      </c>
      <c r="AE108" s="5">
        <v>9.02</v>
      </c>
      <c r="AG108" s="3">
        <v>175</v>
      </c>
      <c r="AH108" s="3">
        <v>165</v>
      </c>
      <c r="AI108" s="3">
        <v>50</v>
      </c>
      <c r="AJ108" s="3">
        <v>10</v>
      </c>
      <c r="AK108" s="3">
        <v>0</v>
      </c>
      <c r="AL108" s="3">
        <v>0</v>
      </c>
      <c r="AM108" s="3">
        <v>0</v>
      </c>
      <c r="AN108" s="5">
        <v>4.2625000000000002</v>
      </c>
      <c r="AO108" s="5">
        <v>8.5250000000000004</v>
      </c>
      <c r="AQ108" s="3">
        <v>335</v>
      </c>
      <c r="AR108" s="3">
        <v>293</v>
      </c>
      <c r="AS108" s="3">
        <v>53</v>
      </c>
      <c r="AT108" s="3">
        <v>12</v>
      </c>
      <c r="AU108" s="3">
        <v>7</v>
      </c>
      <c r="AV108" s="3">
        <v>0</v>
      </c>
      <c r="AW108" s="3">
        <v>0</v>
      </c>
      <c r="AX108" s="5">
        <v>4.338571428571429</v>
      </c>
      <c r="AY108" s="5">
        <v>8.6771428571428579</v>
      </c>
      <c r="BA108" s="3">
        <v>170</v>
      </c>
      <c r="BB108" s="3">
        <v>144</v>
      </c>
      <c r="BC108" s="3">
        <v>84</v>
      </c>
      <c r="BD108" s="3">
        <v>2</v>
      </c>
      <c r="BE108" s="3">
        <v>0</v>
      </c>
      <c r="BF108" s="3">
        <v>0</v>
      </c>
      <c r="BG108" s="3">
        <v>0</v>
      </c>
      <c r="BH108" s="5">
        <v>4.2050000000000001</v>
      </c>
      <c r="BI108" s="5">
        <v>8.41</v>
      </c>
      <c r="BK108" s="3">
        <v>127</v>
      </c>
      <c r="BL108" s="3">
        <v>149</v>
      </c>
      <c r="BM108" s="3">
        <v>150</v>
      </c>
      <c r="BN108" s="3">
        <v>58</v>
      </c>
      <c r="BO108" s="3">
        <v>16</v>
      </c>
      <c r="BP108" s="3">
        <v>0</v>
      </c>
      <c r="BQ108" s="3">
        <v>0</v>
      </c>
      <c r="BR108" s="5">
        <v>3.6259999999999999</v>
      </c>
      <c r="BS108" s="5">
        <v>7.2519999999999998</v>
      </c>
      <c r="BU108" s="3">
        <v>136</v>
      </c>
      <c r="BV108" s="3">
        <v>163</v>
      </c>
      <c r="BW108" s="3">
        <v>153</v>
      </c>
      <c r="BX108" s="3">
        <v>41</v>
      </c>
      <c r="BY108" s="3">
        <v>7</v>
      </c>
      <c r="BZ108" s="3">
        <v>0</v>
      </c>
      <c r="CA108" s="3">
        <v>0</v>
      </c>
      <c r="CB108" s="5">
        <v>3.76</v>
      </c>
      <c r="CC108" s="5">
        <v>7.52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O108" s="3">
        <v>115</v>
      </c>
      <c r="CP108" s="3">
        <v>176</v>
      </c>
      <c r="CQ108" s="3">
        <v>315</v>
      </c>
      <c r="CR108" s="3">
        <v>80</v>
      </c>
      <c r="CS108" s="3">
        <v>14</v>
      </c>
      <c r="CT108" s="3">
        <v>100</v>
      </c>
      <c r="CU108" s="3">
        <v>0</v>
      </c>
      <c r="CV108" s="5">
        <v>3.4257142857142857</v>
      </c>
      <c r="CW108" s="5">
        <v>6.8514285714285714</v>
      </c>
      <c r="CY108" s="3">
        <v>92</v>
      </c>
      <c r="CZ108" s="3">
        <v>156</v>
      </c>
      <c r="DA108" s="3">
        <v>125</v>
      </c>
      <c r="DB108" s="3">
        <v>24</v>
      </c>
      <c r="DC108" s="3">
        <v>3</v>
      </c>
      <c r="DD108" s="3">
        <v>0</v>
      </c>
      <c r="DE108" s="3">
        <v>0</v>
      </c>
      <c r="DF108" s="5">
        <v>3.7749999999999999</v>
      </c>
      <c r="DG108" s="5">
        <v>7.55</v>
      </c>
      <c r="DI108" s="3">
        <v>78</v>
      </c>
      <c r="DJ108" s="3">
        <v>108</v>
      </c>
      <c r="DK108" s="3">
        <v>196</v>
      </c>
      <c r="DL108" s="3">
        <v>15</v>
      </c>
      <c r="DM108" s="3">
        <v>3</v>
      </c>
      <c r="DN108" s="3">
        <v>0</v>
      </c>
      <c r="DO108" s="3">
        <v>0</v>
      </c>
      <c r="DP108" s="5">
        <v>3.6074999999999999</v>
      </c>
      <c r="DQ108" s="5">
        <v>7.2149999999999999</v>
      </c>
      <c r="DS108" s="3">
        <v>266</v>
      </c>
      <c r="DT108" s="3">
        <v>232</v>
      </c>
      <c r="DU108" s="3">
        <v>93</v>
      </c>
      <c r="DV108" s="3">
        <v>9</v>
      </c>
      <c r="DW108" s="3">
        <v>0</v>
      </c>
      <c r="DX108" s="3">
        <v>0</v>
      </c>
      <c r="DY108" s="3">
        <v>0</v>
      </c>
      <c r="DZ108" s="5">
        <v>4.2583333333333337</v>
      </c>
      <c r="EA108" s="5">
        <v>8.5166666666666675</v>
      </c>
      <c r="EC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N108" s="278">
        <f t="shared" si="43"/>
        <v>9.0549999999999997</v>
      </c>
      <c r="EO108" s="279">
        <f t="shared" si="44"/>
        <v>6.91</v>
      </c>
      <c r="EP108" s="279">
        <f t="shared" si="45"/>
        <v>9.02</v>
      </c>
      <c r="EQ108" s="279">
        <f t="shared" si="46"/>
        <v>8.5250000000000004</v>
      </c>
      <c r="ER108" s="279">
        <f t="shared" si="47"/>
        <v>8.6771428571428579</v>
      </c>
      <c r="ES108" s="233">
        <f t="shared" si="48"/>
        <v>8.41</v>
      </c>
      <c r="ET108" s="233">
        <f t="shared" si="49"/>
        <v>7.2519999999999998</v>
      </c>
      <c r="EU108" s="233">
        <f t="shared" si="50"/>
        <v>7.52</v>
      </c>
      <c r="EV108" s="233">
        <f t="shared" si="51"/>
        <v>0</v>
      </c>
      <c r="EW108" s="233">
        <f t="shared" si="52"/>
        <v>6.8514285714285714</v>
      </c>
      <c r="EX108" s="233">
        <f t="shared" si="53"/>
        <v>7.55</v>
      </c>
      <c r="EY108" s="235">
        <f t="shared" si="54"/>
        <v>7.2149999999999999</v>
      </c>
      <c r="EZ108" s="233">
        <f t="shared" si="55"/>
        <v>8.5166666666666675</v>
      </c>
      <c r="FA108" s="234">
        <f t="shared" si="56"/>
        <v>0</v>
      </c>
      <c r="FB108" s="178">
        <f t="shared" si="57"/>
        <v>7.9585198412698412</v>
      </c>
    </row>
    <row r="109" spans="1:158" x14ac:dyDescent="0.25">
      <c r="A109" s="4" t="s">
        <v>210</v>
      </c>
      <c r="B109" s="4" t="s">
        <v>211</v>
      </c>
      <c r="C109" s="3">
        <v>50</v>
      </c>
      <c r="D109" s="3">
        <v>76</v>
      </c>
      <c r="E109" s="3">
        <v>109</v>
      </c>
      <c r="F109" s="3">
        <v>65</v>
      </c>
      <c r="G109" s="3">
        <v>0</v>
      </c>
      <c r="H109" s="3">
        <v>0</v>
      </c>
      <c r="I109" s="3">
        <v>0</v>
      </c>
      <c r="J109" s="5">
        <v>3.37</v>
      </c>
      <c r="K109" s="5">
        <v>6.74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G109" s="3">
        <v>46</v>
      </c>
      <c r="AH109" s="3">
        <v>90</v>
      </c>
      <c r="AI109" s="3">
        <v>91</v>
      </c>
      <c r="AJ109" s="3">
        <v>73</v>
      </c>
      <c r="AK109" s="3">
        <v>0</v>
      </c>
      <c r="AL109" s="3">
        <v>0</v>
      </c>
      <c r="AM109" s="3">
        <v>0</v>
      </c>
      <c r="AN109" s="5">
        <v>3.3633333333333333</v>
      </c>
      <c r="AO109" s="5">
        <v>6.7266666666666666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K109" s="3">
        <v>31</v>
      </c>
      <c r="BL109" s="3">
        <v>84</v>
      </c>
      <c r="BM109" s="3">
        <v>143</v>
      </c>
      <c r="BN109" s="3">
        <v>117</v>
      </c>
      <c r="BO109" s="3">
        <v>0</v>
      </c>
      <c r="BP109" s="3">
        <v>0</v>
      </c>
      <c r="BQ109" s="3">
        <v>0</v>
      </c>
      <c r="BR109" s="5">
        <v>3.0773333333333333</v>
      </c>
      <c r="BS109" s="5">
        <v>6.1546666666666665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Y109" s="3">
        <v>137</v>
      </c>
      <c r="CZ109" s="3">
        <v>81</v>
      </c>
      <c r="DA109" s="3">
        <v>58</v>
      </c>
      <c r="DB109" s="3">
        <v>24</v>
      </c>
      <c r="DC109" s="3">
        <v>0</v>
      </c>
      <c r="DD109" s="3">
        <v>0</v>
      </c>
      <c r="DE109" s="3">
        <v>0</v>
      </c>
      <c r="DF109" s="5">
        <v>4.1033333333333335</v>
      </c>
      <c r="DG109" s="5">
        <v>8.206666666666667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S109" s="3">
        <v>0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450</v>
      </c>
      <c r="DZ109" s="5">
        <v>0</v>
      </c>
      <c r="EA109" s="5">
        <v>0</v>
      </c>
      <c r="EC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0</v>
      </c>
      <c r="EJ109" s="3">
        <v>0</v>
      </c>
      <c r="EK109" s="3">
        <v>0</v>
      </c>
      <c r="EN109" s="278">
        <f t="shared" si="43"/>
        <v>6.74</v>
      </c>
      <c r="EO109" s="279">
        <f t="shared" si="44"/>
        <v>0</v>
      </c>
      <c r="EP109" s="279">
        <f t="shared" si="45"/>
        <v>0</v>
      </c>
      <c r="EQ109" s="279">
        <f t="shared" si="46"/>
        <v>6.7266666666666666</v>
      </c>
      <c r="ER109" s="279">
        <f t="shared" si="47"/>
        <v>0</v>
      </c>
      <c r="ES109" s="233">
        <f t="shared" si="48"/>
        <v>0</v>
      </c>
      <c r="ET109" s="233">
        <f t="shared" si="49"/>
        <v>6.1546666666666665</v>
      </c>
      <c r="EU109" s="233">
        <f t="shared" si="50"/>
        <v>0</v>
      </c>
      <c r="EV109" s="233">
        <f t="shared" si="51"/>
        <v>0</v>
      </c>
      <c r="EW109" s="233">
        <f t="shared" si="52"/>
        <v>0</v>
      </c>
      <c r="EX109" s="233">
        <f t="shared" si="53"/>
        <v>8.206666666666667</v>
      </c>
      <c r="EY109" s="235">
        <f t="shared" si="54"/>
        <v>0</v>
      </c>
      <c r="EZ109" s="233">
        <f t="shared" si="55"/>
        <v>0</v>
      </c>
      <c r="FA109" s="234">
        <f t="shared" si="56"/>
        <v>0</v>
      </c>
      <c r="FB109" s="178">
        <f t="shared" si="57"/>
        <v>6.9569999999999999</v>
      </c>
    </row>
    <row r="110" spans="1:158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N110" s="278">
        <f t="shared" si="43"/>
        <v>0</v>
      </c>
      <c r="EO110" s="279">
        <f t="shared" si="44"/>
        <v>0</v>
      </c>
      <c r="EP110" s="279">
        <f t="shared" si="45"/>
        <v>0</v>
      </c>
      <c r="EQ110" s="279">
        <f t="shared" si="46"/>
        <v>0</v>
      </c>
      <c r="ER110" s="279">
        <f t="shared" si="47"/>
        <v>0</v>
      </c>
      <c r="ES110" s="233">
        <f t="shared" si="48"/>
        <v>0</v>
      </c>
      <c r="ET110" s="233">
        <f t="shared" si="49"/>
        <v>0</v>
      </c>
      <c r="EU110" s="233">
        <f t="shared" si="50"/>
        <v>0</v>
      </c>
      <c r="EV110" s="233">
        <f t="shared" si="51"/>
        <v>0</v>
      </c>
      <c r="EW110" s="233">
        <f t="shared" si="52"/>
        <v>0</v>
      </c>
      <c r="EX110" s="233">
        <f t="shared" si="53"/>
        <v>0</v>
      </c>
      <c r="EY110" s="235">
        <f t="shared" si="54"/>
        <v>0</v>
      </c>
      <c r="EZ110" s="233">
        <f t="shared" si="55"/>
        <v>0</v>
      </c>
      <c r="FA110" s="234">
        <f t="shared" si="56"/>
        <v>0</v>
      </c>
      <c r="FB110" s="178" t="e">
        <f t="shared" si="57"/>
        <v>#DIV/0!</v>
      </c>
    </row>
    <row r="111" spans="1:158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C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N111" s="278">
        <f t="shared" si="43"/>
        <v>0</v>
      </c>
      <c r="EO111" s="279">
        <f t="shared" si="44"/>
        <v>0</v>
      </c>
      <c r="EP111" s="279">
        <f t="shared" si="45"/>
        <v>0</v>
      </c>
      <c r="EQ111" s="279">
        <f t="shared" si="46"/>
        <v>0</v>
      </c>
      <c r="ER111" s="279">
        <f t="shared" si="47"/>
        <v>0</v>
      </c>
      <c r="ES111" s="233">
        <f t="shared" si="48"/>
        <v>0</v>
      </c>
      <c r="ET111" s="233">
        <f t="shared" si="49"/>
        <v>0</v>
      </c>
      <c r="EU111" s="233">
        <f t="shared" si="50"/>
        <v>0</v>
      </c>
      <c r="EV111" s="233">
        <f t="shared" si="51"/>
        <v>0</v>
      </c>
      <c r="EW111" s="233">
        <f t="shared" si="52"/>
        <v>0</v>
      </c>
      <c r="EX111" s="233">
        <f t="shared" si="53"/>
        <v>0</v>
      </c>
      <c r="EY111" s="235">
        <f t="shared" si="54"/>
        <v>0</v>
      </c>
      <c r="EZ111" s="233">
        <f t="shared" si="55"/>
        <v>0</v>
      </c>
      <c r="FA111" s="234">
        <f t="shared" si="56"/>
        <v>0</v>
      </c>
      <c r="FB111" s="178" t="e">
        <f t="shared" si="57"/>
        <v>#DIV/0!</v>
      </c>
    </row>
    <row r="112" spans="1:158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N112" s="278">
        <f t="shared" si="43"/>
        <v>0</v>
      </c>
      <c r="EO112" s="279">
        <f t="shared" si="44"/>
        <v>0</v>
      </c>
      <c r="EP112" s="279">
        <f t="shared" si="45"/>
        <v>0</v>
      </c>
      <c r="EQ112" s="279">
        <f t="shared" si="46"/>
        <v>0</v>
      </c>
      <c r="ER112" s="279">
        <f t="shared" si="47"/>
        <v>0</v>
      </c>
      <c r="ES112" s="233">
        <f t="shared" si="48"/>
        <v>0</v>
      </c>
      <c r="ET112" s="233">
        <f t="shared" si="49"/>
        <v>0</v>
      </c>
      <c r="EU112" s="233">
        <f t="shared" si="50"/>
        <v>0</v>
      </c>
      <c r="EV112" s="233">
        <f t="shared" si="51"/>
        <v>0</v>
      </c>
      <c r="EW112" s="233">
        <f t="shared" si="52"/>
        <v>0</v>
      </c>
      <c r="EX112" s="233">
        <f t="shared" si="53"/>
        <v>0</v>
      </c>
      <c r="EY112" s="235">
        <f t="shared" si="54"/>
        <v>0</v>
      </c>
      <c r="EZ112" s="233">
        <f t="shared" si="55"/>
        <v>0</v>
      </c>
      <c r="FA112" s="234">
        <f t="shared" si="56"/>
        <v>0</v>
      </c>
      <c r="FB112" s="178" t="e">
        <f t="shared" si="57"/>
        <v>#DIV/0!</v>
      </c>
    </row>
    <row r="113" spans="1:158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5">
        <v>0</v>
      </c>
      <c r="U113" s="5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5">
        <v>0</v>
      </c>
      <c r="AO113" s="5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5">
        <v>0</v>
      </c>
      <c r="EA113" s="5">
        <v>0</v>
      </c>
      <c r="EC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N113" s="278">
        <f t="shared" si="43"/>
        <v>0</v>
      </c>
      <c r="EO113" s="279">
        <f t="shared" si="44"/>
        <v>0</v>
      </c>
      <c r="EP113" s="279">
        <f t="shared" si="45"/>
        <v>0</v>
      </c>
      <c r="EQ113" s="279">
        <f t="shared" si="46"/>
        <v>0</v>
      </c>
      <c r="ER113" s="279">
        <f t="shared" si="47"/>
        <v>0</v>
      </c>
      <c r="ES113" s="233">
        <f t="shared" si="48"/>
        <v>0</v>
      </c>
      <c r="ET113" s="233">
        <f t="shared" si="49"/>
        <v>0</v>
      </c>
      <c r="EU113" s="233">
        <f t="shared" si="50"/>
        <v>0</v>
      </c>
      <c r="EV113" s="233">
        <f t="shared" si="51"/>
        <v>0</v>
      </c>
      <c r="EW113" s="233">
        <f t="shared" si="52"/>
        <v>0</v>
      </c>
      <c r="EX113" s="233">
        <f t="shared" si="53"/>
        <v>0</v>
      </c>
      <c r="EY113" s="235">
        <f t="shared" si="54"/>
        <v>0</v>
      </c>
      <c r="EZ113" s="233">
        <f t="shared" si="55"/>
        <v>0</v>
      </c>
      <c r="FA113" s="234">
        <f t="shared" si="56"/>
        <v>0</v>
      </c>
      <c r="FB113" s="178" t="e">
        <f t="shared" si="57"/>
        <v>#DIV/0!</v>
      </c>
    </row>
    <row r="114" spans="1:158" ht="15.75" thickBot="1" x14ac:dyDescent="0.3">
      <c r="A114" s="14"/>
      <c r="B114" s="9" t="s">
        <v>473</v>
      </c>
      <c r="J114" s="16">
        <f>AVERAGEIF(J5:J113,"&gt;0")</f>
        <v>4.0697414202332975</v>
      </c>
      <c r="K114" s="16">
        <f>AVERAGEIF(K5:K113,"&gt;0")</f>
        <v>8.1394828404665951</v>
      </c>
      <c r="L114" s="71"/>
      <c r="M114" s="16"/>
      <c r="N114" s="16"/>
      <c r="O114" s="16"/>
      <c r="P114" s="16"/>
      <c r="Q114" s="16"/>
      <c r="R114" s="16"/>
      <c r="S114" s="16"/>
      <c r="T114" s="19">
        <f>AVERAGEIF(T5:T113,"&gt;0")</f>
        <v>3.7430513084422343</v>
      </c>
      <c r="U114" s="19">
        <f>AVERAGEIF(U5:U113,"&gt;0")</f>
        <v>7.4861026168844687</v>
      </c>
      <c r="V114" s="72"/>
      <c r="W114" s="16"/>
      <c r="X114" s="16"/>
      <c r="Y114" s="16"/>
      <c r="Z114" s="16"/>
      <c r="AA114" s="16"/>
      <c r="AB114" s="16"/>
      <c r="AC114" s="16"/>
      <c r="AD114" s="19">
        <f>AVERAGEIF(AD5:AD113,"&gt;0")</f>
        <v>3.9739629974258595</v>
      </c>
      <c r="AE114" s="19">
        <f>AVERAGEIF(AE5:AE113,"&gt;0")</f>
        <v>7.9479259948517189</v>
      </c>
      <c r="AF114" s="72"/>
      <c r="AG114" s="16"/>
      <c r="AH114" s="16"/>
      <c r="AI114" s="16"/>
      <c r="AJ114" s="16"/>
      <c r="AK114" s="16"/>
      <c r="AL114" s="16"/>
      <c r="AM114" s="16"/>
      <c r="AN114" s="19">
        <f>AVERAGEIF(AN5:AN113,"&gt;0")</f>
        <v>3.7169718075217197</v>
      </c>
      <c r="AO114" s="19">
        <f>AVERAGEIF(AO5:AO113,"&gt;0")</f>
        <v>7.4339436150434395</v>
      </c>
      <c r="AP114" s="72"/>
      <c r="AQ114" s="16"/>
      <c r="AR114" s="16"/>
      <c r="AS114" s="16"/>
      <c r="AT114" s="16"/>
      <c r="AU114" s="16"/>
      <c r="AV114" s="16"/>
      <c r="AW114" s="16"/>
      <c r="AX114" s="19">
        <f>AVERAGEIF(AX5:AX113,"&gt;0")</f>
        <v>4.1152652488835875</v>
      </c>
      <c r="AY114" s="19">
        <f>AVERAGEIF(AY5:AY113,"&gt;0")</f>
        <v>8.2305304977671749</v>
      </c>
      <c r="AZ114" s="72"/>
      <c r="BA114" s="16"/>
      <c r="BB114" s="16"/>
      <c r="BC114" s="16"/>
      <c r="BD114" s="16"/>
      <c r="BE114" s="16"/>
      <c r="BF114" s="16"/>
      <c r="BG114" s="16"/>
      <c r="BH114" s="19">
        <f>AVERAGEIF(BH5:BH113,"&gt;0")</f>
        <v>4.1339487562550818</v>
      </c>
      <c r="BI114" s="19">
        <f>AVERAGEIF(BI5:BI113,"&gt;0")</f>
        <v>8.2678975125101637</v>
      </c>
      <c r="BJ114" s="72"/>
      <c r="BK114" s="16"/>
      <c r="BL114" s="16"/>
      <c r="BM114" s="16"/>
      <c r="BN114" s="16"/>
      <c r="BO114" s="16"/>
      <c r="BP114" s="16"/>
      <c r="BQ114" s="16"/>
      <c r="BR114" s="19">
        <f>AVERAGEIF(BR5:BR113,"&gt;0")</f>
        <v>3.3079267478125458</v>
      </c>
      <c r="BS114" s="19">
        <f>AVERAGEIF(BS5:BS113,"&gt;0")</f>
        <v>6.6158534956250916</v>
      </c>
      <c r="BT114" s="72"/>
      <c r="BU114" s="16"/>
      <c r="BV114" s="16"/>
      <c r="BW114" s="16"/>
      <c r="BX114" s="16"/>
      <c r="BY114" s="16"/>
      <c r="BZ114" s="16"/>
      <c r="CA114" s="16"/>
      <c r="CB114" s="19">
        <f>AVERAGEIF(CB5:CB113,"&gt;0")</f>
        <v>4.002858866343451</v>
      </c>
      <c r="CC114" s="19">
        <f>AVERAGEIF(CC5:CC113,"&gt;0")</f>
        <v>8.005717732686902</v>
      </c>
      <c r="CD114" s="72"/>
      <c r="CE114" s="16"/>
      <c r="CF114" s="16"/>
      <c r="CG114" s="16"/>
      <c r="CH114" s="16"/>
      <c r="CI114" s="16"/>
      <c r="CJ114" s="16"/>
      <c r="CK114" s="16"/>
      <c r="CL114" s="19">
        <f>AVERAGEIF(CL5:CL113,"&gt;0")</f>
        <v>3.909677540429656</v>
      </c>
      <c r="CM114" s="19">
        <f>AVERAGEIF(CM5:CM113,"&gt;0")</f>
        <v>7.819355080859312</v>
      </c>
      <c r="CN114" s="72"/>
      <c r="CO114" s="16"/>
      <c r="CP114" s="16"/>
      <c r="CQ114" s="16"/>
      <c r="CR114" s="16"/>
      <c r="CS114" s="16"/>
      <c r="CT114" s="16"/>
      <c r="CU114" s="16"/>
      <c r="CV114" s="19">
        <f>AVERAGEIF(CV5:CV113,"&gt;0")</f>
        <v>3.7127206800237946</v>
      </c>
      <c r="CW114" s="19">
        <f>AVERAGEIF(CW5:CW113,"&gt;0")</f>
        <v>7.4254413600475893</v>
      </c>
      <c r="CX114" s="72"/>
      <c r="CY114" s="16"/>
      <c r="CZ114" s="16"/>
      <c r="DA114" s="16"/>
      <c r="DB114" s="16"/>
      <c r="DC114" s="16"/>
      <c r="DD114" s="16"/>
      <c r="DE114" s="16"/>
      <c r="DF114" s="19">
        <f>AVERAGEIF(DF5:DF113,"&gt;0")</f>
        <v>3.6738123308113937</v>
      </c>
      <c r="DG114" s="19">
        <f>AVERAGEIF(DG5:DG113,"&gt;0")</f>
        <v>7.3476246616227874</v>
      </c>
      <c r="DH114" s="72"/>
      <c r="DI114" s="16"/>
      <c r="DJ114" s="16"/>
      <c r="DK114" s="16"/>
      <c r="DL114" s="16"/>
      <c r="DM114" s="16"/>
      <c r="DN114" s="16"/>
      <c r="DO114" s="16"/>
      <c r="DP114" s="19">
        <f>AVERAGEIF(DP5:DP113,"&gt;0")</f>
        <v>3.7197004034866699</v>
      </c>
      <c r="DQ114" s="19">
        <f>AVERAGEIF(DQ5:DQ113,"&gt;0")</f>
        <v>7.4394008069733397</v>
      </c>
      <c r="DR114" s="72"/>
      <c r="DS114" s="16"/>
      <c r="DT114" s="16"/>
      <c r="DU114" s="16"/>
      <c r="DV114" s="16"/>
      <c r="DW114" s="16"/>
      <c r="DX114" s="16"/>
      <c r="DY114" s="16"/>
      <c r="DZ114" s="19">
        <f>AVERAGEIF(DZ5:DZ113,"&gt;0")</f>
        <v>3.923286825315091</v>
      </c>
      <c r="EA114" s="19">
        <f>AVERAGEIF(EA5:EA113,"&gt;0")</f>
        <v>7.846573650630182</v>
      </c>
      <c r="EB114" s="72"/>
      <c r="EC114" s="16"/>
      <c r="ED114" s="16"/>
      <c r="EE114" s="16"/>
      <c r="EF114" s="16"/>
      <c r="EG114" s="16"/>
      <c r="EH114" s="16"/>
      <c r="EI114" s="16"/>
      <c r="EJ114" s="19">
        <f>AVERAGEIF(EJ5:EJ113,"&gt;0")</f>
        <v>3.9005309066703759</v>
      </c>
      <c r="EK114" s="19">
        <f>AVERAGEIF(EK5:EK113,"&gt;0")</f>
        <v>7.8010618133407519</v>
      </c>
      <c r="EL114" s="251"/>
      <c r="EM114" s="250"/>
      <c r="EN114" s="237">
        <f t="shared" si="43"/>
        <v>8.1394828404665951</v>
      </c>
      <c r="EO114" s="238">
        <f t="shared" si="44"/>
        <v>7.4861026168844687</v>
      </c>
      <c r="EP114" s="238">
        <f t="shared" si="45"/>
        <v>7.9479259948517189</v>
      </c>
      <c r="EQ114" s="238">
        <f t="shared" si="46"/>
        <v>7.4339436150434395</v>
      </c>
      <c r="ER114" s="238">
        <f t="shared" si="47"/>
        <v>8.2305304977671749</v>
      </c>
      <c r="ES114" s="238">
        <f t="shared" si="48"/>
        <v>8.2678975125101637</v>
      </c>
      <c r="ET114" s="238">
        <f t="shared" si="49"/>
        <v>6.6158534956250916</v>
      </c>
      <c r="EU114" s="238">
        <f t="shared" si="50"/>
        <v>8.005717732686902</v>
      </c>
      <c r="EV114" s="238">
        <f t="shared" si="51"/>
        <v>7.819355080859312</v>
      </c>
      <c r="EW114" s="238">
        <f t="shared" si="52"/>
        <v>7.4254413600475893</v>
      </c>
      <c r="EX114" s="238">
        <f t="shared" si="53"/>
        <v>7.3476246616227874</v>
      </c>
      <c r="EY114" s="239">
        <f t="shared" si="54"/>
        <v>7.4394008069733397</v>
      </c>
      <c r="EZ114" s="238">
        <f t="shared" si="55"/>
        <v>7.846573650630182</v>
      </c>
      <c r="FA114" s="93">
        <f t="shared" si="56"/>
        <v>7.8010618133407519</v>
      </c>
      <c r="FB114" s="213">
        <f t="shared" si="57"/>
        <v>7.7004936913792505</v>
      </c>
    </row>
    <row r="115" spans="1:158" ht="15.75" thickTop="1" x14ac:dyDescent="0.25"/>
  </sheetData>
  <mergeCells count="73">
    <mergeCell ref="EC2:EK2"/>
    <mergeCell ref="EC3:EI3"/>
    <mergeCell ref="EJ3:EJ4"/>
    <mergeCell ref="EK3:EK4"/>
    <mergeCell ref="DI2:DQ2"/>
    <mergeCell ref="DI3:DO3"/>
    <mergeCell ref="DP3:DP4"/>
    <mergeCell ref="DQ3:DQ4"/>
    <mergeCell ref="DS2:EA2"/>
    <mergeCell ref="DS3:DY3"/>
    <mergeCell ref="DZ3:DZ4"/>
    <mergeCell ref="EA3:EA4"/>
    <mergeCell ref="CO2:CW2"/>
    <mergeCell ref="CO3:CU3"/>
    <mergeCell ref="CV3:CV4"/>
    <mergeCell ref="CW3:CW4"/>
    <mergeCell ref="CY2:DG2"/>
    <mergeCell ref="CY3:DE3"/>
    <mergeCell ref="DF3:DF4"/>
    <mergeCell ref="DG3:DG4"/>
    <mergeCell ref="BU2:CC2"/>
    <mergeCell ref="BU3:CA3"/>
    <mergeCell ref="CB3:CB4"/>
    <mergeCell ref="CC3:CC4"/>
    <mergeCell ref="CE2:CM2"/>
    <mergeCell ref="CE3:CK3"/>
    <mergeCell ref="CL3:CL4"/>
    <mergeCell ref="CM3:CM4"/>
    <mergeCell ref="BA2:BI2"/>
    <mergeCell ref="BA3:BG3"/>
    <mergeCell ref="BH3:BH4"/>
    <mergeCell ref="BI3:BI4"/>
    <mergeCell ref="BK2:BS2"/>
    <mergeCell ref="BK3:BQ3"/>
    <mergeCell ref="BR3:BR4"/>
    <mergeCell ref="BS3:BS4"/>
    <mergeCell ref="AG2:AO2"/>
    <mergeCell ref="AG3:AM3"/>
    <mergeCell ref="AN3:AN4"/>
    <mergeCell ref="AO3:AO4"/>
    <mergeCell ref="AQ2:AY2"/>
    <mergeCell ref="AQ3:AW3"/>
    <mergeCell ref="AX3:AX4"/>
    <mergeCell ref="AY3:AY4"/>
    <mergeCell ref="M2:U2"/>
    <mergeCell ref="M3:S3"/>
    <mergeCell ref="T3:T4"/>
    <mergeCell ref="U3:U4"/>
    <mergeCell ref="W2:AE2"/>
    <mergeCell ref="W3:AC3"/>
    <mergeCell ref="AD3:AD4"/>
    <mergeCell ref="AE3:AE4"/>
    <mergeCell ref="A2:A4"/>
    <mergeCell ref="B2:B4"/>
    <mergeCell ref="C2:K2"/>
    <mergeCell ref="C3:I3"/>
    <mergeCell ref="J3:J4"/>
    <mergeCell ref="K3:K4"/>
    <mergeCell ref="EN3:EN4"/>
    <mergeCell ref="EO3:EO4"/>
    <mergeCell ref="EP3:EP4"/>
    <mergeCell ref="EQ3:EQ4"/>
    <mergeCell ref="ER3:ER4"/>
    <mergeCell ref="ES3:ES4"/>
    <mergeCell ref="ET3:ET4"/>
    <mergeCell ref="EU3:EU4"/>
    <mergeCell ref="EV3:EV4"/>
    <mergeCell ref="EW3:EW4"/>
    <mergeCell ref="EX3:EX4"/>
    <mergeCell ref="EY3:EY4"/>
    <mergeCell ref="EZ3:EZ4"/>
    <mergeCell ref="FA3:FA4"/>
    <mergeCell ref="FB3:FB4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3"/>
  <sheetViews>
    <sheetView workbookViewId="0">
      <pane xSplit="2" ySplit="3" topLeftCell="C88" activePane="bottomRight" state="frozen"/>
      <selection pane="topRight" activeCell="C1" sqref="C1"/>
      <selection pane="bottomLeft" activeCell="A4" sqref="A4"/>
      <selection pane="bottomRight" activeCell="O124" sqref="O124"/>
    </sheetView>
  </sheetViews>
  <sheetFormatPr baseColWidth="10" defaultColWidth="9.140625" defaultRowHeight="15" x14ac:dyDescent="0.25"/>
  <cols>
    <col min="2" max="2" width="68.42578125" customWidth="1"/>
    <col min="3" max="20" width="16.5703125" customWidth="1"/>
  </cols>
  <sheetData>
    <row r="1" spans="1:20" ht="15.75" thickBot="1" x14ac:dyDescent="0.3"/>
    <row r="2" spans="1:20" ht="30" customHeight="1" thickTop="1" thickBot="1" x14ac:dyDescent="0.3">
      <c r="A2" s="318" t="s">
        <v>0</v>
      </c>
      <c r="B2" s="318" t="s">
        <v>1</v>
      </c>
      <c r="C2" s="325" t="s">
        <v>692</v>
      </c>
      <c r="D2" s="337"/>
      <c r="E2" s="337"/>
      <c r="F2" s="337"/>
      <c r="G2" s="337"/>
      <c r="H2" s="338"/>
      <c r="I2" s="325" t="s">
        <v>696</v>
      </c>
      <c r="J2" s="337"/>
      <c r="K2" s="337"/>
      <c r="L2" s="337"/>
      <c r="M2" s="337"/>
      <c r="N2" s="338"/>
      <c r="O2" s="325" t="s">
        <v>697</v>
      </c>
      <c r="P2" s="337"/>
      <c r="Q2" s="337"/>
      <c r="R2" s="337"/>
      <c r="S2" s="337"/>
      <c r="T2" s="338"/>
    </row>
    <row r="3" spans="1:20" ht="39.950000000000003" customHeight="1" thickTop="1" thickBot="1" x14ac:dyDescent="0.3">
      <c r="A3" s="318" t="s">
        <v>0</v>
      </c>
      <c r="B3" s="318" t="s">
        <v>1</v>
      </c>
      <c r="C3" s="157" t="s">
        <v>693</v>
      </c>
      <c r="D3" s="157" t="s">
        <v>827</v>
      </c>
      <c r="E3" s="157" t="s">
        <v>821</v>
      </c>
      <c r="F3" s="157" t="s">
        <v>694</v>
      </c>
      <c r="G3" s="157" t="s">
        <v>695</v>
      </c>
      <c r="H3" s="157" t="s">
        <v>821</v>
      </c>
      <c r="I3" s="157" t="s">
        <v>693</v>
      </c>
      <c r="J3" s="157" t="s">
        <v>828</v>
      </c>
      <c r="K3" s="157" t="s">
        <v>821</v>
      </c>
      <c r="L3" s="157" t="s">
        <v>694</v>
      </c>
      <c r="M3" s="157" t="s">
        <v>695</v>
      </c>
      <c r="N3" s="157" t="s">
        <v>821</v>
      </c>
      <c r="O3" s="157" t="s">
        <v>693</v>
      </c>
      <c r="P3" s="157" t="s">
        <v>828</v>
      </c>
      <c r="Q3" s="157" t="s">
        <v>821</v>
      </c>
      <c r="R3" s="157" t="s">
        <v>694</v>
      </c>
      <c r="S3" s="157" t="s">
        <v>695</v>
      </c>
      <c r="T3" s="157" t="s">
        <v>821</v>
      </c>
    </row>
    <row r="4" spans="1:20" ht="15.75" thickTop="1" x14ac:dyDescent="0.25">
      <c r="A4" s="4" t="s">
        <v>2</v>
      </c>
      <c r="B4" s="4" t="s">
        <v>3</v>
      </c>
      <c r="C4" s="3">
        <v>13</v>
      </c>
      <c r="D4" s="3">
        <v>13</v>
      </c>
      <c r="E4" s="134">
        <f t="shared" ref="E4:E26" si="0">+D4/C4*100</f>
        <v>100</v>
      </c>
      <c r="F4" s="3">
        <v>2289</v>
      </c>
      <c r="G4" s="3">
        <v>2289</v>
      </c>
      <c r="H4" s="5">
        <f>+G4/F4*100</f>
        <v>100</v>
      </c>
      <c r="I4" s="3">
        <v>1</v>
      </c>
      <c r="J4" s="3">
        <v>1</v>
      </c>
      <c r="K4" s="5">
        <f>+J4/I4*100</f>
        <v>100</v>
      </c>
      <c r="L4" s="3">
        <v>34</v>
      </c>
      <c r="M4" s="3">
        <v>34</v>
      </c>
      <c r="N4" s="160">
        <f>+M4/L4*100</f>
        <v>100</v>
      </c>
      <c r="O4" s="159">
        <v>8</v>
      </c>
      <c r="P4" s="3">
        <v>2</v>
      </c>
      <c r="Q4" s="160">
        <f>+P4/O4*100</f>
        <v>25</v>
      </c>
      <c r="R4" s="3">
        <v>957</v>
      </c>
      <c r="S4" s="3">
        <v>66</v>
      </c>
      <c r="T4" s="160">
        <f>+S4/R4*100</f>
        <v>6.8965517241379306</v>
      </c>
    </row>
    <row r="5" spans="1:20" x14ac:dyDescent="0.25">
      <c r="A5" s="4" t="s">
        <v>4</v>
      </c>
      <c r="B5" s="4" t="s">
        <v>5</v>
      </c>
      <c r="C5" s="3">
        <v>8</v>
      </c>
      <c r="D5" s="3">
        <v>8</v>
      </c>
      <c r="E5" s="134">
        <f t="shared" si="0"/>
        <v>100</v>
      </c>
      <c r="F5" s="3">
        <v>4091</v>
      </c>
      <c r="G5" s="3">
        <v>3773</v>
      </c>
      <c r="H5" s="5">
        <f t="shared" ref="H5:H68" si="1">+G5/F5*100</f>
        <v>92.226839403568803</v>
      </c>
      <c r="I5" s="3">
        <v>0</v>
      </c>
      <c r="J5" s="3">
        <v>0</v>
      </c>
      <c r="K5" s="5" t="e">
        <f t="shared" ref="K5:K68" si="2">+J5/I5*100</f>
        <v>#DIV/0!</v>
      </c>
      <c r="L5" s="3">
        <v>0</v>
      </c>
      <c r="M5" s="3">
        <v>0</v>
      </c>
      <c r="N5" s="161" t="e">
        <f t="shared" ref="N5:N68" si="3">+M5/L5*100</f>
        <v>#DIV/0!</v>
      </c>
      <c r="O5" s="159">
        <v>5</v>
      </c>
      <c r="P5" s="3">
        <v>5</v>
      </c>
      <c r="Q5" s="161">
        <f t="shared" ref="Q5:Q68" si="4">+P5/O5*100</f>
        <v>100</v>
      </c>
      <c r="R5" s="3">
        <v>1116</v>
      </c>
      <c r="S5" s="3">
        <v>1116</v>
      </c>
      <c r="T5" s="161">
        <f t="shared" ref="T5:T68" si="5">+S5/R5*100</f>
        <v>100</v>
      </c>
    </row>
    <row r="6" spans="1:20" x14ac:dyDescent="0.25">
      <c r="A6" s="4" t="s">
        <v>6</v>
      </c>
      <c r="B6" s="4" t="s">
        <v>7</v>
      </c>
      <c r="C6" s="3">
        <v>13</v>
      </c>
      <c r="D6" s="3">
        <v>13</v>
      </c>
      <c r="E6" s="134">
        <f t="shared" si="0"/>
        <v>100</v>
      </c>
      <c r="F6" s="3">
        <v>2603</v>
      </c>
      <c r="G6" s="3">
        <v>2603</v>
      </c>
      <c r="H6" s="5">
        <f t="shared" si="1"/>
        <v>100</v>
      </c>
      <c r="I6" s="3">
        <v>4</v>
      </c>
      <c r="J6" s="3">
        <v>0</v>
      </c>
      <c r="K6" s="5">
        <f t="shared" si="2"/>
        <v>0</v>
      </c>
      <c r="L6" s="3">
        <v>0</v>
      </c>
      <c r="M6" s="3">
        <v>0</v>
      </c>
      <c r="N6" s="161" t="e">
        <f t="shared" si="3"/>
        <v>#DIV/0!</v>
      </c>
      <c r="O6" s="159">
        <v>8</v>
      </c>
      <c r="P6" s="3">
        <v>8</v>
      </c>
      <c r="Q6" s="161">
        <f t="shared" si="4"/>
        <v>100</v>
      </c>
      <c r="R6" s="3">
        <v>1269</v>
      </c>
      <c r="S6" s="3">
        <v>1269</v>
      </c>
      <c r="T6" s="161">
        <f t="shared" si="5"/>
        <v>100</v>
      </c>
    </row>
    <row r="7" spans="1:20" x14ac:dyDescent="0.25">
      <c r="A7" s="4" t="s">
        <v>8</v>
      </c>
      <c r="B7" s="4" t="s">
        <v>9</v>
      </c>
      <c r="C7" s="3">
        <v>12</v>
      </c>
      <c r="D7" s="3">
        <v>12</v>
      </c>
      <c r="E7" s="134">
        <f t="shared" si="0"/>
        <v>100</v>
      </c>
      <c r="F7" s="3">
        <v>3831</v>
      </c>
      <c r="G7" s="3">
        <v>3831</v>
      </c>
      <c r="H7" s="5">
        <f t="shared" si="1"/>
        <v>100</v>
      </c>
      <c r="I7" s="3">
        <v>0</v>
      </c>
      <c r="J7" s="3">
        <v>0</v>
      </c>
      <c r="K7" s="5" t="e">
        <f t="shared" si="2"/>
        <v>#DIV/0!</v>
      </c>
      <c r="L7" s="3">
        <v>0</v>
      </c>
      <c r="M7" s="3">
        <v>0</v>
      </c>
      <c r="N7" s="161" t="e">
        <f t="shared" si="3"/>
        <v>#DIV/0!</v>
      </c>
      <c r="O7" s="159">
        <v>8</v>
      </c>
      <c r="P7" s="3">
        <v>8</v>
      </c>
      <c r="Q7" s="161">
        <f t="shared" si="4"/>
        <v>100</v>
      </c>
      <c r="R7" s="3">
        <v>1673</v>
      </c>
      <c r="S7" s="3">
        <v>1673</v>
      </c>
      <c r="T7" s="161">
        <f t="shared" si="5"/>
        <v>100</v>
      </c>
    </row>
    <row r="8" spans="1:20" x14ac:dyDescent="0.25">
      <c r="A8" s="4" t="s">
        <v>10</v>
      </c>
      <c r="B8" s="4" t="s">
        <v>11</v>
      </c>
      <c r="C8" s="3">
        <v>9</v>
      </c>
      <c r="D8" s="3">
        <v>9</v>
      </c>
      <c r="E8" s="134">
        <f t="shared" si="0"/>
        <v>100</v>
      </c>
      <c r="F8" s="3">
        <v>1710</v>
      </c>
      <c r="G8" s="3">
        <v>1710</v>
      </c>
      <c r="H8" s="5">
        <f t="shared" si="1"/>
        <v>100</v>
      </c>
      <c r="I8" s="3">
        <v>0</v>
      </c>
      <c r="J8" s="3">
        <v>0</v>
      </c>
      <c r="K8" s="5" t="e">
        <f t="shared" si="2"/>
        <v>#DIV/0!</v>
      </c>
      <c r="L8" s="3">
        <v>0</v>
      </c>
      <c r="M8" s="3">
        <v>0</v>
      </c>
      <c r="N8" s="161" t="e">
        <f t="shared" si="3"/>
        <v>#DIV/0!</v>
      </c>
      <c r="O8" s="159">
        <v>5</v>
      </c>
      <c r="P8" s="3">
        <v>5</v>
      </c>
      <c r="Q8" s="161">
        <f t="shared" si="4"/>
        <v>100</v>
      </c>
      <c r="R8" s="3">
        <v>854</v>
      </c>
      <c r="S8" s="3">
        <v>854</v>
      </c>
      <c r="T8" s="161">
        <f t="shared" si="5"/>
        <v>100</v>
      </c>
    </row>
    <row r="9" spans="1:20" x14ac:dyDescent="0.25">
      <c r="A9" s="4" t="s">
        <v>12</v>
      </c>
      <c r="B9" s="4" t="s">
        <v>13</v>
      </c>
      <c r="C9" s="3">
        <v>14</v>
      </c>
      <c r="D9" s="3">
        <v>14</v>
      </c>
      <c r="E9" s="134">
        <f t="shared" si="0"/>
        <v>100</v>
      </c>
      <c r="F9" s="3">
        <v>4270</v>
      </c>
      <c r="G9" s="3">
        <v>4270</v>
      </c>
      <c r="H9" s="5">
        <f t="shared" si="1"/>
        <v>100</v>
      </c>
      <c r="I9" s="3">
        <v>0</v>
      </c>
      <c r="J9" s="3">
        <v>0</v>
      </c>
      <c r="K9" s="5" t="e">
        <f t="shared" si="2"/>
        <v>#DIV/0!</v>
      </c>
      <c r="L9" s="3">
        <v>0</v>
      </c>
      <c r="M9" s="3">
        <v>0</v>
      </c>
      <c r="N9" s="161" t="e">
        <f t="shared" si="3"/>
        <v>#DIV/0!</v>
      </c>
      <c r="O9" s="159">
        <v>10</v>
      </c>
      <c r="P9" s="3">
        <v>10</v>
      </c>
      <c r="Q9" s="161">
        <f t="shared" si="4"/>
        <v>100</v>
      </c>
      <c r="R9" s="3">
        <v>1594</v>
      </c>
      <c r="S9" s="3">
        <v>1594</v>
      </c>
      <c r="T9" s="161">
        <f t="shared" si="5"/>
        <v>100</v>
      </c>
    </row>
    <row r="10" spans="1:20" x14ac:dyDescent="0.25">
      <c r="A10" s="4" t="s">
        <v>14</v>
      </c>
      <c r="B10" s="4" t="s">
        <v>15</v>
      </c>
      <c r="C10" s="3">
        <v>13</v>
      </c>
      <c r="D10" s="3">
        <v>13</v>
      </c>
      <c r="E10" s="134">
        <f t="shared" si="0"/>
        <v>100</v>
      </c>
      <c r="F10" s="3">
        <v>3596</v>
      </c>
      <c r="G10" s="3">
        <v>3596</v>
      </c>
      <c r="H10" s="5">
        <f t="shared" si="1"/>
        <v>100</v>
      </c>
      <c r="I10" s="3">
        <v>1</v>
      </c>
      <c r="J10" s="3">
        <v>0</v>
      </c>
      <c r="K10" s="5">
        <f t="shared" si="2"/>
        <v>0</v>
      </c>
      <c r="L10" s="3">
        <v>22</v>
      </c>
      <c r="M10" s="3">
        <v>0</v>
      </c>
      <c r="N10" s="161">
        <f t="shared" si="3"/>
        <v>0</v>
      </c>
      <c r="O10" s="159">
        <v>6</v>
      </c>
      <c r="P10" s="3">
        <v>6</v>
      </c>
      <c r="Q10" s="161">
        <f t="shared" si="4"/>
        <v>100</v>
      </c>
      <c r="R10" s="3">
        <v>1599</v>
      </c>
      <c r="S10" s="3">
        <v>1599</v>
      </c>
      <c r="T10" s="161">
        <f t="shared" si="5"/>
        <v>100</v>
      </c>
    </row>
    <row r="11" spans="1:20" x14ac:dyDescent="0.25">
      <c r="A11" s="4" t="s">
        <v>16</v>
      </c>
      <c r="B11" s="4" t="s">
        <v>17</v>
      </c>
      <c r="C11" s="3">
        <v>11</v>
      </c>
      <c r="D11" s="3">
        <v>11</v>
      </c>
      <c r="E11" s="134">
        <f t="shared" si="0"/>
        <v>100</v>
      </c>
      <c r="F11" s="3">
        <v>1991</v>
      </c>
      <c r="G11" s="3">
        <v>1991</v>
      </c>
      <c r="H11" s="5">
        <f t="shared" si="1"/>
        <v>100</v>
      </c>
      <c r="I11" s="3">
        <v>0</v>
      </c>
      <c r="J11" s="3">
        <v>0</v>
      </c>
      <c r="K11" s="5" t="e">
        <f t="shared" si="2"/>
        <v>#DIV/0!</v>
      </c>
      <c r="L11" s="3">
        <v>0</v>
      </c>
      <c r="M11" s="3">
        <v>0</v>
      </c>
      <c r="N11" s="161" t="e">
        <f t="shared" si="3"/>
        <v>#DIV/0!</v>
      </c>
      <c r="O11" s="159">
        <v>6</v>
      </c>
      <c r="P11" s="3">
        <v>6</v>
      </c>
      <c r="Q11" s="161">
        <f t="shared" si="4"/>
        <v>100</v>
      </c>
      <c r="R11" s="3">
        <v>663</v>
      </c>
      <c r="S11" s="3">
        <v>663</v>
      </c>
      <c r="T11" s="161">
        <f t="shared" si="5"/>
        <v>100</v>
      </c>
    </row>
    <row r="12" spans="1:20" x14ac:dyDescent="0.25">
      <c r="A12" s="4" t="s">
        <v>18</v>
      </c>
      <c r="B12" s="4" t="s">
        <v>19</v>
      </c>
      <c r="C12" s="3">
        <v>13</v>
      </c>
      <c r="D12" s="3">
        <v>13</v>
      </c>
      <c r="E12" s="134">
        <f t="shared" si="0"/>
        <v>100</v>
      </c>
      <c r="F12" s="3">
        <v>4520</v>
      </c>
      <c r="G12" s="3">
        <v>4520</v>
      </c>
      <c r="H12" s="5">
        <f t="shared" si="1"/>
        <v>100</v>
      </c>
      <c r="I12" s="3">
        <v>0</v>
      </c>
      <c r="J12" s="3">
        <v>0</v>
      </c>
      <c r="K12" s="5" t="e">
        <f t="shared" si="2"/>
        <v>#DIV/0!</v>
      </c>
      <c r="L12" s="3">
        <v>0</v>
      </c>
      <c r="M12" s="3">
        <v>0</v>
      </c>
      <c r="N12" s="161" t="e">
        <f t="shared" si="3"/>
        <v>#DIV/0!</v>
      </c>
      <c r="O12" s="159">
        <v>7</v>
      </c>
      <c r="P12" s="3">
        <v>7</v>
      </c>
      <c r="Q12" s="161">
        <f t="shared" si="4"/>
        <v>100</v>
      </c>
      <c r="R12" s="3">
        <v>1823</v>
      </c>
      <c r="S12" s="3">
        <v>1823</v>
      </c>
      <c r="T12" s="161">
        <f t="shared" si="5"/>
        <v>100</v>
      </c>
    </row>
    <row r="13" spans="1:20" x14ac:dyDescent="0.25">
      <c r="A13" s="4" t="s">
        <v>20</v>
      </c>
      <c r="B13" s="4" t="s">
        <v>21</v>
      </c>
      <c r="C13" s="3">
        <v>10</v>
      </c>
      <c r="D13" s="3">
        <v>10</v>
      </c>
      <c r="E13" s="134">
        <f t="shared" si="0"/>
        <v>100</v>
      </c>
      <c r="F13" s="3">
        <v>858</v>
      </c>
      <c r="G13" s="3">
        <v>858</v>
      </c>
      <c r="H13" s="5">
        <f t="shared" si="1"/>
        <v>100</v>
      </c>
      <c r="I13" s="3">
        <v>0</v>
      </c>
      <c r="J13" s="3">
        <v>0</v>
      </c>
      <c r="K13" s="5" t="e">
        <f t="shared" si="2"/>
        <v>#DIV/0!</v>
      </c>
      <c r="L13" s="3">
        <v>0</v>
      </c>
      <c r="M13" s="3">
        <v>0</v>
      </c>
      <c r="N13" s="161" t="e">
        <f t="shared" si="3"/>
        <v>#DIV/0!</v>
      </c>
      <c r="O13" s="159">
        <v>6</v>
      </c>
      <c r="P13" s="3">
        <v>6</v>
      </c>
      <c r="Q13" s="161">
        <f t="shared" si="4"/>
        <v>100</v>
      </c>
      <c r="R13" s="3">
        <v>374</v>
      </c>
      <c r="S13" s="3">
        <v>374</v>
      </c>
      <c r="T13" s="161">
        <f t="shared" si="5"/>
        <v>100</v>
      </c>
    </row>
    <row r="14" spans="1:20" x14ac:dyDescent="0.25">
      <c r="A14" s="4" t="s">
        <v>22</v>
      </c>
      <c r="B14" s="4" t="s">
        <v>23</v>
      </c>
      <c r="C14" s="3">
        <v>13</v>
      </c>
      <c r="D14" s="3">
        <v>12</v>
      </c>
      <c r="E14" s="134">
        <f t="shared" si="0"/>
        <v>92.307692307692307</v>
      </c>
      <c r="F14" s="3">
        <v>1715</v>
      </c>
      <c r="G14" s="3">
        <v>1715</v>
      </c>
      <c r="H14" s="5">
        <f t="shared" si="1"/>
        <v>100</v>
      </c>
      <c r="I14" s="3">
        <v>0</v>
      </c>
      <c r="J14" s="3">
        <v>0</v>
      </c>
      <c r="K14" s="5" t="e">
        <f t="shared" si="2"/>
        <v>#DIV/0!</v>
      </c>
      <c r="L14" s="3">
        <v>0</v>
      </c>
      <c r="M14" s="3">
        <v>0</v>
      </c>
      <c r="N14" s="161" t="e">
        <f t="shared" si="3"/>
        <v>#DIV/0!</v>
      </c>
      <c r="O14" s="159">
        <v>6</v>
      </c>
      <c r="P14" s="3">
        <v>6</v>
      </c>
      <c r="Q14" s="161">
        <f t="shared" si="4"/>
        <v>100</v>
      </c>
      <c r="R14" s="3">
        <v>803</v>
      </c>
      <c r="S14" s="3">
        <v>803</v>
      </c>
      <c r="T14" s="161">
        <f t="shared" si="5"/>
        <v>100</v>
      </c>
    </row>
    <row r="15" spans="1:20" x14ac:dyDescent="0.25">
      <c r="A15" s="4" t="s">
        <v>24</v>
      </c>
      <c r="B15" s="4" t="s">
        <v>25</v>
      </c>
      <c r="C15" s="3">
        <v>13</v>
      </c>
      <c r="D15" s="3">
        <v>12</v>
      </c>
      <c r="E15" s="134">
        <f t="shared" si="0"/>
        <v>92.307692307692307</v>
      </c>
      <c r="F15" s="3">
        <v>2181</v>
      </c>
      <c r="G15" s="3">
        <v>2153</v>
      </c>
      <c r="H15" s="5">
        <f t="shared" si="1"/>
        <v>98.716185236130215</v>
      </c>
      <c r="I15" s="3">
        <v>0</v>
      </c>
      <c r="J15" s="3">
        <v>0</v>
      </c>
      <c r="K15" s="5" t="e">
        <f t="shared" si="2"/>
        <v>#DIV/0!</v>
      </c>
      <c r="L15" s="3">
        <v>0</v>
      </c>
      <c r="M15" s="3">
        <v>0</v>
      </c>
      <c r="N15" s="161" t="e">
        <f t="shared" si="3"/>
        <v>#DIV/0!</v>
      </c>
      <c r="O15" s="159">
        <v>9</v>
      </c>
      <c r="P15" s="3">
        <v>9</v>
      </c>
      <c r="Q15" s="161">
        <f t="shared" si="4"/>
        <v>100</v>
      </c>
      <c r="R15" s="3">
        <v>874</v>
      </c>
      <c r="S15" s="3">
        <v>874</v>
      </c>
      <c r="T15" s="161">
        <f t="shared" si="5"/>
        <v>100</v>
      </c>
    </row>
    <row r="16" spans="1:20" x14ac:dyDescent="0.25">
      <c r="A16" s="4" t="s">
        <v>26</v>
      </c>
      <c r="B16" s="4" t="s">
        <v>27</v>
      </c>
      <c r="C16" s="3">
        <v>9</v>
      </c>
      <c r="D16" s="3">
        <v>9</v>
      </c>
      <c r="E16" s="134">
        <f t="shared" si="0"/>
        <v>100</v>
      </c>
      <c r="F16" s="3">
        <v>4529</v>
      </c>
      <c r="G16" s="3">
        <v>4529</v>
      </c>
      <c r="H16" s="5">
        <f t="shared" si="1"/>
        <v>100</v>
      </c>
      <c r="I16" s="3">
        <v>0</v>
      </c>
      <c r="J16" s="3">
        <v>0</v>
      </c>
      <c r="K16" s="5" t="e">
        <f t="shared" si="2"/>
        <v>#DIV/0!</v>
      </c>
      <c r="L16" s="3">
        <v>0</v>
      </c>
      <c r="M16" s="3">
        <v>0</v>
      </c>
      <c r="N16" s="161" t="e">
        <f t="shared" si="3"/>
        <v>#DIV/0!</v>
      </c>
      <c r="O16" s="159">
        <v>8</v>
      </c>
      <c r="P16" s="3">
        <v>8</v>
      </c>
      <c r="Q16" s="161">
        <f t="shared" si="4"/>
        <v>100</v>
      </c>
      <c r="R16" s="3">
        <v>1599</v>
      </c>
      <c r="S16" s="3">
        <v>1599</v>
      </c>
      <c r="T16" s="161">
        <f t="shared" si="5"/>
        <v>100</v>
      </c>
    </row>
    <row r="17" spans="1:20" x14ac:dyDescent="0.25">
      <c r="A17" s="4" t="s">
        <v>28</v>
      </c>
      <c r="B17" s="4" t="s">
        <v>29</v>
      </c>
      <c r="C17" s="3">
        <v>11</v>
      </c>
      <c r="D17" s="3">
        <v>11</v>
      </c>
      <c r="E17" s="134">
        <f t="shared" si="0"/>
        <v>100</v>
      </c>
      <c r="F17" s="3">
        <v>1577</v>
      </c>
      <c r="G17" s="3">
        <v>1577</v>
      </c>
      <c r="H17" s="5">
        <f t="shared" si="1"/>
        <v>100</v>
      </c>
      <c r="I17" s="3">
        <v>2</v>
      </c>
      <c r="J17" s="3">
        <v>2</v>
      </c>
      <c r="K17" s="5">
        <f t="shared" si="2"/>
        <v>100</v>
      </c>
      <c r="L17" s="3">
        <v>29</v>
      </c>
      <c r="M17" s="3">
        <v>29</v>
      </c>
      <c r="N17" s="161">
        <f t="shared" si="3"/>
        <v>100</v>
      </c>
      <c r="O17" s="159">
        <v>8</v>
      </c>
      <c r="P17" s="3">
        <v>8</v>
      </c>
      <c r="Q17" s="161">
        <f t="shared" si="4"/>
        <v>100</v>
      </c>
      <c r="R17" s="3">
        <v>748</v>
      </c>
      <c r="S17" s="3">
        <v>748</v>
      </c>
      <c r="T17" s="161">
        <f t="shared" si="5"/>
        <v>100</v>
      </c>
    </row>
    <row r="18" spans="1:20" x14ac:dyDescent="0.25">
      <c r="A18" s="4" t="s">
        <v>30</v>
      </c>
      <c r="B18" s="4" t="s">
        <v>31</v>
      </c>
      <c r="C18" s="3">
        <v>7</v>
      </c>
      <c r="D18" s="3">
        <v>7</v>
      </c>
      <c r="E18" s="134">
        <f t="shared" si="0"/>
        <v>100</v>
      </c>
      <c r="F18" s="3">
        <v>1284</v>
      </c>
      <c r="G18" s="3">
        <v>1284</v>
      </c>
      <c r="H18" s="5">
        <f t="shared" si="1"/>
        <v>100</v>
      </c>
      <c r="I18" s="3">
        <v>0</v>
      </c>
      <c r="J18" s="3">
        <v>0</v>
      </c>
      <c r="K18" s="5" t="e">
        <f t="shared" si="2"/>
        <v>#DIV/0!</v>
      </c>
      <c r="L18" s="3">
        <v>0</v>
      </c>
      <c r="M18" s="3">
        <v>0</v>
      </c>
      <c r="N18" s="161" t="e">
        <f t="shared" si="3"/>
        <v>#DIV/0!</v>
      </c>
      <c r="O18" s="159">
        <v>6</v>
      </c>
      <c r="P18" s="3">
        <v>6</v>
      </c>
      <c r="Q18" s="161">
        <f t="shared" si="4"/>
        <v>100</v>
      </c>
      <c r="R18" s="3">
        <v>675</v>
      </c>
      <c r="S18" s="3">
        <v>675</v>
      </c>
      <c r="T18" s="161">
        <f t="shared" si="5"/>
        <v>100</v>
      </c>
    </row>
    <row r="19" spans="1:20" x14ac:dyDescent="0.25">
      <c r="A19" s="4" t="s">
        <v>32</v>
      </c>
      <c r="B19" s="4" t="s">
        <v>33</v>
      </c>
      <c r="C19" s="3">
        <v>9</v>
      </c>
      <c r="D19" s="3">
        <v>9</v>
      </c>
      <c r="E19" s="134">
        <f t="shared" si="0"/>
        <v>100</v>
      </c>
      <c r="F19" s="3">
        <v>1560</v>
      </c>
      <c r="G19" s="3">
        <v>1560</v>
      </c>
      <c r="H19" s="5">
        <f t="shared" si="1"/>
        <v>100</v>
      </c>
      <c r="I19" s="3">
        <v>1</v>
      </c>
      <c r="J19" s="3">
        <v>1</v>
      </c>
      <c r="K19" s="5">
        <f t="shared" si="2"/>
        <v>100</v>
      </c>
      <c r="L19" s="3">
        <v>25</v>
      </c>
      <c r="M19" s="3">
        <v>25</v>
      </c>
      <c r="N19" s="161">
        <f t="shared" si="3"/>
        <v>100</v>
      </c>
      <c r="O19" s="159">
        <v>7</v>
      </c>
      <c r="P19" s="3">
        <v>7</v>
      </c>
      <c r="Q19" s="161">
        <f t="shared" si="4"/>
        <v>100</v>
      </c>
      <c r="R19" s="3">
        <v>845</v>
      </c>
      <c r="S19" s="3">
        <v>845</v>
      </c>
      <c r="T19" s="161">
        <f t="shared" si="5"/>
        <v>100</v>
      </c>
    </row>
    <row r="20" spans="1:20" x14ac:dyDescent="0.25">
      <c r="A20" s="4" t="s">
        <v>34</v>
      </c>
      <c r="B20" s="4" t="s">
        <v>35</v>
      </c>
      <c r="C20" s="3">
        <v>7</v>
      </c>
      <c r="D20" s="3">
        <v>5</v>
      </c>
      <c r="E20" s="134">
        <f t="shared" si="0"/>
        <v>71.428571428571431</v>
      </c>
      <c r="F20" s="3">
        <v>1142</v>
      </c>
      <c r="G20" s="3">
        <v>912</v>
      </c>
      <c r="H20" s="5">
        <f t="shared" si="1"/>
        <v>79.859894921190886</v>
      </c>
      <c r="I20" s="3">
        <v>0</v>
      </c>
      <c r="J20" s="3">
        <v>0</v>
      </c>
      <c r="K20" s="5" t="e">
        <f t="shared" si="2"/>
        <v>#DIV/0!</v>
      </c>
      <c r="L20" s="3">
        <v>0</v>
      </c>
      <c r="M20" s="3">
        <v>0</v>
      </c>
      <c r="N20" s="161" t="e">
        <f t="shared" si="3"/>
        <v>#DIV/0!</v>
      </c>
      <c r="O20" s="159">
        <v>7</v>
      </c>
      <c r="P20" s="3">
        <v>0</v>
      </c>
      <c r="Q20" s="161">
        <f t="shared" si="4"/>
        <v>0</v>
      </c>
      <c r="R20" s="3">
        <v>761</v>
      </c>
      <c r="S20" s="3">
        <v>0</v>
      </c>
      <c r="T20" s="161">
        <f t="shared" si="5"/>
        <v>0</v>
      </c>
    </row>
    <row r="21" spans="1:20" x14ac:dyDescent="0.25">
      <c r="A21" s="4" t="s">
        <v>36</v>
      </c>
      <c r="B21" s="4" t="s">
        <v>37</v>
      </c>
      <c r="C21" s="3">
        <v>10</v>
      </c>
      <c r="D21" s="3">
        <v>10</v>
      </c>
      <c r="E21" s="134">
        <f t="shared" si="0"/>
        <v>100</v>
      </c>
      <c r="F21" s="3">
        <v>1756</v>
      </c>
      <c r="G21" s="3">
        <v>10</v>
      </c>
      <c r="H21" s="5">
        <f t="shared" si="1"/>
        <v>0.56947608200455579</v>
      </c>
      <c r="I21" s="3">
        <v>1</v>
      </c>
      <c r="J21" s="3">
        <v>0</v>
      </c>
      <c r="K21" s="5">
        <f t="shared" si="2"/>
        <v>0</v>
      </c>
      <c r="L21" s="3">
        <v>16</v>
      </c>
      <c r="M21" s="3">
        <v>0</v>
      </c>
      <c r="N21" s="161">
        <f t="shared" si="3"/>
        <v>0</v>
      </c>
      <c r="O21" s="159">
        <v>6</v>
      </c>
      <c r="P21" s="3">
        <v>6</v>
      </c>
      <c r="Q21" s="161">
        <f t="shared" si="4"/>
        <v>100</v>
      </c>
      <c r="R21" s="3">
        <v>962</v>
      </c>
      <c r="S21" s="3">
        <v>962</v>
      </c>
      <c r="T21" s="161">
        <f t="shared" si="5"/>
        <v>100</v>
      </c>
    </row>
    <row r="22" spans="1:20" x14ac:dyDescent="0.25">
      <c r="A22" s="4" t="s">
        <v>38</v>
      </c>
      <c r="B22" s="4" t="s">
        <v>39</v>
      </c>
      <c r="C22" s="3">
        <v>8</v>
      </c>
      <c r="D22" s="3">
        <v>8</v>
      </c>
      <c r="E22" s="134">
        <f t="shared" si="0"/>
        <v>100</v>
      </c>
      <c r="F22" s="3">
        <v>1726</v>
      </c>
      <c r="G22" s="3">
        <v>1726</v>
      </c>
      <c r="H22" s="5">
        <f t="shared" si="1"/>
        <v>100</v>
      </c>
      <c r="I22" s="3">
        <v>0</v>
      </c>
      <c r="J22" s="3">
        <v>0</v>
      </c>
      <c r="K22" s="5" t="e">
        <f t="shared" si="2"/>
        <v>#DIV/0!</v>
      </c>
      <c r="L22" s="3">
        <v>0</v>
      </c>
      <c r="M22" s="3">
        <v>0</v>
      </c>
      <c r="N22" s="161" t="e">
        <f t="shared" si="3"/>
        <v>#DIV/0!</v>
      </c>
      <c r="O22" s="159">
        <v>6</v>
      </c>
      <c r="P22" s="3">
        <v>6</v>
      </c>
      <c r="Q22" s="161">
        <f t="shared" si="4"/>
        <v>100</v>
      </c>
      <c r="R22" s="3">
        <v>680</v>
      </c>
      <c r="S22" s="3">
        <v>680</v>
      </c>
      <c r="T22" s="161">
        <f t="shared" si="5"/>
        <v>100</v>
      </c>
    </row>
    <row r="23" spans="1:20" x14ac:dyDescent="0.25">
      <c r="A23" s="4" t="s">
        <v>40</v>
      </c>
      <c r="B23" s="4" t="s">
        <v>41</v>
      </c>
      <c r="C23" s="3">
        <v>6</v>
      </c>
      <c r="D23" s="3">
        <v>6</v>
      </c>
      <c r="E23" s="134">
        <f t="shared" si="0"/>
        <v>100</v>
      </c>
      <c r="F23" s="3">
        <v>1108</v>
      </c>
      <c r="G23" s="3">
        <v>1108</v>
      </c>
      <c r="H23" s="5">
        <f t="shared" si="1"/>
        <v>100</v>
      </c>
      <c r="I23" s="3">
        <v>0</v>
      </c>
      <c r="J23" s="3">
        <v>0</v>
      </c>
      <c r="K23" s="5" t="e">
        <f t="shared" si="2"/>
        <v>#DIV/0!</v>
      </c>
      <c r="L23" s="3">
        <v>0</v>
      </c>
      <c r="M23" s="3">
        <v>0</v>
      </c>
      <c r="N23" s="161" t="e">
        <f t="shared" si="3"/>
        <v>#DIV/0!</v>
      </c>
      <c r="O23" s="159">
        <v>5</v>
      </c>
      <c r="P23" s="3">
        <v>5</v>
      </c>
      <c r="Q23" s="161">
        <f t="shared" si="4"/>
        <v>100</v>
      </c>
      <c r="R23" s="3">
        <v>609</v>
      </c>
      <c r="S23" s="3">
        <v>609</v>
      </c>
      <c r="T23" s="161">
        <f t="shared" si="5"/>
        <v>100</v>
      </c>
    </row>
    <row r="24" spans="1:20" x14ac:dyDescent="0.25">
      <c r="A24" s="4" t="s">
        <v>42</v>
      </c>
      <c r="B24" s="4" t="s">
        <v>43</v>
      </c>
      <c r="C24" s="3">
        <v>10</v>
      </c>
      <c r="D24" s="3">
        <v>10</v>
      </c>
      <c r="E24" s="134">
        <f t="shared" si="0"/>
        <v>100</v>
      </c>
      <c r="F24" s="3">
        <v>1555</v>
      </c>
      <c r="G24" s="3">
        <v>1555</v>
      </c>
      <c r="H24" s="5">
        <f t="shared" si="1"/>
        <v>100</v>
      </c>
      <c r="I24" s="3">
        <v>0</v>
      </c>
      <c r="J24" s="3">
        <v>0</v>
      </c>
      <c r="K24" s="5" t="e">
        <f t="shared" si="2"/>
        <v>#DIV/0!</v>
      </c>
      <c r="L24" s="3">
        <v>0</v>
      </c>
      <c r="M24" s="3">
        <v>0</v>
      </c>
      <c r="N24" s="161" t="e">
        <f t="shared" si="3"/>
        <v>#DIV/0!</v>
      </c>
      <c r="O24" s="159">
        <v>5</v>
      </c>
      <c r="P24" s="3">
        <v>5</v>
      </c>
      <c r="Q24" s="161">
        <f t="shared" si="4"/>
        <v>100</v>
      </c>
      <c r="R24" s="3">
        <v>494</v>
      </c>
      <c r="S24" s="3">
        <v>494</v>
      </c>
      <c r="T24" s="161">
        <f t="shared" si="5"/>
        <v>100</v>
      </c>
    </row>
    <row r="25" spans="1:20" x14ac:dyDescent="0.25">
      <c r="A25" s="4" t="s">
        <v>44</v>
      </c>
      <c r="B25" s="4" t="s">
        <v>45</v>
      </c>
      <c r="C25" s="3">
        <v>13</v>
      </c>
      <c r="D25" s="3">
        <v>13</v>
      </c>
      <c r="E25" s="134">
        <f t="shared" si="0"/>
        <v>100</v>
      </c>
      <c r="F25" s="3">
        <v>1667</v>
      </c>
      <c r="G25" s="3">
        <v>1667</v>
      </c>
      <c r="H25" s="5">
        <f t="shared" si="1"/>
        <v>100</v>
      </c>
      <c r="I25" s="3">
        <v>4</v>
      </c>
      <c r="J25" s="3">
        <v>3</v>
      </c>
      <c r="K25" s="5">
        <f t="shared" si="2"/>
        <v>75</v>
      </c>
      <c r="L25" s="3">
        <v>66</v>
      </c>
      <c r="M25" s="3">
        <v>66</v>
      </c>
      <c r="N25" s="161">
        <f t="shared" si="3"/>
        <v>100</v>
      </c>
      <c r="O25" s="159">
        <v>7</v>
      </c>
      <c r="P25" s="3">
        <v>6</v>
      </c>
      <c r="Q25" s="161">
        <f t="shared" si="4"/>
        <v>85.714285714285708</v>
      </c>
      <c r="R25" s="3">
        <v>1077</v>
      </c>
      <c r="S25" s="3">
        <v>1077</v>
      </c>
      <c r="T25" s="161">
        <f t="shared" si="5"/>
        <v>100</v>
      </c>
    </row>
    <row r="26" spans="1:20" x14ac:dyDescent="0.25">
      <c r="A26" s="4" t="s">
        <v>46</v>
      </c>
      <c r="B26" s="4" t="s">
        <v>47</v>
      </c>
      <c r="C26" s="3">
        <v>11</v>
      </c>
      <c r="D26" s="3">
        <v>11</v>
      </c>
      <c r="E26" s="134">
        <f t="shared" si="0"/>
        <v>100</v>
      </c>
      <c r="F26" s="3">
        <v>883</v>
      </c>
      <c r="G26" s="3">
        <v>883</v>
      </c>
      <c r="H26" s="5">
        <f t="shared" si="1"/>
        <v>100</v>
      </c>
      <c r="I26" s="3">
        <v>0</v>
      </c>
      <c r="J26" s="3">
        <v>0</v>
      </c>
      <c r="K26" s="5" t="e">
        <f t="shared" si="2"/>
        <v>#DIV/0!</v>
      </c>
      <c r="L26" s="3">
        <v>0</v>
      </c>
      <c r="M26" s="3">
        <v>0</v>
      </c>
      <c r="N26" s="161" t="e">
        <f t="shared" si="3"/>
        <v>#DIV/0!</v>
      </c>
      <c r="O26" s="159">
        <v>8</v>
      </c>
      <c r="P26" s="3">
        <v>8</v>
      </c>
      <c r="Q26" s="161">
        <f t="shared" si="4"/>
        <v>100</v>
      </c>
      <c r="R26" s="3">
        <v>601</v>
      </c>
      <c r="S26" s="3">
        <v>601</v>
      </c>
      <c r="T26" s="161">
        <f t="shared" si="5"/>
        <v>100</v>
      </c>
    </row>
    <row r="27" spans="1:20" x14ac:dyDescent="0.25">
      <c r="A27" s="4" t="s">
        <v>48</v>
      </c>
      <c r="B27" s="4" t="s">
        <v>49</v>
      </c>
      <c r="C27" s="3">
        <v>6</v>
      </c>
      <c r="D27" s="3">
        <v>3</v>
      </c>
      <c r="E27" s="134">
        <f>+D27/C27*100</f>
        <v>50</v>
      </c>
      <c r="F27" s="3">
        <v>701</v>
      </c>
      <c r="G27" s="3">
        <v>337</v>
      </c>
      <c r="H27" s="5">
        <f t="shared" si="1"/>
        <v>48.074179743223965</v>
      </c>
      <c r="I27" s="3">
        <v>0</v>
      </c>
      <c r="J27" s="3">
        <v>0</v>
      </c>
      <c r="K27" s="5" t="e">
        <f t="shared" si="2"/>
        <v>#DIV/0!</v>
      </c>
      <c r="L27" s="3">
        <v>0</v>
      </c>
      <c r="M27" s="3">
        <v>0</v>
      </c>
      <c r="N27" s="161" t="e">
        <f t="shared" si="3"/>
        <v>#DIV/0!</v>
      </c>
      <c r="O27" s="159">
        <v>5</v>
      </c>
      <c r="P27" s="3">
        <v>4</v>
      </c>
      <c r="Q27" s="161">
        <f t="shared" si="4"/>
        <v>80</v>
      </c>
      <c r="R27" s="3">
        <v>317</v>
      </c>
      <c r="S27" s="3">
        <v>249</v>
      </c>
      <c r="T27" s="161">
        <f t="shared" si="5"/>
        <v>78.548895899053633</v>
      </c>
    </row>
    <row r="28" spans="1:20" x14ac:dyDescent="0.25">
      <c r="A28" s="4" t="s">
        <v>50</v>
      </c>
      <c r="B28" s="4" t="s">
        <v>51</v>
      </c>
      <c r="C28" s="3">
        <v>11</v>
      </c>
      <c r="D28" s="3">
        <v>11</v>
      </c>
      <c r="E28" s="134">
        <f t="shared" ref="E28:E91" si="6">+D28/C28*100</f>
        <v>100</v>
      </c>
      <c r="F28" s="3">
        <v>1342</v>
      </c>
      <c r="G28" s="3">
        <v>1342</v>
      </c>
      <c r="H28" s="5">
        <f t="shared" si="1"/>
        <v>100</v>
      </c>
      <c r="I28" s="3">
        <v>0</v>
      </c>
      <c r="J28" s="3">
        <v>0</v>
      </c>
      <c r="K28" s="5" t="e">
        <f t="shared" si="2"/>
        <v>#DIV/0!</v>
      </c>
      <c r="L28" s="3">
        <v>0</v>
      </c>
      <c r="M28" s="3">
        <v>0</v>
      </c>
      <c r="N28" s="161" t="e">
        <f t="shared" si="3"/>
        <v>#DIV/0!</v>
      </c>
      <c r="O28" s="159">
        <v>5</v>
      </c>
      <c r="P28" s="3">
        <v>5</v>
      </c>
      <c r="Q28" s="161">
        <f t="shared" si="4"/>
        <v>100</v>
      </c>
      <c r="R28" s="3">
        <v>607</v>
      </c>
      <c r="S28" s="3">
        <v>607</v>
      </c>
      <c r="T28" s="161">
        <f t="shared" si="5"/>
        <v>100</v>
      </c>
    </row>
    <row r="29" spans="1:20" x14ac:dyDescent="0.25">
      <c r="A29" s="4" t="s">
        <v>52</v>
      </c>
      <c r="B29" s="4" t="s">
        <v>53</v>
      </c>
      <c r="C29" s="3">
        <v>7</v>
      </c>
      <c r="D29" s="3">
        <v>7</v>
      </c>
      <c r="E29" s="134">
        <f t="shared" si="6"/>
        <v>100</v>
      </c>
      <c r="F29" s="3">
        <v>1346</v>
      </c>
      <c r="G29" s="3">
        <v>1346</v>
      </c>
      <c r="H29" s="5">
        <f t="shared" si="1"/>
        <v>100</v>
      </c>
      <c r="I29" s="3">
        <v>0</v>
      </c>
      <c r="J29" s="3">
        <v>0</v>
      </c>
      <c r="K29" s="5" t="e">
        <f t="shared" si="2"/>
        <v>#DIV/0!</v>
      </c>
      <c r="L29" s="3">
        <v>0</v>
      </c>
      <c r="M29" s="3">
        <v>0</v>
      </c>
      <c r="N29" s="161" t="e">
        <f t="shared" si="3"/>
        <v>#DIV/0!</v>
      </c>
      <c r="O29" s="159">
        <v>5</v>
      </c>
      <c r="P29" s="3">
        <v>5</v>
      </c>
      <c r="Q29" s="161">
        <f t="shared" si="4"/>
        <v>100</v>
      </c>
      <c r="R29" s="3">
        <v>453</v>
      </c>
      <c r="S29" s="3">
        <v>453</v>
      </c>
      <c r="T29" s="161">
        <f t="shared" si="5"/>
        <v>100</v>
      </c>
    </row>
    <row r="30" spans="1:20" x14ac:dyDescent="0.25">
      <c r="A30" s="4" t="s">
        <v>54</v>
      </c>
      <c r="B30" s="4" t="s">
        <v>55</v>
      </c>
      <c r="C30" s="3">
        <v>14</v>
      </c>
      <c r="D30" s="3">
        <v>14</v>
      </c>
      <c r="E30" s="134">
        <f t="shared" si="6"/>
        <v>100</v>
      </c>
      <c r="F30" s="3">
        <v>2719</v>
      </c>
      <c r="G30" s="3">
        <v>2719</v>
      </c>
      <c r="H30" s="5">
        <f t="shared" si="1"/>
        <v>100</v>
      </c>
      <c r="I30" s="3">
        <v>0</v>
      </c>
      <c r="J30" s="3">
        <v>0</v>
      </c>
      <c r="K30" s="5" t="e">
        <f t="shared" si="2"/>
        <v>#DIV/0!</v>
      </c>
      <c r="L30" s="3">
        <v>0</v>
      </c>
      <c r="M30" s="3">
        <v>0</v>
      </c>
      <c r="N30" s="161" t="e">
        <f t="shared" si="3"/>
        <v>#DIV/0!</v>
      </c>
      <c r="O30" s="159">
        <v>9</v>
      </c>
      <c r="P30" s="3">
        <v>9</v>
      </c>
      <c r="Q30" s="161">
        <f t="shared" si="4"/>
        <v>100</v>
      </c>
      <c r="R30" s="3">
        <v>1122</v>
      </c>
      <c r="S30" s="3">
        <v>1122</v>
      </c>
      <c r="T30" s="161">
        <f t="shared" si="5"/>
        <v>100</v>
      </c>
    </row>
    <row r="31" spans="1:20" x14ac:dyDescent="0.25">
      <c r="A31" s="4" t="s">
        <v>56</v>
      </c>
      <c r="B31" s="4" t="s">
        <v>57</v>
      </c>
      <c r="C31" s="3">
        <v>8</v>
      </c>
      <c r="D31" s="3">
        <v>8</v>
      </c>
      <c r="E31" s="134">
        <f t="shared" si="6"/>
        <v>100</v>
      </c>
      <c r="F31" s="3">
        <v>1744</v>
      </c>
      <c r="G31" s="3">
        <v>1744</v>
      </c>
      <c r="H31" s="5">
        <f t="shared" si="1"/>
        <v>100</v>
      </c>
      <c r="I31" s="3">
        <v>0</v>
      </c>
      <c r="J31" s="3">
        <v>0</v>
      </c>
      <c r="K31" s="5" t="e">
        <f t="shared" si="2"/>
        <v>#DIV/0!</v>
      </c>
      <c r="L31" s="3">
        <v>0</v>
      </c>
      <c r="M31" s="3">
        <v>0</v>
      </c>
      <c r="N31" s="161" t="e">
        <f t="shared" si="3"/>
        <v>#DIV/0!</v>
      </c>
      <c r="O31" s="159">
        <v>8</v>
      </c>
      <c r="P31" s="3">
        <v>8</v>
      </c>
      <c r="Q31" s="161">
        <f t="shared" si="4"/>
        <v>100</v>
      </c>
      <c r="R31" s="3">
        <v>976</v>
      </c>
      <c r="S31" s="3">
        <v>976</v>
      </c>
      <c r="T31" s="161">
        <f t="shared" si="5"/>
        <v>100</v>
      </c>
    </row>
    <row r="32" spans="1:20" x14ac:dyDescent="0.25">
      <c r="A32" s="4" t="s">
        <v>58</v>
      </c>
      <c r="B32" s="4" t="s">
        <v>59</v>
      </c>
      <c r="C32" s="3">
        <v>9</v>
      </c>
      <c r="D32" s="3">
        <v>9</v>
      </c>
      <c r="E32" s="134">
        <f t="shared" si="6"/>
        <v>100</v>
      </c>
      <c r="F32" s="3">
        <v>2116</v>
      </c>
      <c r="G32" s="3">
        <v>2116</v>
      </c>
      <c r="H32" s="5">
        <f t="shared" si="1"/>
        <v>100</v>
      </c>
      <c r="I32" s="3">
        <v>0</v>
      </c>
      <c r="J32" s="3">
        <v>0</v>
      </c>
      <c r="K32" s="5" t="e">
        <f t="shared" si="2"/>
        <v>#DIV/0!</v>
      </c>
      <c r="L32" s="3">
        <v>0</v>
      </c>
      <c r="M32" s="3">
        <v>0</v>
      </c>
      <c r="N32" s="161" t="e">
        <f t="shared" si="3"/>
        <v>#DIV/0!</v>
      </c>
      <c r="O32" s="159">
        <v>6</v>
      </c>
      <c r="P32" s="3">
        <v>6</v>
      </c>
      <c r="Q32" s="161">
        <f t="shared" si="4"/>
        <v>100</v>
      </c>
      <c r="R32" s="3">
        <v>1011</v>
      </c>
      <c r="S32" s="3">
        <v>1011</v>
      </c>
      <c r="T32" s="161">
        <f t="shared" si="5"/>
        <v>100</v>
      </c>
    </row>
    <row r="33" spans="1:20" x14ac:dyDescent="0.25">
      <c r="A33" s="4" t="s">
        <v>60</v>
      </c>
      <c r="B33" s="4" t="s">
        <v>61</v>
      </c>
      <c r="C33" s="3">
        <v>6</v>
      </c>
      <c r="D33" s="3">
        <v>6</v>
      </c>
      <c r="E33" s="134">
        <f t="shared" si="6"/>
        <v>100</v>
      </c>
      <c r="F33" s="3">
        <v>948</v>
      </c>
      <c r="G33" s="3">
        <v>948</v>
      </c>
      <c r="H33" s="5">
        <f t="shared" si="1"/>
        <v>100</v>
      </c>
      <c r="I33" s="3">
        <v>0</v>
      </c>
      <c r="J33" s="3">
        <v>0</v>
      </c>
      <c r="K33" s="5" t="e">
        <f t="shared" si="2"/>
        <v>#DIV/0!</v>
      </c>
      <c r="L33" s="3">
        <v>0</v>
      </c>
      <c r="M33" s="3">
        <v>0</v>
      </c>
      <c r="N33" s="161" t="e">
        <f t="shared" si="3"/>
        <v>#DIV/0!</v>
      </c>
      <c r="O33" s="159">
        <v>5</v>
      </c>
      <c r="P33" s="3">
        <v>5</v>
      </c>
      <c r="Q33" s="161">
        <f t="shared" si="4"/>
        <v>100</v>
      </c>
      <c r="R33" s="3">
        <v>485</v>
      </c>
      <c r="S33" s="3">
        <v>485</v>
      </c>
      <c r="T33" s="161">
        <f t="shared" si="5"/>
        <v>100</v>
      </c>
    </row>
    <row r="34" spans="1:20" x14ac:dyDescent="0.25">
      <c r="A34" s="4" t="s">
        <v>62</v>
      </c>
      <c r="B34" s="4" t="s">
        <v>63</v>
      </c>
      <c r="C34" s="3">
        <v>7</v>
      </c>
      <c r="D34" s="3">
        <v>7</v>
      </c>
      <c r="E34" s="134">
        <f t="shared" si="6"/>
        <v>100</v>
      </c>
      <c r="F34" s="3">
        <v>958</v>
      </c>
      <c r="G34" s="3">
        <v>958</v>
      </c>
      <c r="H34" s="5">
        <f t="shared" si="1"/>
        <v>100</v>
      </c>
      <c r="I34" s="3">
        <v>0</v>
      </c>
      <c r="J34" s="3">
        <v>0</v>
      </c>
      <c r="K34" s="5" t="e">
        <f t="shared" si="2"/>
        <v>#DIV/0!</v>
      </c>
      <c r="L34" s="3">
        <v>0</v>
      </c>
      <c r="M34" s="3">
        <v>0</v>
      </c>
      <c r="N34" s="161" t="e">
        <f t="shared" si="3"/>
        <v>#DIV/0!</v>
      </c>
      <c r="O34" s="159">
        <v>5</v>
      </c>
      <c r="P34" s="3">
        <v>5</v>
      </c>
      <c r="Q34" s="161">
        <f t="shared" si="4"/>
        <v>100</v>
      </c>
      <c r="R34" s="3">
        <v>424</v>
      </c>
      <c r="S34" s="3">
        <v>424</v>
      </c>
      <c r="T34" s="161">
        <f t="shared" si="5"/>
        <v>100</v>
      </c>
    </row>
    <row r="35" spans="1:20" x14ac:dyDescent="0.25">
      <c r="A35" s="4" t="s">
        <v>64</v>
      </c>
      <c r="B35" s="4" t="s">
        <v>65</v>
      </c>
      <c r="C35" s="3">
        <v>10</v>
      </c>
      <c r="D35" s="3">
        <v>9</v>
      </c>
      <c r="E35" s="134">
        <f t="shared" si="6"/>
        <v>90</v>
      </c>
      <c r="F35" s="3">
        <v>1670</v>
      </c>
      <c r="G35" s="3">
        <v>1665</v>
      </c>
      <c r="H35" s="5">
        <f t="shared" si="1"/>
        <v>99.700598802395206</v>
      </c>
      <c r="I35" s="3">
        <v>0</v>
      </c>
      <c r="J35" s="3">
        <v>0</v>
      </c>
      <c r="K35" s="5" t="e">
        <f t="shared" si="2"/>
        <v>#DIV/0!</v>
      </c>
      <c r="L35" s="3">
        <v>0</v>
      </c>
      <c r="M35" s="3">
        <v>0</v>
      </c>
      <c r="N35" s="161" t="e">
        <f t="shared" si="3"/>
        <v>#DIV/0!</v>
      </c>
      <c r="O35" s="159">
        <v>6</v>
      </c>
      <c r="P35" s="3">
        <v>6</v>
      </c>
      <c r="Q35" s="161">
        <f t="shared" si="4"/>
        <v>100</v>
      </c>
      <c r="R35" s="3">
        <v>886</v>
      </c>
      <c r="S35" s="3">
        <v>886</v>
      </c>
      <c r="T35" s="161">
        <f t="shared" si="5"/>
        <v>100</v>
      </c>
    </row>
    <row r="36" spans="1:20" x14ac:dyDescent="0.25">
      <c r="A36" s="4" t="s">
        <v>66</v>
      </c>
      <c r="B36" s="4" t="s">
        <v>67</v>
      </c>
      <c r="C36" s="3">
        <v>7</v>
      </c>
      <c r="D36" s="3">
        <v>7</v>
      </c>
      <c r="E36" s="134">
        <f t="shared" si="6"/>
        <v>100</v>
      </c>
      <c r="F36" s="3">
        <v>1815</v>
      </c>
      <c r="G36" s="3">
        <v>1815</v>
      </c>
      <c r="H36" s="5">
        <f t="shared" si="1"/>
        <v>100</v>
      </c>
      <c r="I36" s="3">
        <v>0</v>
      </c>
      <c r="J36" s="3">
        <v>0</v>
      </c>
      <c r="K36" s="5" t="e">
        <f t="shared" si="2"/>
        <v>#DIV/0!</v>
      </c>
      <c r="L36" s="3">
        <v>0</v>
      </c>
      <c r="M36" s="3">
        <v>0</v>
      </c>
      <c r="N36" s="161" t="e">
        <f t="shared" si="3"/>
        <v>#DIV/0!</v>
      </c>
      <c r="O36" s="159">
        <v>6</v>
      </c>
      <c r="P36" s="3">
        <v>6</v>
      </c>
      <c r="Q36" s="161">
        <f t="shared" si="4"/>
        <v>100</v>
      </c>
      <c r="R36" s="3">
        <v>669</v>
      </c>
      <c r="S36" s="3">
        <v>669</v>
      </c>
      <c r="T36" s="161">
        <f t="shared" si="5"/>
        <v>100</v>
      </c>
    </row>
    <row r="37" spans="1:20" x14ac:dyDescent="0.25">
      <c r="A37" s="4" t="s">
        <v>68</v>
      </c>
      <c r="B37" s="4" t="s">
        <v>69</v>
      </c>
      <c r="C37" s="3">
        <v>8</v>
      </c>
      <c r="D37" s="3">
        <v>8</v>
      </c>
      <c r="E37" s="134">
        <f t="shared" si="6"/>
        <v>100</v>
      </c>
      <c r="F37" s="3">
        <v>950</v>
      </c>
      <c r="G37" s="3">
        <v>950</v>
      </c>
      <c r="H37" s="5">
        <f t="shared" si="1"/>
        <v>100</v>
      </c>
      <c r="I37" s="3">
        <v>0</v>
      </c>
      <c r="J37" s="3">
        <v>0</v>
      </c>
      <c r="K37" s="5" t="e">
        <f t="shared" si="2"/>
        <v>#DIV/0!</v>
      </c>
      <c r="L37" s="3">
        <v>0</v>
      </c>
      <c r="M37" s="3">
        <v>0</v>
      </c>
      <c r="N37" s="161" t="e">
        <f t="shared" si="3"/>
        <v>#DIV/0!</v>
      </c>
      <c r="O37" s="159">
        <v>7</v>
      </c>
      <c r="P37" s="3">
        <v>7</v>
      </c>
      <c r="Q37" s="161">
        <f t="shared" si="4"/>
        <v>100</v>
      </c>
      <c r="R37" s="3">
        <v>518</v>
      </c>
      <c r="S37" s="3">
        <v>518</v>
      </c>
      <c r="T37" s="161">
        <f t="shared" si="5"/>
        <v>100</v>
      </c>
    </row>
    <row r="38" spans="1:20" x14ac:dyDescent="0.25">
      <c r="A38" s="4" t="s">
        <v>70</v>
      </c>
      <c r="B38" s="4" t="s">
        <v>71</v>
      </c>
      <c r="C38" s="3">
        <v>16</v>
      </c>
      <c r="D38" s="3">
        <v>16</v>
      </c>
      <c r="E38" s="134">
        <f t="shared" si="6"/>
        <v>100</v>
      </c>
      <c r="F38" s="3">
        <v>3027</v>
      </c>
      <c r="G38" s="3">
        <v>3027</v>
      </c>
      <c r="H38" s="5">
        <f t="shared" si="1"/>
        <v>100</v>
      </c>
      <c r="I38" s="3">
        <v>0</v>
      </c>
      <c r="J38" s="3">
        <v>0</v>
      </c>
      <c r="K38" s="5" t="e">
        <f t="shared" si="2"/>
        <v>#DIV/0!</v>
      </c>
      <c r="L38" s="3">
        <v>0</v>
      </c>
      <c r="M38" s="3">
        <v>0</v>
      </c>
      <c r="N38" s="161" t="e">
        <f t="shared" si="3"/>
        <v>#DIV/0!</v>
      </c>
      <c r="O38" s="159">
        <v>8</v>
      </c>
      <c r="P38" s="3">
        <v>8</v>
      </c>
      <c r="Q38" s="161">
        <f t="shared" si="4"/>
        <v>100</v>
      </c>
      <c r="R38" s="3">
        <v>1001</v>
      </c>
      <c r="S38" s="3">
        <v>1001</v>
      </c>
      <c r="T38" s="161">
        <f t="shared" si="5"/>
        <v>100</v>
      </c>
    </row>
    <row r="39" spans="1:20" x14ac:dyDescent="0.25">
      <c r="A39" s="4" t="s">
        <v>72</v>
      </c>
      <c r="B39" s="4" t="s">
        <v>73</v>
      </c>
      <c r="C39" s="3">
        <v>8</v>
      </c>
      <c r="D39" s="3">
        <v>8</v>
      </c>
      <c r="E39" s="134">
        <f t="shared" si="6"/>
        <v>100</v>
      </c>
      <c r="F39" s="3">
        <v>2519</v>
      </c>
      <c r="G39" s="3">
        <v>2519</v>
      </c>
      <c r="H39" s="5">
        <f t="shared" si="1"/>
        <v>100</v>
      </c>
      <c r="I39" s="3">
        <v>0</v>
      </c>
      <c r="J39" s="3">
        <v>0</v>
      </c>
      <c r="K39" s="5" t="e">
        <f t="shared" si="2"/>
        <v>#DIV/0!</v>
      </c>
      <c r="L39" s="3">
        <v>0</v>
      </c>
      <c r="M39" s="3">
        <v>0</v>
      </c>
      <c r="N39" s="161" t="e">
        <f t="shared" si="3"/>
        <v>#DIV/0!</v>
      </c>
      <c r="O39" s="159">
        <v>6</v>
      </c>
      <c r="P39" s="3">
        <v>6</v>
      </c>
      <c r="Q39" s="161">
        <f t="shared" si="4"/>
        <v>100</v>
      </c>
      <c r="R39" s="3">
        <v>973</v>
      </c>
      <c r="S39" s="3">
        <v>973</v>
      </c>
      <c r="T39" s="161">
        <f t="shared" si="5"/>
        <v>100</v>
      </c>
    </row>
    <row r="40" spans="1:20" x14ac:dyDescent="0.25">
      <c r="A40" s="4" t="s">
        <v>74</v>
      </c>
      <c r="B40" s="4" t="s">
        <v>75</v>
      </c>
      <c r="C40" s="3">
        <v>13</v>
      </c>
      <c r="D40" s="3">
        <v>13</v>
      </c>
      <c r="E40" s="134">
        <f t="shared" si="6"/>
        <v>100</v>
      </c>
      <c r="F40" s="3">
        <v>5452</v>
      </c>
      <c r="G40" s="3">
        <v>5452</v>
      </c>
      <c r="H40" s="5">
        <f t="shared" si="1"/>
        <v>100</v>
      </c>
      <c r="I40" s="3">
        <v>0</v>
      </c>
      <c r="J40" s="3">
        <v>0</v>
      </c>
      <c r="K40" s="5" t="e">
        <f t="shared" si="2"/>
        <v>#DIV/0!</v>
      </c>
      <c r="L40" s="3">
        <v>0</v>
      </c>
      <c r="M40" s="3">
        <v>0</v>
      </c>
      <c r="N40" s="161" t="e">
        <f t="shared" si="3"/>
        <v>#DIV/0!</v>
      </c>
      <c r="O40" s="159">
        <v>9</v>
      </c>
      <c r="P40" s="3">
        <v>9</v>
      </c>
      <c r="Q40" s="161">
        <f t="shared" si="4"/>
        <v>100</v>
      </c>
      <c r="R40" s="3">
        <v>1898</v>
      </c>
      <c r="S40" s="3">
        <v>1898</v>
      </c>
      <c r="T40" s="161">
        <f t="shared" si="5"/>
        <v>100</v>
      </c>
    </row>
    <row r="41" spans="1:20" x14ac:dyDescent="0.25">
      <c r="A41" s="4" t="s">
        <v>76</v>
      </c>
      <c r="B41" s="4" t="s">
        <v>77</v>
      </c>
      <c r="C41" s="3">
        <v>19</v>
      </c>
      <c r="D41" s="3">
        <v>19</v>
      </c>
      <c r="E41" s="134">
        <f t="shared" si="6"/>
        <v>100</v>
      </c>
      <c r="F41" s="3">
        <v>1880</v>
      </c>
      <c r="G41" s="3">
        <v>1880</v>
      </c>
      <c r="H41" s="5">
        <f t="shared" si="1"/>
        <v>100</v>
      </c>
      <c r="I41" s="3">
        <v>0</v>
      </c>
      <c r="J41" s="3">
        <v>0</v>
      </c>
      <c r="K41" s="5" t="e">
        <f t="shared" si="2"/>
        <v>#DIV/0!</v>
      </c>
      <c r="L41" s="3">
        <v>0</v>
      </c>
      <c r="M41" s="3">
        <v>0</v>
      </c>
      <c r="N41" s="161" t="e">
        <f t="shared" si="3"/>
        <v>#DIV/0!</v>
      </c>
      <c r="O41" s="159">
        <v>15</v>
      </c>
      <c r="P41" s="3">
        <v>15</v>
      </c>
      <c r="Q41" s="161">
        <f t="shared" si="4"/>
        <v>100</v>
      </c>
      <c r="R41" s="3">
        <v>1062</v>
      </c>
      <c r="S41" s="3">
        <v>1062</v>
      </c>
      <c r="T41" s="161">
        <f t="shared" si="5"/>
        <v>100</v>
      </c>
    </row>
    <row r="42" spans="1:20" x14ac:dyDescent="0.25">
      <c r="A42" s="4" t="s">
        <v>78</v>
      </c>
      <c r="B42" s="4" t="s">
        <v>79</v>
      </c>
      <c r="C42" s="3">
        <v>12</v>
      </c>
      <c r="D42" s="3">
        <v>12</v>
      </c>
      <c r="E42" s="134">
        <f t="shared" si="6"/>
        <v>100</v>
      </c>
      <c r="F42" s="3">
        <v>3479</v>
      </c>
      <c r="G42" s="3">
        <v>3479</v>
      </c>
      <c r="H42" s="5">
        <f t="shared" si="1"/>
        <v>100</v>
      </c>
      <c r="I42" s="3">
        <v>1</v>
      </c>
      <c r="J42" s="3">
        <v>1</v>
      </c>
      <c r="K42" s="5">
        <f t="shared" si="2"/>
        <v>100</v>
      </c>
      <c r="L42" s="3">
        <v>6</v>
      </c>
      <c r="M42" s="3">
        <v>6</v>
      </c>
      <c r="N42" s="161">
        <f t="shared" si="3"/>
        <v>100</v>
      </c>
      <c r="O42" s="159">
        <v>6</v>
      </c>
      <c r="P42" s="3">
        <v>6</v>
      </c>
      <c r="Q42" s="161">
        <f t="shared" si="4"/>
        <v>100</v>
      </c>
      <c r="R42" s="3">
        <v>969</v>
      </c>
      <c r="S42" s="3">
        <v>969</v>
      </c>
      <c r="T42" s="161">
        <f t="shared" si="5"/>
        <v>100</v>
      </c>
    </row>
    <row r="43" spans="1:20" x14ac:dyDescent="0.25">
      <c r="A43" s="4" t="s">
        <v>80</v>
      </c>
      <c r="B43" s="4" t="s">
        <v>81</v>
      </c>
      <c r="C43" s="3">
        <v>12</v>
      </c>
      <c r="D43" s="3">
        <v>12</v>
      </c>
      <c r="E43" s="134">
        <f t="shared" si="6"/>
        <v>100</v>
      </c>
      <c r="F43" s="3">
        <v>2318</v>
      </c>
      <c r="G43" s="3">
        <v>2318</v>
      </c>
      <c r="H43" s="5">
        <f t="shared" si="1"/>
        <v>100</v>
      </c>
      <c r="I43" s="3">
        <v>1</v>
      </c>
      <c r="J43" s="3">
        <v>0</v>
      </c>
      <c r="K43" s="5">
        <f t="shared" si="2"/>
        <v>0</v>
      </c>
      <c r="L43" s="3">
        <v>9</v>
      </c>
      <c r="M43" s="3">
        <v>0</v>
      </c>
      <c r="N43" s="161">
        <f t="shared" si="3"/>
        <v>0</v>
      </c>
      <c r="O43" s="159">
        <v>7</v>
      </c>
      <c r="P43" s="3">
        <v>7</v>
      </c>
      <c r="Q43" s="161">
        <f t="shared" si="4"/>
        <v>100</v>
      </c>
      <c r="R43" s="3">
        <v>756</v>
      </c>
      <c r="S43" s="3">
        <v>756</v>
      </c>
      <c r="T43" s="161">
        <f t="shared" si="5"/>
        <v>100</v>
      </c>
    </row>
    <row r="44" spans="1:20" x14ac:dyDescent="0.25">
      <c r="A44" s="4" t="s">
        <v>82</v>
      </c>
      <c r="B44" s="4" t="s">
        <v>83</v>
      </c>
      <c r="C44" s="3">
        <v>9</v>
      </c>
      <c r="D44" s="3">
        <v>0</v>
      </c>
      <c r="E44" s="134">
        <f t="shared" si="6"/>
        <v>0</v>
      </c>
      <c r="F44" s="3">
        <v>1482</v>
      </c>
      <c r="G44" s="3">
        <v>0</v>
      </c>
      <c r="H44" s="5">
        <f t="shared" si="1"/>
        <v>0</v>
      </c>
      <c r="I44" s="3">
        <v>0</v>
      </c>
      <c r="J44" s="3">
        <v>0</v>
      </c>
      <c r="K44" s="5" t="e">
        <f t="shared" si="2"/>
        <v>#DIV/0!</v>
      </c>
      <c r="L44" s="3">
        <v>0</v>
      </c>
      <c r="M44" s="3">
        <v>0</v>
      </c>
      <c r="N44" s="161" t="e">
        <f t="shared" si="3"/>
        <v>#DIV/0!</v>
      </c>
      <c r="O44" s="159">
        <v>6</v>
      </c>
      <c r="P44" s="3">
        <v>0</v>
      </c>
      <c r="Q44" s="161">
        <f t="shared" si="4"/>
        <v>0</v>
      </c>
      <c r="R44" s="3">
        <v>630</v>
      </c>
      <c r="S44" s="3">
        <v>0</v>
      </c>
      <c r="T44" s="161">
        <f t="shared" si="5"/>
        <v>0</v>
      </c>
    </row>
    <row r="45" spans="1:20" x14ac:dyDescent="0.25">
      <c r="A45" s="4" t="s">
        <v>84</v>
      </c>
      <c r="B45" s="4" t="s">
        <v>85</v>
      </c>
      <c r="C45" s="3">
        <v>11</v>
      </c>
      <c r="D45" s="3">
        <v>11</v>
      </c>
      <c r="E45" s="134">
        <f t="shared" si="6"/>
        <v>100</v>
      </c>
      <c r="F45" s="3">
        <v>1382</v>
      </c>
      <c r="G45" s="3">
        <v>1382</v>
      </c>
      <c r="H45" s="5">
        <f t="shared" si="1"/>
        <v>100</v>
      </c>
      <c r="I45" s="3">
        <v>0</v>
      </c>
      <c r="J45" s="3">
        <v>0</v>
      </c>
      <c r="K45" s="5" t="e">
        <f t="shared" si="2"/>
        <v>#DIV/0!</v>
      </c>
      <c r="L45" s="3">
        <v>0</v>
      </c>
      <c r="M45" s="3">
        <v>0</v>
      </c>
      <c r="N45" s="161" t="e">
        <f t="shared" si="3"/>
        <v>#DIV/0!</v>
      </c>
      <c r="O45" s="159">
        <v>6</v>
      </c>
      <c r="P45" s="3">
        <v>6</v>
      </c>
      <c r="Q45" s="161">
        <f t="shared" si="4"/>
        <v>100</v>
      </c>
      <c r="R45" s="3">
        <v>470</v>
      </c>
      <c r="S45" s="3">
        <v>470</v>
      </c>
      <c r="T45" s="161">
        <f t="shared" si="5"/>
        <v>100</v>
      </c>
    </row>
    <row r="46" spans="1:20" x14ac:dyDescent="0.25">
      <c r="A46" s="4" t="s">
        <v>86</v>
      </c>
      <c r="B46" s="4" t="s">
        <v>87</v>
      </c>
      <c r="C46" s="3">
        <v>6</v>
      </c>
      <c r="D46" s="3">
        <v>6</v>
      </c>
      <c r="E46" s="134">
        <f t="shared" si="6"/>
        <v>100</v>
      </c>
      <c r="F46" s="3">
        <v>683</v>
      </c>
      <c r="G46" s="3">
        <v>683</v>
      </c>
      <c r="H46" s="5">
        <f t="shared" si="1"/>
        <v>100</v>
      </c>
      <c r="I46" s="3">
        <v>4</v>
      </c>
      <c r="J46" s="3">
        <v>0</v>
      </c>
      <c r="K46" s="5">
        <f t="shared" si="2"/>
        <v>0</v>
      </c>
      <c r="L46" s="3">
        <v>0</v>
      </c>
      <c r="M46" s="3">
        <v>0</v>
      </c>
      <c r="N46" s="161" t="e">
        <f t="shared" si="3"/>
        <v>#DIV/0!</v>
      </c>
      <c r="O46" s="159">
        <v>0</v>
      </c>
      <c r="P46" s="3">
        <v>0</v>
      </c>
      <c r="Q46" s="161" t="e">
        <f t="shared" si="4"/>
        <v>#DIV/0!</v>
      </c>
      <c r="R46" s="3">
        <v>84</v>
      </c>
      <c r="S46" s="3">
        <v>0</v>
      </c>
      <c r="T46" s="161">
        <f t="shared" si="5"/>
        <v>0</v>
      </c>
    </row>
    <row r="47" spans="1:20" x14ac:dyDescent="0.25">
      <c r="A47" s="4" t="s">
        <v>88</v>
      </c>
      <c r="B47" s="4" t="s">
        <v>89</v>
      </c>
      <c r="C47" s="3">
        <v>14</v>
      </c>
      <c r="D47" s="3">
        <v>3</v>
      </c>
      <c r="E47" s="134">
        <f t="shared" si="6"/>
        <v>21.428571428571427</v>
      </c>
      <c r="F47" s="3">
        <v>1893</v>
      </c>
      <c r="G47" s="3">
        <v>727</v>
      </c>
      <c r="H47" s="5">
        <f t="shared" si="1"/>
        <v>38.404648705758056</v>
      </c>
      <c r="I47" s="3">
        <v>0</v>
      </c>
      <c r="J47" s="3">
        <v>0</v>
      </c>
      <c r="K47" s="5" t="e">
        <f t="shared" si="2"/>
        <v>#DIV/0!</v>
      </c>
      <c r="L47" s="3">
        <v>0</v>
      </c>
      <c r="M47" s="3">
        <v>0</v>
      </c>
      <c r="N47" s="161" t="e">
        <f t="shared" si="3"/>
        <v>#DIV/0!</v>
      </c>
      <c r="O47" s="159">
        <v>5</v>
      </c>
      <c r="P47" s="3">
        <v>4</v>
      </c>
      <c r="Q47" s="161">
        <f t="shared" si="4"/>
        <v>80</v>
      </c>
      <c r="R47" s="3">
        <v>593</v>
      </c>
      <c r="S47" s="3">
        <v>481</v>
      </c>
      <c r="T47" s="161">
        <f t="shared" si="5"/>
        <v>81.112984822934237</v>
      </c>
    </row>
    <row r="48" spans="1:20" x14ac:dyDescent="0.25">
      <c r="A48" s="4" t="s">
        <v>90</v>
      </c>
      <c r="B48" s="4" t="s">
        <v>91</v>
      </c>
      <c r="C48" s="3">
        <v>7</v>
      </c>
      <c r="D48" s="3">
        <v>6</v>
      </c>
      <c r="E48" s="134">
        <f t="shared" si="6"/>
        <v>85.714285714285708</v>
      </c>
      <c r="F48" s="3">
        <v>1971</v>
      </c>
      <c r="G48" s="3">
        <v>1316</v>
      </c>
      <c r="H48" s="5">
        <f t="shared" si="1"/>
        <v>66.768138001014705</v>
      </c>
      <c r="I48" s="3">
        <v>0</v>
      </c>
      <c r="J48" s="3">
        <v>0</v>
      </c>
      <c r="K48" s="5" t="e">
        <f t="shared" si="2"/>
        <v>#DIV/0!</v>
      </c>
      <c r="L48" s="3">
        <v>0</v>
      </c>
      <c r="M48" s="3">
        <v>0</v>
      </c>
      <c r="N48" s="161" t="e">
        <f t="shared" si="3"/>
        <v>#DIV/0!</v>
      </c>
      <c r="O48" s="159">
        <v>4</v>
      </c>
      <c r="P48" s="3">
        <v>0</v>
      </c>
      <c r="Q48" s="161">
        <f t="shared" si="4"/>
        <v>0</v>
      </c>
      <c r="R48" s="3">
        <v>730</v>
      </c>
      <c r="S48" s="3">
        <v>0</v>
      </c>
      <c r="T48" s="161">
        <f t="shared" si="5"/>
        <v>0</v>
      </c>
    </row>
    <row r="49" spans="1:20" x14ac:dyDescent="0.25">
      <c r="A49" s="4" t="s">
        <v>92</v>
      </c>
      <c r="B49" s="4" t="s">
        <v>93</v>
      </c>
      <c r="C49" s="3">
        <v>11</v>
      </c>
      <c r="D49" s="3">
        <v>11</v>
      </c>
      <c r="E49" s="134">
        <f t="shared" si="6"/>
        <v>100</v>
      </c>
      <c r="F49" s="3">
        <v>2447</v>
      </c>
      <c r="G49" s="3">
        <v>2447</v>
      </c>
      <c r="H49" s="5">
        <f t="shared" si="1"/>
        <v>100</v>
      </c>
      <c r="I49" s="3">
        <v>0</v>
      </c>
      <c r="J49" s="3">
        <v>0</v>
      </c>
      <c r="K49" s="5" t="e">
        <f t="shared" si="2"/>
        <v>#DIV/0!</v>
      </c>
      <c r="L49" s="3">
        <v>0</v>
      </c>
      <c r="M49" s="3">
        <v>0</v>
      </c>
      <c r="N49" s="161" t="e">
        <f t="shared" si="3"/>
        <v>#DIV/0!</v>
      </c>
      <c r="O49" s="159">
        <v>10</v>
      </c>
      <c r="P49" s="3">
        <v>10</v>
      </c>
      <c r="Q49" s="161">
        <f t="shared" si="4"/>
        <v>100</v>
      </c>
      <c r="R49" s="3">
        <v>1381</v>
      </c>
      <c r="S49" s="3">
        <v>1381</v>
      </c>
      <c r="T49" s="161">
        <f t="shared" si="5"/>
        <v>100</v>
      </c>
    </row>
    <row r="50" spans="1:20" x14ac:dyDescent="0.25">
      <c r="A50" s="4" t="s">
        <v>94</v>
      </c>
      <c r="B50" s="4" t="s">
        <v>95</v>
      </c>
      <c r="C50" s="3">
        <v>7</v>
      </c>
      <c r="D50" s="3">
        <v>7</v>
      </c>
      <c r="E50" s="134">
        <f t="shared" si="6"/>
        <v>100</v>
      </c>
      <c r="F50" s="3">
        <v>1985</v>
      </c>
      <c r="G50" s="3">
        <v>1985</v>
      </c>
      <c r="H50" s="5">
        <f t="shared" si="1"/>
        <v>100</v>
      </c>
      <c r="I50" s="3">
        <v>0</v>
      </c>
      <c r="J50" s="3">
        <v>0</v>
      </c>
      <c r="K50" s="5" t="e">
        <f t="shared" si="2"/>
        <v>#DIV/0!</v>
      </c>
      <c r="L50" s="3">
        <v>0</v>
      </c>
      <c r="M50" s="3">
        <v>0</v>
      </c>
      <c r="N50" s="161" t="e">
        <f t="shared" si="3"/>
        <v>#DIV/0!</v>
      </c>
      <c r="O50" s="159">
        <v>4</v>
      </c>
      <c r="P50" s="3">
        <v>4</v>
      </c>
      <c r="Q50" s="161">
        <f t="shared" si="4"/>
        <v>100</v>
      </c>
      <c r="R50" s="3">
        <v>619</v>
      </c>
      <c r="S50" s="3">
        <v>619</v>
      </c>
      <c r="T50" s="161">
        <f t="shared" si="5"/>
        <v>100</v>
      </c>
    </row>
    <row r="51" spans="1:20" x14ac:dyDescent="0.25">
      <c r="A51" s="4" t="s">
        <v>96</v>
      </c>
      <c r="B51" s="4" t="s">
        <v>97</v>
      </c>
      <c r="C51" s="3">
        <v>8</v>
      </c>
      <c r="D51" s="3">
        <v>8</v>
      </c>
      <c r="E51" s="134">
        <f t="shared" si="6"/>
        <v>100</v>
      </c>
      <c r="F51" s="3">
        <v>2678</v>
      </c>
      <c r="G51" s="3">
        <v>2678</v>
      </c>
      <c r="H51" s="5">
        <f t="shared" si="1"/>
        <v>100</v>
      </c>
      <c r="I51" s="3">
        <v>0</v>
      </c>
      <c r="J51" s="3">
        <v>0</v>
      </c>
      <c r="K51" s="5" t="e">
        <f t="shared" si="2"/>
        <v>#DIV/0!</v>
      </c>
      <c r="L51" s="3">
        <v>0</v>
      </c>
      <c r="M51" s="3">
        <v>0</v>
      </c>
      <c r="N51" s="161" t="e">
        <f t="shared" si="3"/>
        <v>#DIV/0!</v>
      </c>
      <c r="O51" s="159">
        <v>8</v>
      </c>
      <c r="P51" s="3">
        <v>7</v>
      </c>
      <c r="Q51" s="161">
        <f t="shared" si="4"/>
        <v>87.5</v>
      </c>
      <c r="R51" s="3">
        <v>1126</v>
      </c>
      <c r="S51" s="3">
        <v>1079</v>
      </c>
      <c r="T51" s="161">
        <f t="shared" si="5"/>
        <v>95.825932504440487</v>
      </c>
    </row>
    <row r="52" spans="1:20" x14ac:dyDescent="0.25">
      <c r="A52" s="4" t="s">
        <v>98</v>
      </c>
      <c r="B52" s="4" t="s">
        <v>99</v>
      </c>
      <c r="C52" s="3">
        <v>6</v>
      </c>
      <c r="D52" s="3">
        <v>6</v>
      </c>
      <c r="E52" s="134">
        <f t="shared" si="6"/>
        <v>100</v>
      </c>
      <c r="F52" s="3">
        <v>1438</v>
      </c>
      <c r="G52" s="3">
        <v>1438</v>
      </c>
      <c r="H52" s="5">
        <f t="shared" si="1"/>
        <v>100</v>
      </c>
      <c r="I52" s="3">
        <v>0</v>
      </c>
      <c r="J52" s="3">
        <v>0</v>
      </c>
      <c r="K52" s="5" t="e">
        <f t="shared" si="2"/>
        <v>#DIV/0!</v>
      </c>
      <c r="L52" s="3">
        <v>0</v>
      </c>
      <c r="M52" s="3">
        <v>0</v>
      </c>
      <c r="N52" s="161" t="e">
        <f t="shared" si="3"/>
        <v>#DIV/0!</v>
      </c>
      <c r="O52" s="159">
        <v>4</v>
      </c>
      <c r="P52" s="3">
        <v>4</v>
      </c>
      <c r="Q52" s="161">
        <f t="shared" si="4"/>
        <v>100</v>
      </c>
      <c r="R52" s="3">
        <v>664</v>
      </c>
      <c r="S52" s="3">
        <v>664</v>
      </c>
      <c r="T52" s="161">
        <f t="shared" si="5"/>
        <v>100</v>
      </c>
    </row>
    <row r="53" spans="1:20" x14ac:dyDescent="0.25">
      <c r="A53" s="4" t="s">
        <v>100</v>
      </c>
      <c r="B53" s="4" t="s">
        <v>101</v>
      </c>
      <c r="C53" s="3">
        <v>8</v>
      </c>
      <c r="D53" s="3">
        <v>8</v>
      </c>
      <c r="E53" s="134">
        <f t="shared" si="6"/>
        <v>100</v>
      </c>
      <c r="F53" s="3">
        <v>833</v>
      </c>
      <c r="G53" s="3">
        <v>833</v>
      </c>
      <c r="H53" s="5">
        <f t="shared" si="1"/>
        <v>100</v>
      </c>
      <c r="I53" s="3">
        <v>0</v>
      </c>
      <c r="J53" s="3">
        <v>0</v>
      </c>
      <c r="K53" s="5" t="e">
        <f t="shared" si="2"/>
        <v>#DIV/0!</v>
      </c>
      <c r="L53" s="3">
        <v>0</v>
      </c>
      <c r="M53" s="3">
        <v>0</v>
      </c>
      <c r="N53" s="161" t="e">
        <f t="shared" si="3"/>
        <v>#DIV/0!</v>
      </c>
      <c r="O53" s="159">
        <v>4</v>
      </c>
      <c r="P53" s="3">
        <v>4</v>
      </c>
      <c r="Q53" s="161">
        <f t="shared" si="4"/>
        <v>100</v>
      </c>
      <c r="R53" s="3">
        <v>325</v>
      </c>
      <c r="S53" s="3">
        <v>325</v>
      </c>
      <c r="T53" s="161">
        <f t="shared" si="5"/>
        <v>100</v>
      </c>
    </row>
    <row r="54" spans="1:20" x14ac:dyDescent="0.25">
      <c r="A54" s="4" t="s">
        <v>102</v>
      </c>
      <c r="B54" s="4" t="s">
        <v>103</v>
      </c>
      <c r="C54" s="3">
        <v>6</v>
      </c>
      <c r="D54" s="3">
        <v>6</v>
      </c>
      <c r="E54" s="134">
        <f t="shared" si="6"/>
        <v>100</v>
      </c>
      <c r="F54" s="3">
        <v>1342</v>
      </c>
      <c r="G54" s="3">
        <v>1342</v>
      </c>
      <c r="H54" s="5">
        <f t="shared" si="1"/>
        <v>100</v>
      </c>
      <c r="I54" s="3">
        <v>0</v>
      </c>
      <c r="J54" s="3">
        <v>0</v>
      </c>
      <c r="K54" s="5" t="e">
        <f t="shared" si="2"/>
        <v>#DIV/0!</v>
      </c>
      <c r="L54" s="3">
        <v>0</v>
      </c>
      <c r="M54" s="3">
        <v>0</v>
      </c>
      <c r="N54" s="161" t="e">
        <f t="shared" si="3"/>
        <v>#DIV/0!</v>
      </c>
      <c r="O54" s="159">
        <v>5</v>
      </c>
      <c r="P54" s="3">
        <v>5</v>
      </c>
      <c r="Q54" s="161">
        <f t="shared" si="4"/>
        <v>100</v>
      </c>
      <c r="R54" s="3">
        <v>748</v>
      </c>
      <c r="S54" s="3">
        <v>748</v>
      </c>
      <c r="T54" s="161">
        <f t="shared" si="5"/>
        <v>100</v>
      </c>
    </row>
    <row r="55" spans="1:20" x14ac:dyDescent="0.25">
      <c r="A55" s="4" t="s">
        <v>104</v>
      </c>
      <c r="B55" s="4" t="s">
        <v>105</v>
      </c>
      <c r="C55" s="3">
        <v>7</v>
      </c>
      <c r="D55" s="3">
        <v>7</v>
      </c>
      <c r="E55" s="134">
        <f t="shared" si="6"/>
        <v>100</v>
      </c>
      <c r="F55" s="3">
        <v>1014</v>
      </c>
      <c r="G55" s="3">
        <v>1014</v>
      </c>
      <c r="H55" s="5">
        <f t="shared" si="1"/>
        <v>100</v>
      </c>
      <c r="I55" s="3">
        <v>1</v>
      </c>
      <c r="J55" s="3">
        <v>1</v>
      </c>
      <c r="K55" s="5">
        <f t="shared" si="2"/>
        <v>100</v>
      </c>
      <c r="L55" s="3">
        <v>9</v>
      </c>
      <c r="M55" s="3">
        <v>0</v>
      </c>
      <c r="N55" s="161">
        <f t="shared" si="3"/>
        <v>0</v>
      </c>
      <c r="O55" s="159">
        <v>4</v>
      </c>
      <c r="P55" s="3">
        <v>4</v>
      </c>
      <c r="Q55" s="161">
        <f t="shared" si="4"/>
        <v>100</v>
      </c>
      <c r="R55" s="3">
        <v>265</v>
      </c>
      <c r="S55" s="3">
        <v>265</v>
      </c>
      <c r="T55" s="161">
        <f t="shared" si="5"/>
        <v>100</v>
      </c>
    </row>
    <row r="56" spans="1:20" x14ac:dyDescent="0.25">
      <c r="A56" s="4" t="s">
        <v>106</v>
      </c>
      <c r="B56" s="4" t="s">
        <v>107</v>
      </c>
      <c r="C56" s="3">
        <v>11</v>
      </c>
      <c r="D56" s="3">
        <v>11</v>
      </c>
      <c r="E56" s="134">
        <f t="shared" si="6"/>
        <v>100</v>
      </c>
      <c r="F56" s="3">
        <v>1851</v>
      </c>
      <c r="G56" s="3">
        <v>1851</v>
      </c>
      <c r="H56" s="5">
        <f t="shared" si="1"/>
        <v>100</v>
      </c>
      <c r="I56" s="3">
        <v>1</v>
      </c>
      <c r="J56" s="3">
        <v>1</v>
      </c>
      <c r="K56" s="5">
        <f t="shared" si="2"/>
        <v>100</v>
      </c>
      <c r="L56" s="3">
        <v>3</v>
      </c>
      <c r="M56" s="3">
        <v>3</v>
      </c>
      <c r="N56" s="161">
        <f t="shared" si="3"/>
        <v>100</v>
      </c>
      <c r="O56" s="159">
        <v>5</v>
      </c>
      <c r="P56" s="3">
        <v>5</v>
      </c>
      <c r="Q56" s="161">
        <f t="shared" si="4"/>
        <v>100</v>
      </c>
      <c r="R56" s="3">
        <v>619</v>
      </c>
      <c r="S56" s="3">
        <v>619</v>
      </c>
      <c r="T56" s="161">
        <f t="shared" si="5"/>
        <v>100</v>
      </c>
    </row>
    <row r="57" spans="1:20" x14ac:dyDescent="0.25">
      <c r="A57" s="4" t="s">
        <v>108</v>
      </c>
      <c r="B57" s="4" t="s">
        <v>109</v>
      </c>
      <c r="C57" s="3">
        <v>8</v>
      </c>
      <c r="D57" s="3">
        <v>8</v>
      </c>
      <c r="E57" s="134">
        <f t="shared" si="6"/>
        <v>100</v>
      </c>
      <c r="F57" s="3">
        <v>710</v>
      </c>
      <c r="G57" s="3">
        <v>710</v>
      </c>
      <c r="H57" s="5">
        <f t="shared" si="1"/>
        <v>100</v>
      </c>
      <c r="I57" s="3">
        <v>0</v>
      </c>
      <c r="J57" s="3">
        <v>0</v>
      </c>
      <c r="K57" s="5" t="e">
        <f t="shared" si="2"/>
        <v>#DIV/0!</v>
      </c>
      <c r="L57" s="3">
        <v>0</v>
      </c>
      <c r="M57" s="3">
        <v>0</v>
      </c>
      <c r="N57" s="161" t="e">
        <f t="shared" si="3"/>
        <v>#DIV/0!</v>
      </c>
      <c r="O57" s="159">
        <v>4</v>
      </c>
      <c r="P57" s="3">
        <v>4</v>
      </c>
      <c r="Q57" s="161">
        <f t="shared" si="4"/>
        <v>100</v>
      </c>
      <c r="R57" s="3">
        <v>364</v>
      </c>
      <c r="S57" s="3">
        <v>364</v>
      </c>
      <c r="T57" s="161">
        <f t="shared" si="5"/>
        <v>100</v>
      </c>
    </row>
    <row r="58" spans="1:20" x14ac:dyDescent="0.25">
      <c r="A58" s="4" t="s">
        <v>110</v>
      </c>
      <c r="B58" s="4" t="s">
        <v>111</v>
      </c>
      <c r="C58" s="3">
        <v>7</v>
      </c>
      <c r="D58" s="3">
        <v>7</v>
      </c>
      <c r="E58" s="134">
        <f t="shared" si="6"/>
        <v>100</v>
      </c>
      <c r="F58" s="3">
        <v>1484</v>
      </c>
      <c r="G58" s="3">
        <v>0</v>
      </c>
      <c r="H58" s="5">
        <f t="shared" si="1"/>
        <v>0</v>
      </c>
      <c r="I58" s="3">
        <v>0</v>
      </c>
      <c r="J58" s="3">
        <v>0</v>
      </c>
      <c r="K58" s="5" t="e">
        <f t="shared" si="2"/>
        <v>#DIV/0!</v>
      </c>
      <c r="L58" s="3">
        <v>0</v>
      </c>
      <c r="M58" s="3">
        <v>0</v>
      </c>
      <c r="N58" s="161" t="e">
        <f t="shared" si="3"/>
        <v>#DIV/0!</v>
      </c>
      <c r="O58" s="159">
        <v>7</v>
      </c>
      <c r="P58" s="3">
        <v>7</v>
      </c>
      <c r="Q58" s="161">
        <f t="shared" si="4"/>
        <v>100</v>
      </c>
      <c r="R58" s="3">
        <v>328</v>
      </c>
      <c r="S58" s="3">
        <v>0</v>
      </c>
      <c r="T58" s="161">
        <f t="shared" si="5"/>
        <v>0</v>
      </c>
    </row>
    <row r="59" spans="1:20" x14ac:dyDescent="0.25">
      <c r="A59" s="4" t="s">
        <v>112</v>
      </c>
      <c r="B59" s="4" t="s">
        <v>113</v>
      </c>
      <c r="C59" s="3">
        <v>6</v>
      </c>
      <c r="D59" s="3">
        <v>6</v>
      </c>
      <c r="E59" s="134">
        <f t="shared" si="6"/>
        <v>100</v>
      </c>
      <c r="F59" s="3">
        <v>1381</v>
      </c>
      <c r="G59" s="3">
        <v>1381</v>
      </c>
      <c r="H59" s="5">
        <f t="shared" si="1"/>
        <v>100</v>
      </c>
      <c r="I59" s="3">
        <v>0</v>
      </c>
      <c r="J59" s="3">
        <v>0</v>
      </c>
      <c r="K59" s="5" t="e">
        <f t="shared" si="2"/>
        <v>#DIV/0!</v>
      </c>
      <c r="L59" s="3">
        <v>0</v>
      </c>
      <c r="M59" s="3">
        <v>0</v>
      </c>
      <c r="N59" s="161" t="e">
        <f t="shared" si="3"/>
        <v>#DIV/0!</v>
      </c>
      <c r="O59" s="159">
        <v>4</v>
      </c>
      <c r="P59" s="3">
        <v>4</v>
      </c>
      <c r="Q59" s="161">
        <f t="shared" si="4"/>
        <v>100</v>
      </c>
      <c r="R59" s="3">
        <v>630</v>
      </c>
      <c r="S59" s="3">
        <v>630</v>
      </c>
      <c r="T59" s="161">
        <f t="shared" si="5"/>
        <v>100</v>
      </c>
    </row>
    <row r="60" spans="1:20" x14ac:dyDescent="0.25">
      <c r="A60" s="4" t="s">
        <v>114</v>
      </c>
      <c r="B60" s="4" t="s">
        <v>115</v>
      </c>
      <c r="C60" s="3">
        <v>6</v>
      </c>
      <c r="D60" s="3">
        <v>6</v>
      </c>
      <c r="E60" s="134">
        <f t="shared" si="6"/>
        <v>100</v>
      </c>
      <c r="F60" s="3">
        <v>369</v>
      </c>
      <c r="G60" s="3">
        <v>369</v>
      </c>
      <c r="H60" s="5">
        <f t="shared" si="1"/>
        <v>100</v>
      </c>
      <c r="I60" s="3">
        <v>0</v>
      </c>
      <c r="J60" s="3">
        <v>0</v>
      </c>
      <c r="K60" s="5" t="e">
        <f t="shared" si="2"/>
        <v>#DIV/0!</v>
      </c>
      <c r="L60" s="3">
        <v>0</v>
      </c>
      <c r="M60" s="3">
        <v>0</v>
      </c>
      <c r="N60" s="161" t="e">
        <f t="shared" si="3"/>
        <v>#DIV/0!</v>
      </c>
      <c r="O60" s="159">
        <v>5</v>
      </c>
      <c r="P60" s="3">
        <v>5</v>
      </c>
      <c r="Q60" s="161">
        <f t="shared" si="4"/>
        <v>100</v>
      </c>
      <c r="R60" s="3">
        <v>208</v>
      </c>
      <c r="S60" s="3">
        <v>208</v>
      </c>
      <c r="T60" s="161">
        <f t="shared" si="5"/>
        <v>100</v>
      </c>
    </row>
    <row r="61" spans="1:20" x14ac:dyDescent="0.25">
      <c r="A61" s="4" t="s">
        <v>116</v>
      </c>
      <c r="B61" s="4" t="s">
        <v>117</v>
      </c>
      <c r="C61" s="3">
        <v>7</v>
      </c>
      <c r="D61" s="3">
        <v>7</v>
      </c>
      <c r="E61" s="134">
        <f t="shared" si="6"/>
        <v>100</v>
      </c>
      <c r="F61" s="3">
        <v>954</v>
      </c>
      <c r="G61" s="3">
        <v>954</v>
      </c>
      <c r="H61" s="5">
        <f t="shared" si="1"/>
        <v>100</v>
      </c>
      <c r="I61" s="3">
        <v>0</v>
      </c>
      <c r="J61" s="3">
        <v>0</v>
      </c>
      <c r="K61" s="5" t="e">
        <f t="shared" si="2"/>
        <v>#DIV/0!</v>
      </c>
      <c r="L61" s="3">
        <v>0</v>
      </c>
      <c r="M61" s="3">
        <v>0</v>
      </c>
      <c r="N61" s="161" t="e">
        <f t="shared" si="3"/>
        <v>#DIV/0!</v>
      </c>
      <c r="O61" s="159">
        <v>5</v>
      </c>
      <c r="P61" s="3">
        <v>5</v>
      </c>
      <c r="Q61" s="161">
        <f t="shared" si="4"/>
        <v>100</v>
      </c>
      <c r="R61" s="3">
        <v>608</v>
      </c>
      <c r="S61" s="3">
        <v>608</v>
      </c>
      <c r="T61" s="161">
        <f t="shared" si="5"/>
        <v>100</v>
      </c>
    </row>
    <row r="62" spans="1:20" x14ac:dyDescent="0.25">
      <c r="A62" s="4" t="s">
        <v>118</v>
      </c>
      <c r="B62" s="4" t="s">
        <v>119</v>
      </c>
      <c r="C62" s="3">
        <v>11</v>
      </c>
      <c r="D62" s="3">
        <v>11</v>
      </c>
      <c r="E62" s="134">
        <f t="shared" si="6"/>
        <v>100</v>
      </c>
      <c r="F62" s="3">
        <v>2652</v>
      </c>
      <c r="G62" s="3">
        <v>2652</v>
      </c>
      <c r="H62" s="5">
        <f t="shared" si="1"/>
        <v>100</v>
      </c>
      <c r="I62" s="3">
        <v>0</v>
      </c>
      <c r="J62" s="3">
        <v>0</v>
      </c>
      <c r="K62" s="5" t="e">
        <f t="shared" si="2"/>
        <v>#DIV/0!</v>
      </c>
      <c r="L62" s="3">
        <v>0</v>
      </c>
      <c r="M62" s="3">
        <v>0</v>
      </c>
      <c r="N62" s="161" t="e">
        <f t="shared" si="3"/>
        <v>#DIV/0!</v>
      </c>
      <c r="O62" s="159">
        <v>6</v>
      </c>
      <c r="P62" s="3">
        <v>6</v>
      </c>
      <c r="Q62" s="161">
        <f t="shared" si="4"/>
        <v>100</v>
      </c>
      <c r="R62" s="3">
        <v>804</v>
      </c>
      <c r="S62" s="3">
        <v>804</v>
      </c>
      <c r="T62" s="161">
        <f t="shared" si="5"/>
        <v>100</v>
      </c>
    </row>
    <row r="63" spans="1:20" x14ac:dyDescent="0.25">
      <c r="A63" s="4" t="s">
        <v>120</v>
      </c>
      <c r="B63" s="4" t="s">
        <v>121</v>
      </c>
      <c r="C63" s="3">
        <v>6</v>
      </c>
      <c r="D63" s="3">
        <v>6</v>
      </c>
      <c r="E63" s="134">
        <f t="shared" si="6"/>
        <v>100</v>
      </c>
      <c r="F63" s="3">
        <v>649</v>
      </c>
      <c r="G63" s="3">
        <v>649</v>
      </c>
      <c r="H63" s="5">
        <f t="shared" si="1"/>
        <v>100</v>
      </c>
      <c r="I63" s="3">
        <v>0</v>
      </c>
      <c r="J63" s="3">
        <v>0</v>
      </c>
      <c r="K63" s="5" t="e">
        <f t="shared" si="2"/>
        <v>#DIV/0!</v>
      </c>
      <c r="L63" s="3">
        <v>0</v>
      </c>
      <c r="M63" s="3">
        <v>0</v>
      </c>
      <c r="N63" s="161" t="e">
        <f t="shared" si="3"/>
        <v>#DIV/0!</v>
      </c>
      <c r="O63" s="159">
        <v>4</v>
      </c>
      <c r="P63" s="3">
        <v>4</v>
      </c>
      <c r="Q63" s="161">
        <f t="shared" si="4"/>
        <v>100</v>
      </c>
      <c r="R63" s="3">
        <v>279</v>
      </c>
      <c r="S63" s="3">
        <v>279</v>
      </c>
      <c r="T63" s="161">
        <f t="shared" si="5"/>
        <v>100</v>
      </c>
    </row>
    <row r="64" spans="1:20" x14ac:dyDescent="0.25">
      <c r="A64" s="4" t="s">
        <v>122</v>
      </c>
      <c r="B64" s="4" t="s">
        <v>123</v>
      </c>
      <c r="C64" s="3">
        <v>8</v>
      </c>
      <c r="D64" s="3">
        <v>8</v>
      </c>
      <c r="E64" s="134">
        <f t="shared" si="6"/>
        <v>100</v>
      </c>
      <c r="F64" s="3">
        <v>1876</v>
      </c>
      <c r="G64" s="3">
        <v>1876</v>
      </c>
      <c r="H64" s="5">
        <f t="shared" si="1"/>
        <v>100</v>
      </c>
      <c r="I64" s="3">
        <v>0</v>
      </c>
      <c r="J64" s="3">
        <v>0</v>
      </c>
      <c r="K64" s="5" t="e">
        <f t="shared" si="2"/>
        <v>#DIV/0!</v>
      </c>
      <c r="L64" s="3">
        <v>0</v>
      </c>
      <c r="M64" s="3">
        <v>0</v>
      </c>
      <c r="N64" s="161" t="e">
        <f t="shared" si="3"/>
        <v>#DIV/0!</v>
      </c>
      <c r="O64" s="159">
        <v>2</v>
      </c>
      <c r="P64" s="3">
        <v>2</v>
      </c>
      <c r="Q64" s="161">
        <f t="shared" si="4"/>
        <v>100</v>
      </c>
      <c r="R64" s="3">
        <v>130</v>
      </c>
      <c r="S64" s="3">
        <v>130</v>
      </c>
      <c r="T64" s="161">
        <f t="shared" si="5"/>
        <v>100</v>
      </c>
    </row>
    <row r="65" spans="1:20" x14ac:dyDescent="0.25">
      <c r="A65" s="4" t="s">
        <v>124</v>
      </c>
      <c r="B65" s="4" t="s">
        <v>125</v>
      </c>
      <c r="C65" s="3">
        <v>5</v>
      </c>
      <c r="D65" s="3">
        <v>0</v>
      </c>
      <c r="E65" s="134">
        <f t="shared" si="6"/>
        <v>0</v>
      </c>
      <c r="F65" s="3">
        <v>327</v>
      </c>
      <c r="G65" s="3">
        <v>0</v>
      </c>
      <c r="H65" s="5">
        <f t="shared" si="1"/>
        <v>0</v>
      </c>
      <c r="I65" s="3">
        <v>0</v>
      </c>
      <c r="J65" s="3">
        <v>0</v>
      </c>
      <c r="K65" s="5" t="e">
        <f t="shared" si="2"/>
        <v>#DIV/0!</v>
      </c>
      <c r="L65" s="3">
        <v>0</v>
      </c>
      <c r="M65" s="3">
        <v>0</v>
      </c>
      <c r="N65" s="161" t="e">
        <f t="shared" si="3"/>
        <v>#DIV/0!</v>
      </c>
      <c r="O65" s="159">
        <v>2</v>
      </c>
      <c r="P65" s="3">
        <v>0</v>
      </c>
      <c r="Q65" s="161">
        <f t="shared" si="4"/>
        <v>0</v>
      </c>
      <c r="R65" s="3">
        <v>106</v>
      </c>
      <c r="S65" s="3">
        <v>0</v>
      </c>
      <c r="T65" s="161">
        <f t="shared" si="5"/>
        <v>0</v>
      </c>
    </row>
    <row r="66" spans="1:20" x14ac:dyDescent="0.25">
      <c r="A66" s="4" t="s">
        <v>126</v>
      </c>
      <c r="B66" s="4" t="s">
        <v>127</v>
      </c>
      <c r="C66" s="3">
        <v>7</v>
      </c>
      <c r="D66" s="3">
        <v>7</v>
      </c>
      <c r="E66" s="134">
        <f t="shared" si="6"/>
        <v>100</v>
      </c>
      <c r="F66" s="3">
        <v>875</v>
      </c>
      <c r="G66" s="3">
        <v>875</v>
      </c>
      <c r="H66" s="5">
        <f t="shared" si="1"/>
        <v>100</v>
      </c>
      <c r="I66" s="3">
        <v>0</v>
      </c>
      <c r="J66" s="3">
        <v>0</v>
      </c>
      <c r="K66" s="5" t="e">
        <f t="shared" si="2"/>
        <v>#DIV/0!</v>
      </c>
      <c r="L66" s="3">
        <v>0</v>
      </c>
      <c r="M66" s="3">
        <v>0</v>
      </c>
      <c r="N66" s="161" t="e">
        <f t="shared" si="3"/>
        <v>#DIV/0!</v>
      </c>
      <c r="O66" s="159">
        <v>4</v>
      </c>
      <c r="P66" s="3">
        <v>4</v>
      </c>
      <c r="Q66" s="161">
        <f t="shared" si="4"/>
        <v>100</v>
      </c>
      <c r="R66" s="3">
        <v>249</v>
      </c>
      <c r="S66" s="3">
        <v>249</v>
      </c>
      <c r="T66" s="161">
        <f t="shared" si="5"/>
        <v>100</v>
      </c>
    </row>
    <row r="67" spans="1:20" x14ac:dyDescent="0.25">
      <c r="A67" s="4" t="s">
        <v>128</v>
      </c>
      <c r="B67" s="4" t="s">
        <v>129</v>
      </c>
      <c r="C67" s="3">
        <v>6</v>
      </c>
      <c r="D67" s="3">
        <v>0</v>
      </c>
      <c r="E67" s="134">
        <f t="shared" si="6"/>
        <v>0</v>
      </c>
      <c r="F67" s="3">
        <v>634</v>
      </c>
      <c r="G67" s="3">
        <v>0</v>
      </c>
      <c r="H67" s="5">
        <f t="shared" si="1"/>
        <v>0</v>
      </c>
      <c r="I67" s="3">
        <v>0</v>
      </c>
      <c r="J67" s="3">
        <v>0</v>
      </c>
      <c r="K67" s="5" t="e">
        <f t="shared" si="2"/>
        <v>#DIV/0!</v>
      </c>
      <c r="L67" s="3">
        <v>0</v>
      </c>
      <c r="M67" s="3">
        <v>0</v>
      </c>
      <c r="N67" s="161" t="e">
        <f t="shared" si="3"/>
        <v>#DIV/0!</v>
      </c>
      <c r="O67" s="159">
        <v>0</v>
      </c>
      <c r="P67" s="3">
        <v>0</v>
      </c>
      <c r="Q67" s="161" t="e">
        <f t="shared" si="4"/>
        <v>#DIV/0!</v>
      </c>
      <c r="R67" s="3">
        <v>130</v>
      </c>
      <c r="S67" s="3">
        <v>0</v>
      </c>
      <c r="T67" s="161">
        <f t="shared" si="5"/>
        <v>0</v>
      </c>
    </row>
    <row r="68" spans="1:20" x14ac:dyDescent="0.25">
      <c r="A68" s="4" t="s">
        <v>130</v>
      </c>
      <c r="B68" s="4" t="s">
        <v>131</v>
      </c>
      <c r="C68" s="3">
        <v>0</v>
      </c>
      <c r="D68" s="3">
        <v>0</v>
      </c>
      <c r="E68" s="134" t="e">
        <f t="shared" si="6"/>
        <v>#DIV/0!</v>
      </c>
      <c r="F68" s="3">
        <v>877</v>
      </c>
      <c r="G68" s="3">
        <v>0</v>
      </c>
      <c r="H68" s="5">
        <f t="shared" si="1"/>
        <v>0</v>
      </c>
      <c r="I68" s="3">
        <v>0</v>
      </c>
      <c r="J68" s="3">
        <v>0</v>
      </c>
      <c r="K68" s="5" t="e">
        <f t="shared" si="2"/>
        <v>#DIV/0!</v>
      </c>
      <c r="L68" s="3">
        <v>0</v>
      </c>
      <c r="M68" s="3">
        <v>0</v>
      </c>
      <c r="N68" s="161" t="e">
        <f t="shared" si="3"/>
        <v>#DIV/0!</v>
      </c>
      <c r="O68" s="159">
        <v>0</v>
      </c>
      <c r="P68" s="3">
        <v>0</v>
      </c>
      <c r="Q68" s="161" t="e">
        <f t="shared" si="4"/>
        <v>#DIV/0!</v>
      </c>
      <c r="R68" s="3">
        <v>290</v>
      </c>
      <c r="S68" s="3">
        <v>0</v>
      </c>
      <c r="T68" s="161">
        <f t="shared" si="5"/>
        <v>0</v>
      </c>
    </row>
    <row r="69" spans="1:20" x14ac:dyDescent="0.25">
      <c r="A69" s="4" t="s">
        <v>132</v>
      </c>
      <c r="B69" s="4" t="s">
        <v>133</v>
      </c>
      <c r="C69" s="3">
        <v>5</v>
      </c>
      <c r="D69" s="3">
        <v>5</v>
      </c>
      <c r="E69" s="134">
        <f t="shared" si="6"/>
        <v>100</v>
      </c>
      <c r="F69" s="3">
        <v>610</v>
      </c>
      <c r="G69" s="3">
        <v>610</v>
      </c>
      <c r="H69" s="5">
        <f t="shared" ref="H69:H113" si="7">+G69/F69*100</f>
        <v>100</v>
      </c>
      <c r="I69" s="3">
        <v>0</v>
      </c>
      <c r="J69" s="3">
        <v>0</v>
      </c>
      <c r="K69" s="5" t="e">
        <f t="shared" ref="K69:K113" si="8">+J69/I69*100</f>
        <v>#DIV/0!</v>
      </c>
      <c r="L69" s="3">
        <v>0</v>
      </c>
      <c r="M69" s="3">
        <v>0</v>
      </c>
      <c r="N69" s="161" t="e">
        <f t="shared" ref="N69:N113" si="9">+M69/L69*100</f>
        <v>#DIV/0!</v>
      </c>
      <c r="O69" s="159">
        <v>2</v>
      </c>
      <c r="P69" s="3">
        <v>2</v>
      </c>
      <c r="Q69" s="161">
        <f t="shared" ref="Q69:Q113" si="10">+P69/O69*100</f>
        <v>100</v>
      </c>
      <c r="R69" s="3">
        <v>226</v>
      </c>
      <c r="S69" s="3">
        <v>226</v>
      </c>
      <c r="T69" s="161">
        <f t="shared" ref="T69:T113" si="11">+S69/R69*100</f>
        <v>100</v>
      </c>
    </row>
    <row r="70" spans="1:20" x14ac:dyDescent="0.25">
      <c r="A70" s="4" t="s">
        <v>134</v>
      </c>
      <c r="B70" s="4" t="s">
        <v>135</v>
      </c>
      <c r="C70" s="3">
        <v>3</v>
      </c>
      <c r="D70" s="3">
        <v>3</v>
      </c>
      <c r="E70" s="134">
        <f t="shared" si="6"/>
        <v>100</v>
      </c>
      <c r="F70" s="3">
        <v>334</v>
      </c>
      <c r="G70" s="3">
        <v>334</v>
      </c>
      <c r="H70" s="5">
        <f t="shared" si="7"/>
        <v>100</v>
      </c>
      <c r="I70" s="3">
        <v>0</v>
      </c>
      <c r="J70" s="3">
        <v>0</v>
      </c>
      <c r="K70" s="5" t="e">
        <f t="shared" si="8"/>
        <v>#DIV/0!</v>
      </c>
      <c r="L70" s="3">
        <v>0</v>
      </c>
      <c r="M70" s="3">
        <v>0</v>
      </c>
      <c r="N70" s="161" t="e">
        <f t="shared" si="9"/>
        <v>#DIV/0!</v>
      </c>
      <c r="O70" s="159">
        <v>2</v>
      </c>
      <c r="P70" s="3">
        <v>2</v>
      </c>
      <c r="Q70" s="161">
        <f t="shared" si="10"/>
        <v>100</v>
      </c>
      <c r="R70" s="3">
        <v>562</v>
      </c>
      <c r="S70" s="3">
        <v>562</v>
      </c>
      <c r="T70" s="161">
        <f t="shared" si="11"/>
        <v>100</v>
      </c>
    </row>
    <row r="71" spans="1:20" x14ac:dyDescent="0.25">
      <c r="A71" s="4" t="s">
        <v>136</v>
      </c>
      <c r="B71" s="4" t="s">
        <v>137</v>
      </c>
      <c r="C71" s="3">
        <v>5</v>
      </c>
      <c r="D71" s="3">
        <v>5</v>
      </c>
      <c r="E71" s="134">
        <f t="shared" si="6"/>
        <v>100</v>
      </c>
      <c r="F71" s="3">
        <v>961</v>
      </c>
      <c r="G71" s="3">
        <v>0</v>
      </c>
      <c r="H71" s="5">
        <f t="shared" si="7"/>
        <v>0</v>
      </c>
      <c r="I71" s="3">
        <v>0</v>
      </c>
      <c r="J71" s="3">
        <v>0</v>
      </c>
      <c r="K71" s="5" t="e">
        <f t="shared" si="8"/>
        <v>#DIV/0!</v>
      </c>
      <c r="L71" s="3">
        <v>0</v>
      </c>
      <c r="M71" s="3">
        <v>0</v>
      </c>
      <c r="N71" s="161" t="e">
        <f t="shared" si="9"/>
        <v>#DIV/0!</v>
      </c>
      <c r="O71" s="159">
        <v>4</v>
      </c>
      <c r="P71" s="3">
        <v>4</v>
      </c>
      <c r="Q71" s="161">
        <f t="shared" si="10"/>
        <v>100</v>
      </c>
      <c r="R71" s="3">
        <v>328</v>
      </c>
      <c r="S71" s="3">
        <v>0</v>
      </c>
      <c r="T71" s="161">
        <f t="shared" si="11"/>
        <v>0</v>
      </c>
    </row>
    <row r="72" spans="1:20" x14ac:dyDescent="0.25">
      <c r="A72" s="4" t="s">
        <v>138</v>
      </c>
      <c r="B72" s="4" t="s">
        <v>139</v>
      </c>
      <c r="C72" s="3">
        <v>5</v>
      </c>
      <c r="D72" s="3">
        <v>5</v>
      </c>
      <c r="E72" s="134">
        <f t="shared" si="6"/>
        <v>100</v>
      </c>
      <c r="F72" s="3">
        <v>573</v>
      </c>
      <c r="G72" s="3">
        <v>573</v>
      </c>
      <c r="H72" s="5">
        <f t="shared" si="7"/>
        <v>100</v>
      </c>
      <c r="I72" s="3">
        <v>0</v>
      </c>
      <c r="J72" s="3">
        <v>0</v>
      </c>
      <c r="K72" s="5" t="e">
        <f t="shared" si="8"/>
        <v>#DIV/0!</v>
      </c>
      <c r="L72" s="3">
        <v>0</v>
      </c>
      <c r="M72" s="3">
        <v>0</v>
      </c>
      <c r="N72" s="161" t="e">
        <f t="shared" si="9"/>
        <v>#DIV/0!</v>
      </c>
      <c r="O72" s="159">
        <v>3</v>
      </c>
      <c r="P72" s="3">
        <v>3</v>
      </c>
      <c r="Q72" s="161">
        <f t="shared" si="10"/>
        <v>100</v>
      </c>
      <c r="R72" s="3">
        <v>202</v>
      </c>
      <c r="S72" s="3">
        <v>202</v>
      </c>
      <c r="T72" s="161">
        <f t="shared" si="11"/>
        <v>100</v>
      </c>
    </row>
    <row r="73" spans="1:20" x14ac:dyDescent="0.25">
      <c r="A73" s="4" t="s">
        <v>140</v>
      </c>
      <c r="B73" s="4" t="s">
        <v>141</v>
      </c>
      <c r="C73" s="3">
        <v>0</v>
      </c>
      <c r="D73" s="3">
        <v>0</v>
      </c>
      <c r="E73" s="134" t="e">
        <f t="shared" si="6"/>
        <v>#DIV/0!</v>
      </c>
      <c r="F73" s="3">
        <v>77</v>
      </c>
      <c r="G73" s="3">
        <v>0</v>
      </c>
      <c r="H73" s="5">
        <f t="shared" si="7"/>
        <v>0</v>
      </c>
      <c r="I73" s="3">
        <v>0</v>
      </c>
      <c r="J73" s="3">
        <v>0</v>
      </c>
      <c r="K73" s="5" t="e">
        <f t="shared" si="8"/>
        <v>#DIV/0!</v>
      </c>
      <c r="L73" s="3">
        <v>0</v>
      </c>
      <c r="M73" s="3">
        <v>0</v>
      </c>
      <c r="N73" s="161" t="e">
        <f t="shared" si="9"/>
        <v>#DIV/0!</v>
      </c>
      <c r="O73" s="159">
        <v>0</v>
      </c>
      <c r="P73" s="3">
        <v>0</v>
      </c>
      <c r="Q73" s="161" t="e">
        <f t="shared" si="10"/>
        <v>#DIV/0!</v>
      </c>
      <c r="R73" s="3">
        <v>0</v>
      </c>
      <c r="S73" s="3">
        <v>0</v>
      </c>
      <c r="T73" s="161" t="e">
        <f t="shared" si="11"/>
        <v>#DIV/0!</v>
      </c>
    </row>
    <row r="74" spans="1:20" x14ac:dyDescent="0.25">
      <c r="A74" s="4" t="s">
        <v>142</v>
      </c>
      <c r="B74" s="4" t="s">
        <v>143</v>
      </c>
      <c r="C74" s="3">
        <v>5</v>
      </c>
      <c r="D74" s="3">
        <v>5</v>
      </c>
      <c r="E74" s="134">
        <f t="shared" si="6"/>
        <v>100</v>
      </c>
      <c r="F74" s="3">
        <v>821</v>
      </c>
      <c r="G74" s="3">
        <v>821</v>
      </c>
      <c r="H74" s="5">
        <f t="shared" si="7"/>
        <v>100</v>
      </c>
      <c r="I74" s="3">
        <v>0</v>
      </c>
      <c r="J74" s="3">
        <v>0</v>
      </c>
      <c r="K74" s="5" t="e">
        <f t="shared" si="8"/>
        <v>#DIV/0!</v>
      </c>
      <c r="L74" s="3">
        <v>0</v>
      </c>
      <c r="M74" s="3">
        <v>0</v>
      </c>
      <c r="N74" s="161" t="e">
        <f t="shared" si="9"/>
        <v>#DIV/0!</v>
      </c>
      <c r="O74" s="159">
        <v>4</v>
      </c>
      <c r="P74" s="3">
        <v>4</v>
      </c>
      <c r="Q74" s="161">
        <f t="shared" si="10"/>
        <v>100</v>
      </c>
      <c r="R74" s="3">
        <v>226</v>
      </c>
      <c r="S74" s="3">
        <v>226</v>
      </c>
      <c r="T74" s="161">
        <f t="shared" si="11"/>
        <v>100</v>
      </c>
    </row>
    <row r="75" spans="1:20" x14ac:dyDescent="0.25">
      <c r="A75" s="4" t="s">
        <v>144</v>
      </c>
      <c r="B75" s="4" t="s">
        <v>145</v>
      </c>
      <c r="C75" s="3">
        <v>4</v>
      </c>
      <c r="D75" s="3">
        <v>0</v>
      </c>
      <c r="E75" s="134">
        <f t="shared" si="6"/>
        <v>0</v>
      </c>
      <c r="F75" s="3">
        <v>207</v>
      </c>
      <c r="G75" s="3">
        <v>0</v>
      </c>
      <c r="H75" s="5">
        <f t="shared" si="7"/>
        <v>0</v>
      </c>
      <c r="I75" s="3">
        <v>0</v>
      </c>
      <c r="J75" s="3">
        <v>0</v>
      </c>
      <c r="K75" s="5" t="e">
        <f t="shared" si="8"/>
        <v>#DIV/0!</v>
      </c>
      <c r="L75" s="3">
        <v>0</v>
      </c>
      <c r="M75" s="3">
        <v>0</v>
      </c>
      <c r="N75" s="161" t="e">
        <f t="shared" si="9"/>
        <v>#DIV/0!</v>
      </c>
      <c r="O75" s="159">
        <v>5</v>
      </c>
      <c r="P75" s="3">
        <v>0</v>
      </c>
      <c r="Q75" s="161">
        <f t="shared" si="10"/>
        <v>0</v>
      </c>
      <c r="R75" s="3">
        <v>115</v>
      </c>
      <c r="S75" s="3">
        <v>0</v>
      </c>
      <c r="T75" s="161">
        <f t="shared" si="11"/>
        <v>0</v>
      </c>
    </row>
    <row r="76" spans="1:20" x14ac:dyDescent="0.25">
      <c r="A76" s="4" t="s">
        <v>146</v>
      </c>
      <c r="B76" s="4" t="s">
        <v>147</v>
      </c>
      <c r="C76" s="3">
        <v>0</v>
      </c>
      <c r="D76" s="3">
        <v>0</v>
      </c>
      <c r="E76" s="134" t="e">
        <f t="shared" si="6"/>
        <v>#DIV/0!</v>
      </c>
      <c r="F76" s="3">
        <v>1516</v>
      </c>
      <c r="G76" s="3">
        <v>0</v>
      </c>
      <c r="H76" s="5">
        <f t="shared" si="7"/>
        <v>0</v>
      </c>
      <c r="I76" s="3">
        <v>0</v>
      </c>
      <c r="J76" s="3">
        <v>0</v>
      </c>
      <c r="K76" s="5" t="e">
        <f t="shared" si="8"/>
        <v>#DIV/0!</v>
      </c>
      <c r="L76" s="3">
        <v>0</v>
      </c>
      <c r="M76" s="3">
        <v>0</v>
      </c>
      <c r="N76" s="161" t="e">
        <f t="shared" si="9"/>
        <v>#DIV/0!</v>
      </c>
      <c r="O76" s="159">
        <v>0</v>
      </c>
      <c r="P76" s="3">
        <v>0</v>
      </c>
      <c r="Q76" s="161" t="e">
        <f t="shared" si="10"/>
        <v>#DIV/0!</v>
      </c>
      <c r="R76" s="3">
        <v>644</v>
      </c>
      <c r="S76" s="3">
        <v>0</v>
      </c>
      <c r="T76" s="161">
        <f t="shared" si="11"/>
        <v>0</v>
      </c>
    </row>
    <row r="77" spans="1:20" x14ac:dyDescent="0.25">
      <c r="A77" s="4" t="s">
        <v>148</v>
      </c>
      <c r="B77" s="4" t="s">
        <v>149</v>
      </c>
      <c r="C77" s="3">
        <v>6</v>
      </c>
      <c r="D77" s="3">
        <v>6</v>
      </c>
      <c r="E77" s="134">
        <f t="shared" si="6"/>
        <v>100</v>
      </c>
      <c r="F77" s="3">
        <v>705</v>
      </c>
      <c r="G77" s="3">
        <v>705</v>
      </c>
      <c r="H77" s="5">
        <f t="shared" si="7"/>
        <v>100</v>
      </c>
      <c r="I77" s="3">
        <v>0</v>
      </c>
      <c r="J77" s="3">
        <v>0</v>
      </c>
      <c r="K77" s="5" t="e">
        <f t="shared" si="8"/>
        <v>#DIV/0!</v>
      </c>
      <c r="L77" s="3">
        <v>0</v>
      </c>
      <c r="M77" s="3">
        <v>0</v>
      </c>
      <c r="N77" s="161" t="e">
        <f t="shared" si="9"/>
        <v>#DIV/0!</v>
      </c>
      <c r="O77" s="159">
        <v>4</v>
      </c>
      <c r="P77" s="3">
        <v>4</v>
      </c>
      <c r="Q77" s="161">
        <f t="shared" si="10"/>
        <v>100</v>
      </c>
      <c r="R77" s="3">
        <v>310</v>
      </c>
      <c r="S77" s="3">
        <v>310</v>
      </c>
      <c r="T77" s="161">
        <f t="shared" si="11"/>
        <v>100</v>
      </c>
    </row>
    <row r="78" spans="1:20" x14ac:dyDescent="0.25">
      <c r="A78" s="4" t="s">
        <v>150</v>
      </c>
      <c r="B78" s="4" t="s">
        <v>151</v>
      </c>
      <c r="C78" s="3">
        <v>4</v>
      </c>
      <c r="D78" s="3">
        <v>1</v>
      </c>
      <c r="E78" s="134">
        <f t="shared" si="6"/>
        <v>25</v>
      </c>
      <c r="F78" s="3">
        <v>422</v>
      </c>
      <c r="G78" s="3">
        <v>136</v>
      </c>
      <c r="H78" s="5">
        <f t="shared" si="7"/>
        <v>32.227488151658768</v>
      </c>
      <c r="I78" s="3">
        <v>0</v>
      </c>
      <c r="J78" s="3">
        <v>0</v>
      </c>
      <c r="K78" s="5" t="e">
        <f t="shared" si="8"/>
        <v>#DIV/0!</v>
      </c>
      <c r="L78" s="3">
        <v>0</v>
      </c>
      <c r="M78" s="3">
        <v>0</v>
      </c>
      <c r="N78" s="161" t="e">
        <f t="shared" si="9"/>
        <v>#DIV/0!</v>
      </c>
      <c r="O78" s="159">
        <v>0</v>
      </c>
      <c r="P78" s="3">
        <v>0</v>
      </c>
      <c r="Q78" s="161" t="e">
        <f t="shared" si="10"/>
        <v>#DIV/0!</v>
      </c>
      <c r="R78" s="3">
        <v>0</v>
      </c>
      <c r="S78" s="3">
        <v>0</v>
      </c>
      <c r="T78" s="161" t="e">
        <f t="shared" si="11"/>
        <v>#DIV/0!</v>
      </c>
    </row>
    <row r="79" spans="1:20" x14ac:dyDescent="0.25">
      <c r="A79" s="4" t="s">
        <v>152</v>
      </c>
      <c r="B79" s="4" t="s">
        <v>153</v>
      </c>
      <c r="C79" s="3">
        <v>0</v>
      </c>
      <c r="D79" s="3">
        <v>0</v>
      </c>
      <c r="E79" s="134" t="e">
        <f t="shared" si="6"/>
        <v>#DIV/0!</v>
      </c>
      <c r="F79" s="3">
        <v>134</v>
      </c>
      <c r="G79" s="3">
        <v>0</v>
      </c>
      <c r="H79" s="5">
        <f t="shared" si="7"/>
        <v>0</v>
      </c>
      <c r="I79" s="3">
        <v>0</v>
      </c>
      <c r="J79" s="3">
        <v>0</v>
      </c>
      <c r="K79" s="5" t="e">
        <f t="shared" si="8"/>
        <v>#DIV/0!</v>
      </c>
      <c r="L79" s="3">
        <v>0</v>
      </c>
      <c r="M79" s="3">
        <v>0</v>
      </c>
      <c r="N79" s="161" t="e">
        <f t="shared" si="9"/>
        <v>#DIV/0!</v>
      </c>
      <c r="O79" s="159">
        <v>0</v>
      </c>
      <c r="P79" s="3">
        <v>0</v>
      </c>
      <c r="Q79" s="161" t="e">
        <f t="shared" si="10"/>
        <v>#DIV/0!</v>
      </c>
      <c r="R79" s="3">
        <v>64</v>
      </c>
      <c r="S79" s="3">
        <v>0</v>
      </c>
      <c r="T79" s="161">
        <f t="shared" si="11"/>
        <v>0</v>
      </c>
    </row>
    <row r="80" spans="1:20" x14ac:dyDescent="0.25">
      <c r="A80" s="4" t="s">
        <v>154</v>
      </c>
      <c r="B80" s="4" t="s">
        <v>155</v>
      </c>
      <c r="C80" s="3">
        <v>5</v>
      </c>
      <c r="D80" s="3">
        <v>5</v>
      </c>
      <c r="E80" s="134">
        <f t="shared" si="6"/>
        <v>100</v>
      </c>
      <c r="F80" s="3">
        <v>357</v>
      </c>
      <c r="G80" s="3">
        <v>357</v>
      </c>
      <c r="H80" s="5">
        <f t="shared" si="7"/>
        <v>100</v>
      </c>
      <c r="I80" s="3">
        <v>0</v>
      </c>
      <c r="J80" s="3">
        <v>0</v>
      </c>
      <c r="K80" s="5" t="e">
        <f t="shared" si="8"/>
        <v>#DIV/0!</v>
      </c>
      <c r="L80" s="3">
        <v>0</v>
      </c>
      <c r="M80" s="3">
        <v>0</v>
      </c>
      <c r="N80" s="161" t="e">
        <f t="shared" si="9"/>
        <v>#DIV/0!</v>
      </c>
      <c r="O80" s="159">
        <v>0</v>
      </c>
      <c r="P80" s="3">
        <v>0</v>
      </c>
      <c r="Q80" s="161" t="e">
        <f t="shared" si="10"/>
        <v>#DIV/0!</v>
      </c>
      <c r="R80" s="3">
        <v>0</v>
      </c>
      <c r="S80" s="3">
        <v>0</v>
      </c>
      <c r="T80" s="161" t="e">
        <f t="shared" si="11"/>
        <v>#DIV/0!</v>
      </c>
    </row>
    <row r="81" spans="1:20" x14ac:dyDescent="0.25">
      <c r="A81" s="4" t="s">
        <v>156</v>
      </c>
      <c r="B81" s="4" t="s">
        <v>157</v>
      </c>
      <c r="C81" s="3">
        <v>6</v>
      </c>
      <c r="D81" s="3">
        <v>6</v>
      </c>
      <c r="E81" s="134">
        <f t="shared" si="6"/>
        <v>100</v>
      </c>
      <c r="F81" s="3">
        <v>472</v>
      </c>
      <c r="G81" s="3">
        <v>472</v>
      </c>
      <c r="H81" s="5">
        <f t="shared" si="7"/>
        <v>100</v>
      </c>
      <c r="I81" s="3">
        <v>0</v>
      </c>
      <c r="J81" s="3">
        <v>0</v>
      </c>
      <c r="K81" s="5" t="e">
        <f t="shared" si="8"/>
        <v>#DIV/0!</v>
      </c>
      <c r="L81" s="3">
        <v>0</v>
      </c>
      <c r="M81" s="3">
        <v>0</v>
      </c>
      <c r="N81" s="161" t="e">
        <f t="shared" si="9"/>
        <v>#DIV/0!</v>
      </c>
      <c r="O81" s="159">
        <v>2</v>
      </c>
      <c r="P81" s="3">
        <v>2</v>
      </c>
      <c r="Q81" s="161">
        <f t="shared" si="10"/>
        <v>100</v>
      </c>
      <c r="R81" s="3">
        <v>59</v>
      </c>
      <c r="S81" s="3">
        <v>59</v>
      </c>
      <c r="T81" s="161">
        <f t="shared" si="11"/>
        <v>100</v>
      </c>
    </row>
    <row r="82" spans="1:20" x14ac:dyDescent="0.25">
      <c r="A82" s="4" t="s">
        <v>158</v>
      </c>
      <c r="B82" s="4" t="s">
        <v>159</v>
      </c>
      <c r="C82" s="3">
        <v>4</v>
      </c>
      <c r="D82" s="3">
        <v>4</v>
      </c>
      <c r="E82" s="134">
        <f t="shared" si="6"/>
        <v>100</v>
      </c>
      <c r="F82" s="3">
        <v>255</v>
      </c>
      <c r="G82" s="3">
        <v>255</v>
      </c>
      <c r="H82" s="5">
        <f t="shared" si="7"/>
        <v>100</v>
      </c>
      <c r="I82" s="3">
        <v>0</v>
      </c>
      <c r="J82" s="3">
        <v>0</v>
      </c>
      <c r="K82" s="5" t="e">
        <f t="shared" si="8"/>
        <v>#DIV/0!</v>
      </c>
      <c r="L82" s="3">
        <v>0</v>
      </c>
      <c r="M82" s="3">
        <v>0</v>
      </c>
      <c r="N82" s="161" t="e">
        <f t="shared" si="9"/>
        <v>#DIV/0!</v>
      </c>
      <c r="O82" s="159">
        <v>0</v>
      </c>
      <c r="P82" s="3">
        <v>0</v>
      </c>
      <c r="Q82" s="161" t="e">
        <f t="shared" si="10"/>
        <v>#DIV/0!</v>
      </c>
      <c r="R82" s="3">
        <v>0</v>
      </c>
      <c r="S82" s="3">
        <v>0</v>
      </c>
      <c r="T82" s="161" t="e">
        <f t="shared" si="11"/>
        <v>#DIV/0!</v>
      </c>
    </row>
    <row r="83" spans="1:20" x14ac:dyDescent="0.25">
      <c r="A83" s="4" t="s">
        <v>160</v>
      </c>
      <c r="B83" s="4" t="s">
        <v>161</v>
      </c>
      <c r="C83" s="3">
        <v>0</v>
      </c>
      <c r="D83" s="3">
        <v>0</v>
      </c>
      <c r="E83" s="134" t="e">
        <f t="shared" si="6"/>
        <v>#DIV/0!</v>
      </c>
      <c r="F83" s="3">
        <v>353</v>
      </c>
      <c r="G83" s="3">
        <v>0</v>
      </c>
      <c r="H83" s="5">
        <f t="shared" si="7"/>
        <v>0</v>
      </c>
      <c r="I83" s="3">
        <v>0</v>
      </c>
      <c r="J83" s="3">
        <v>0</v>
      </c>
      <c r="K83" s="5" t="e">
        <f t="shared" si="8"/>
        <v>#DIV/0!</v>
      </c>
      <c r="L83" s="3">
        <v>0</v>
      </c>
      <c r="M83" s="3">
        <v>0</v>
      </c>
      <c r="N83" s="161" t="e">
        <f t="shared" si="9"/>
        <v>#DIV/0!</v>
      </c>
      <c r="O83" s="159">
        <v>0</v>
      </c>
      <c r="P83" s="3">
        <v>0</v>
      </c>
      <c r="Q83" s="161" t="e">
        <f t="shared" si="10"/>
        <v>#DIV/0!</v>
      </c>
      <c r="R83" s="3">
        <v>16</v>
      </c>
      <c r="S83" s="3">
        <v>0</v>
      </c>
      <c r="T83" s="161">
        <f t="shared" si="11"/>
        <v>0</v>
      </c>
    </row>
    <row r="84" spans="1:20" x14ac:dyDescent="0.25">
      <c r="A84" s="4" t="s">
        <v>162</v>
      </c>
      <c r="B84" s="4" t="s">
        <v>163</v>
      </c>
      <c r="C84" s="3">
        <v>3</v>
      </c>
      <c r="D84" s="3">
        <v>0</v>
      </c>
      <c r="E84" s="134">
        <f t="shared" si="6"/>
        <v>0</v>
      </c>
      <c r="F84" s="3">
        <v>162</v>
      </c>
      <c r="G84" s="3">
        <v>0</v>
      </c>
      <c r="H84" s="5">
        <f t="shared" si="7"/>
        <v>0</v>
      </c>
      <c r="I84" s="3">
        <v>0</v>
      </c>
      <c r="J84" s="3">
        <v>0</v>
      </c>
      <c r="K84" s="5" t="e">
        <f t="shared" si="8"/>
        <v>#DIV/0!</v>
      </c>
      <c r="L84" s="3">
        <v>0</v>
      </c>
      <c r="M84" s="3">
        <v>0</v>
      </c>
      <c r="N84" s="161" t="e">
        <f t="shared" si="9"/>
        <v>#DIV/0!</v>
      </c>
      <c r="O84" s="159">
        <v>0</v>
      </c>
      <c r="P84" s="3">
        <v>0</v>
      </c>
      <c r="Q84" s="161" t="e">
        <f t="shared" si="10"/>
        <v>#DIV/0!</v>
      </c>
      <c r="R84" s="3">
        <v>0</v>
      </c>
      <c r="S84" s="3">
        <v>0</v>
      </c>
      <c r="T84" s="161" t="e">
        <f t="shared" si="11"/>
        <v>#DIV/0!</v>
      </c>
    </row>
    <row r="85" spans="1:20" x14ac:dyDescent="0.25">
      <c r="A85" s="4" t="s">
        <v>164</v>
      </c>
      <c r="B85" s="4" t="s">
        <v>165</v>
      </c>
      <c r="C85" s="3">
        <v>5</v>
      </c>
      <c r="D85" s="3">
        <v>5</v>
      </c>
      <c r="E85" s="134">
        <f t="shared" si="6"/>
        <v>100</v>
      </c>
      <c r="F85" s="3">
        <v>479</v>
      </c>
      <c r="G85" s="3">
        <v>479</v>
      </c>
      <c r="H85" s="5">
        <f t="shared" si="7"/>
        <v>100</v>
      </c>
      <c r="I85" s="3">
        <v>0</v>
      </c>
      <c r="J85" s="3">
        <v>0</v>
      </c>
      <c r="K85" s="5" t="e">
        <f t="shared" si="8"/>
        <v>#DIV/0!</v>
      </c>
      <c r="L85" s="3">
        <v>0</v>
      </c>
      <c r="M85" s="3">
        <v>0</v>
      </c>
      <c r="N85" s="161" t="e">
        <f t="shared" si="9"/>
        <v>#DIV/0!</v>
      </c>
      <c r="O85" s="159">
        <v>3</v>
      </c>
      <c r="P85" s="3">
        <v>3</v>
      </c>
      <c r="Q85" s="161">
        <f t="shared" si="10"/>
        <v>100</v>
      </c>
      <c r="R85" s="3">
        <v>38</v>
      </c>
      <c r="S85" s="3">
        <v>38</v>
      </c>
      <c r="T85" s="161">
        <f t="shared" si="11"/>
        <v>100</v>
      </c>
    </row>
    <row r="86" spans="1:20" x14ac:dyDescent="0.25">
      <c r="A86" s="4" t="s">
        <v>166</v>
      </c>
      <c r="B86" s="4" t="s">
        <v>167</v>
      </c>
      <c r="C86" s="3">
        <v>3</v>
      </c>
      <c r="D86" s="3">
        <v>3</v>
      </c>
      <c r="E86" s="134">
        <f t="shared" si="6"/>
        <v>100</v>
      </c>
      <c r="F86" s="3">
        <v>175</v>
      </c>
      <c r="G86" s="3">
        <v>175</v>
      </c>
      <c r="H86" s="5">
        <f t="shared" si="7"/>
        <v>100</v>
      </c>
      <c r="I86" s="3">
        <v>0</v>
      </c>
      <c r="J86" s="3">
        <v>0</v>
      </c>
      <c r="K86" s="5" t="e">
        <f t="shared" si="8"/>
        <v>#DIV/0!</v>
      </c>
      <c r="L86" s="3">
        <v>0</v>
      </c>
      <c r="M86" s="3">
        <v>0</v>
      </c>
      <c r="N86" s="161" t="e">
        <f t="shared" si="9"/>
        <v>#DIV/0!</v>
      </c>
      <c r="O86" s="159">
        <v>0</v>
      </c>
      <c r="P86" s="3">
        <v>0</v>
      </c>
      <c r="Q86" s="161" t="e">
        <f t="shared" si="10"/>
        <v>#DIV/0!</v>
      </c>
      <c r="R86" s="3">
        <v>0</v>
      </c>
      <c r="S86" s="3">
        <v>0</v>
      </c>
      <c r="T86" s="161" t="e">
        <f t="shared" si="11"/>
        <v>#DIV/0!</v>
      </c>
    </row>
    <row r="87" spans="1:20" x14ac:dyDescent="0.25">
      <c r="A87" s="4" t="s">
        <v>168</v>
      </c>
      <c r="B87" s="4" t="s">
        <v>169</v>
      </c>
      <c r="C87" s="3">
        <v>4</v>
      </c>
      <c r="D87" s="3">
        <v>0</v>
      </c>
      <c r="E87" s="134">
        <f t="shared" si="6"/>
        <v>0</v>
      </c>
      <c r="F87" s="3">
        <v>293</v>
      </c>
      <c r="G87" s="3">
        <v>0</v>
      </c>
      <c r="H87" s="5">
        <f t="shared" si="7"/>
        <v>0</v>
      </c>
      <c r="I87" s="3">
        <v>0</v>
      </c>
      <c r="J87" s="3">
        <v>0</v>
      </c>
      <c r="K87" s="5" t="e">
        <f t="shared" si="8"/>
        <v>#DIV/0!</v>
      </c>
      <c r="L87" s="3">
        <v>0</v>
      </c>
      <c r="M87" s="3">
        <v>0</v>
      </c>
      <c r="N87" s="161" t="e">
        <f t="shared" si="9"/>
        <v>#DIV/0!</v>
      </c>
      <c r="O87" s="159">
        <v>4</v>
      </c>
      <c r="P87" s="3">
        <v>0</v>
      </c>
      <c r="Q87" s="161">
        <f t="shared" si="10"/>
        <v>0</v>
      </c>
      <c r="R87" s="3">
        <v>121</v>
      </c>
      <c r="S87" s="3">
        <v>0</v>
      </c>
      <c r="T87" s="161">
        <f t="shared" si="11"/>
        <v>0</v>
      </c>
    </row>
    <row r="88" spans="1:20" x14ac:dyDescent="0.25">
      <c r="A88" s="4" t="s">
        <v>170</v>
      </c>
      <c r="B88" s="4" t="s">
        <v>171</v>
      </c>
      <c r="C88" s="3">
        <v>4</v>
      </c>
      <c r="D88" s="3">
        <v>4</v>
      </c>
      <c r="E88" s="134">
        <f t="shared" si="6"/>
        <v>100</v>
      </c>
      <c r="F88" s="3">
        <v>474</v>
      </c>
      <c r="G88" s="3">
        <v>279</v>
      </c>
      <c r="H88" s="5">
        <f t="shared" si="7"/>
        <v>58.860759493670891</v>
      </c>
      <c r="I88" s="3">
        <v>0</v>
      </c>
      <c r="J88" s="3">
        <v>0</v>
      </c>
      <c r="K88" s="5" t="e">
        <f t="shared" si="8"/>
        <v>#DIV/0!</v>
      </c>
      <c r="L88" s="3">
        <v>0</v>
      </c>
      <c r="M88" s="3">
        <v>0</v>
      </c>
      <c r="N88" s="161" t="e">
        <f t="shared" si="9"/>
        <v>#DIV/0!</v>
      </c>
      <c r="O88" s="159">
        <v>4</v>
      </c>
      <c r="P88" s="3">
        <v>4</v>
      </c>
      <c r="Q88" s="161">
        <f t="shared" si="10"/>
        <v>100</v>
      </c>
      <c r="R88" s="3">
        <v>85</v>
      </c>
      <c r="S88" s="3">
        <v>0</v>
      </c>
      <c r="T88" s="161">
        <f t="shared" si="11"/>
        <v>0</v>
      </c>
    </row>
    <row r="89" spans="1:20" x14ac:dyDescent="0.25">
      <c r="A89" s="4" t="s">
        <v>172</v>
      </c>
      <c r="B89" s="4" t="s">
        <v>173</v>
      </c>
      <c r="C89" s="3">
        <v>3</v>
      </c>
      <c r="D89" s="3">
        <v>3</v>
      </c>
      <c r="E89" s="134">
        <f t="shared" si="6"/>
        <v>100</v>
      </c>
      <c r="F89" s="3">
        <v>99</v>
      </c>
      <c r="G89" s="3">
        <v>99</v>
      </c>
      <c r="H89" s="5">
        <f t="shared" si="7"/>
        <v>100</v>
      </c>
      <c r="I89" s="3">
        <v>0</v>
      </c>
      <c r="J89" s="3">
        <v>0</v>
      </c>
      <c r="K89" s="5" t="e">
        <f t="shared" si="8"/>
        <v>#DIV/0!</v>
      </c>
      <c r="L89" s="3">
        <v>0</v>
      </c>
      <c r="M89" s="3">
        <v>0</v>
      </c>
      <c r="N89" s="161" t="e">
        <f t="shared" si="9"/>
        <v>#DIV/0!</v>
      </c>
      <c r="O89" s="159">
        <v>0</v>
      </c>
      <c r="P89" s="3">
        <v>0</v>
      </c>
      <c r="Q89" s="161" t="e">
        <f t="shared" si="10"/>
        <v>#DIV/0!</v>
      </c>
      <c r="R89" s="3">
        <v>0</v>
      </c>
      <c r="S89" s="3">
        <v>0</v>
      </c>
      <c r="T89" s="161" t="e">
        <f t="shared" si="11"/>
        <v>#DIV/0!</v>
      </c>
    </row>
    <row r="90" spans="1:20" x14ac:dyDescent="0.25">
      <c r="A90" s="4" t="s">
        <v>174</v>
      </c>
      <c r="B90" s="4" t="s">
        <v>175</v>
      </c>
      <c r="C90" s="3">
        <v>4</v>
      </c>
      <c r="D90" s="3">
        <v>4</v>
      </c>
      <c r="E90" s="134">
        <f t="shared" si="6"/>
        <v>100</v>
      </c>
      <c r="F90" s="3">
        <v>492</v>
      </c>
      <c r="G90" s="3">
        <v>492</v>
      </c>
      <c r="H90" s="5">
        <f t="shared" si="7"/>
        <v>100</v>
      </c>
      <c r="I90" s="3">
        <v>0</v>
      </c>
      <c r="J90" s="3">
        <v>0</v>
      </c>
      <c r="K90" s="5" t="e">
        <f t="shared" si="8"/>
        <v>#DIV/0!</v>
      </c>
      <c r="L90" s="3">
        <v>0</v>
      </c>
      <c r="M90" s="3">
        <v>0</v>
      </c>
      <c r="N90" s="161" t="e">
        <f t="shared" si="9"/>
        <v>#DIV/0!</v>
      </c>
      <c r="O90" s="159">
        <v>0</v>
      </c>
      <c r="P90" s="3">
        <v>0</v>
      </c>
      <c r="Q90" s="161" t="e">
        <f t="shared" si="10"/>
        <v>#DIV/0!</v>
      </c>
      <c r="R90" s="3">
        <v>0</v>
      </c>
      <c r="S90" s="3">
        <v>0</v>
      </c>
      <c r="T90" s="161" t="e">
        <f t="shared" si="11"/>
        <v>#DIV/0!</v>
      </c>
    </row>
    <row r="91" spans="1:20" x14ac:dyDescent="0.25">
      <c r="A91" s="4" t="s">
        <v>176</v>
      </c>
      <c r="B91" s="4" t="s">
        <v>177</v>
      </c>
      <c r="C91" s="3">
        <v>4</v>
      </c>
      <c r="D91" s="3">
        <v>4</v>
      </c>
      <c r="E91" s="134">
        <f t="shared" si="6"/>
        <v>100</v>
      </c>
      <c r="F91" s="3">
        <v>298</v>
      </c>
      <c r="G91" s="3">
        <v>298</v>
      </c>
      <c r="H91" s="5">
        <f t="shared" si="7"/>
        <v>100</v>
      </c>
      <c r="I91" s="3">
        <v>0</v>
      </c>
      <c r="J91" s="3">
        <v>0</v>
      </c>
      <c r="K91" s="5" t="e">
        <f t="shared" si="8"/>
        <v>#DIV/0!</v>
      </c>
      <c r="L91" s="3">
        <v>0</v>
      </c>
      <c r="M91" s="3">
        <v>0</v>
      </c>
      <c r="N91" s="161" t="e">
        <f t="shared" si="9"/>
        <v>#DIV/0!</v>
      </c>
      <c r="O91" s="159">
        <v>0</v>
      </c>
      <c r="P91" s="3">
        <v>0</v>
      </c>
      <c r="Q91" s="161" t="e">
        <f t="shared" si="10"/>
        <v>#DIV/0!</v>
      </c>
      <c r="R91" s="3">
        <v>0</v>
      </c>
      <c r="S91" s="3">
        <v>0</v>
      </c>
      <c r="T91" s="161" t="e">
        <f t="shared" si="11"/>
        <v>#DIV/0!</v>
      </c>
    </row>
    <row r="92" spans="1:20" x14ac:dyDescent="0.25">
      <c r="A92" s="4" t="s">
        <v>178</v>
      </c>
      <c r="B92" s="4" t="s">
        <v>179</v>
      </c>
      <c r="C92" s="3">
        <v>4</v>
      </c>
      <c r="D92" s="3">
        <v>0</v>
      </c>
      <c r="E92" s="134">
        <f t="shared" ref="E92:E113" si="12">+D92/C92*100</f>
        <v>0</v>
      </c>
      <c r="F92" s="3">
        <v>366</v>
      </c>
      <c r="G92" s="3">
        <v>0</v>
      </c>
      <c r="H92" s="5">
        <f t="shared" si="7"/>
        <v>0</v>
      </c>
      <c r="I92" s="3">
        <v>0</v>
      </c>
      <c r="J92" s="3">
        <v>0</v>
      </c>
      <c r="K92" s="5" t="e">
        <f t="shared" si="8"/>
        <v>#DIV/0!</v>
      </c>
      <c r="L92" s="3">
        <v>0</v>
      </c>
      <c r="M92" s="3">
        <v>0</v>
      </c>
      <c r="N92" s="161" t="e">
        <f t="shared" si="9"/>
        <v>#DIV/0!</v>
      </c>
      <c r="O92" s="159">
        <v>0</v>
      </c>
      <c r="P92" s="3">
        <v>0</v>
      </c>
      <c r="Q92" s="161" t="e">
        <f t="shared" si="10"/>
        <v>#DIV/0!</v>
      </c>
      <c r="R92" s="3">
        <v>76</v>
      </c>
      <c r="S92" s="3">
        <v>0</v>
      </c>
      <c r="T92" s="161">
        <f t="shared" si="11"/>
        <v>0</v>
      </c>
    </row>
    <row r="93" spans="1:20" x14ac:dyDescent="0.25">
      <c r="A93" s="4" t="s">
        <v>180</v>
      </c>
      <c r="B93" s="4" t="s">
        <v>181</v>
      </c>
      <c r="C93" s="3">
        <v>6</v>
      </c>
      <c r="D93" s="3">
        <v>6</v>
      </c>
      <c r="E93" s="134">
        <f t="shared" si="12"/>
        <v>100</v>
      </c>
      <c r="F93" s="3">
        <v>205</v>
      </c>
      <c r="G93" s="3">
        <v>205</v>
      </c>
      <c r="H93" s="5">
        <f t="shared" si="7"/>
        <v>100</v>
      </c>
      <c r="I93" s="3">
        <v>0</v>
      </c>
      <c r="J93" s="3">
        <v>0</v>
      </c>
      <c r="K93" s="5" t="e">
        <f t="shared" si="8"/>
        <v>#DIV/0!</v>
      </c>
      <c r="L93" s="3">
        <v>0</v>
      </c>
      <c r="M93" s="3">
        <v>0</v>
      </c>
      <c r="N93" s="161" t="e">
        <f t="shared" si="9"/>
        <v>#DIV/0!</v>
      </c>
      <c r="O93" s="159">
        <v>1</v>
      </c>
      <c r="P93" s="3">
        <v>1</v>
      </c>
      <c r="Q93" s="161">
        <f t="shared" si="10"/>
        <v>100</v>
      </c>
      <c r="R93" s="3">
        <v>31</v>
      </c>
      <c r="S93" s="3">
        <v>31</v>
      </c>
      <c r="T93" s="161">
        <f t="shared" si="11"/>
        <v>100</v>
      </c>
    </row>
    <row r="94" spans="1:20" x14ac:dyDescent="0.25">
      <c r="A94" s="4" t="s">
        <v>182</v>
      </c>
      <c r="B94" s="4" t="s">
        <v>183</v>
      </c>
      <c r="C94" s="3">
        <v>5</v>
      </c>
      <c r="D94" s="3">
        <v>5</v>
      </c>
      <c r="E94" s="134">
        <f t="shared" si="12"/>
        <v>100</v>
      </c>
      <c r="F94" s="3">
        <v>432</v>
      </c>
      <c r="G94" s="3">
        <v>432</v>
      </c>
      <c r="H94" s="5">
        <f t="shared" si="7"/>
        <v>100</v>
      </c>
      <c r="I94" s="3">
        <v>0</v>
      </c>
      <c r="J94" s="3">
        <v>0</v>
      </c>
      <c r="K94" s="5" t="e">
        <f t="shared" si="8"/>
        <v>#DIV/0!</v>
      </c>
      <c r="L94" s="3">
        <v>0</v>
      </c>
      <c r="M94" s="3">
        <v>0</v>
      </c>
      <c r="N94" s="161" t="e">
        <f t="shared" si="9"/>
        <v>#DIV/0!</v>
      </c>
      <c r="O94" s="159">
        <v>0</v>
      </c>
      <c r="P94" s="3">
        <v>0</v>
      </c>
      <c r="Q94" s="161" t="e">
        <f t="shared" si="10"/>
        <v>#DIV/0!</v>
      </c>
      <c r="R94" s="3">
        <v>0</v>
      </c>
      <c r="S94" s="3">
        <v>0</v>
      </c>
      <c r="T94" s="161" t="e">
        <f t="shared" si="11"/>
        <v>#DIV/0!</v>
      </c>
    </row>
    <row r="95" spans="1:20" x14ac:dyDescent="0.25">
      <c r="A95" s="4" t="s">
        <v>184</v>
      </c>
      <c r="B95" s="4" t="s">
        <v>185</v>
      </c>
      <c r="C95" s="3">
        <v>5</v>
      </c>
      <c r="D95" s="3">
        <v>5</v>
      </c>
      <c r="E95" s="134">
        <f t="shared" si="12"/>
        <v>100</v>
      </c>
      <c r="F95" s="3">
        <v>190</v>
      </c>
      <c r="G95" s="3">
        <v>190</v>
      </c>
      <c r="H95" s="5">
        <f t="shared" si="7"/>
        <v>100</v>
      </c>
      <c r="I95" s="3">
        <v>0</v>
      </c>
      <c r="J95" s="3">
        <v>0</v>
      </c>
      <c r="K95" s="5" t="e">
        <f t="shared" si="8"/>
        <v>#DIV/0!</v>
      </c>
      <c r="L95" s="3">
        <v>0</v>
      </c>
      <c r="M95" s="3">
        <v>0</v>
      </c>
      <c r="N95" s="161" t="e">
        <f t="shared" si="9"/>
        <v>#DIV/0!</v>
      </c>
      <c r="O95" s="159">
        <v>0</v>
      </c>
      <c r="P95" s="3">
        <v>0</v>
      </c>
      <c r="Q95" s="161" t="e">
        <f t="shared" si="10"/>
        <v>#DIV/0!</v>
      </c>
      <c r="R95" s="3">
        <v>0</v>
      </c>
      <c r="S95" s="3">
        <v>0</v>
      </c>
      <c r="T95" s="161" t="e">
        <f t="shared" si="11"/>
        <v>#DIV/0!</v>
      </c>
    </row>
    <row r="96" spans="1:20" x14ac:dyDescent="0.25">
      <c r="A96" s="4" t="s">
        <v>186</v>
      </c>
      <c r="B96" s="4" t="s">
        <v>187</v>
      </c>
      <c r="C96" s="3">
        <v>5</v>
      </c>
      <c r="D96" s="3">
        <v>5</v>
      </c>
      <c r="E96" s="134">
        <f t="shared" si="12"/>
        <v>100</v>
      </c>
      <c r="F96" s="3">
        <v>546</v>
      </c>
      <c r="G96" s="3">
        <v>546</v>
      </c>
      <c r="H96" s="5">
        <f t="shared" si="7"/>
        <v>100</v>
      </c>
      <c r="I96" s="3">
        <v>0</v>
      </c>
      <c r="J96" s="3">
        <v>0</v>
      </c>
      <c r="K96" s="5" t="e">
        <f t="shared" si="8"/>
        <v>#DIV/0!</v>
      </c>
      <c r="L96" s="3">
        <v>0</v>
      </c>
      <c r="M96" s="3">
        <v>0</v>
      </c>
      <c r="N96" s="161" t="e">
        <f t="shared" si="9"/>
        <v>#DIV/0!</v>
      </c>
      <c r="O96" s="159">
        <v>0</v>
      </c>
      <c r="P96" s="3">
        <v>0</v>
      </c>
      <c r="Q96" s="161" t="e">
        <f t="shared" si="10"/>
        <v>#DIV/0!</v>
      </c>
      <c r="R96" s="3">
        <v>0</v>
      </c>
      <c r="S96" s="3">
        <v>0</v>
      </c>
      <c r="T96" s="161" t="e">
        <f t="shared" si="11"/>
        <v>#DIV/0!</v>
      </c>
    </row>
    <row r="97" spans="1:20" x14ac:dyDescent="0.25">
      <c r="A97" s="4" t="s">
        <v>188</v>
      </c>
      <c r="B97" s="4" t="s">
        <v>189</v>
      </c>
      <c r="C97" s="3">
        <v>3</v>
      </c>
      <c r="D97" s="3">
        <v>3</v>
      </c>
      <c r="E97" s="134">
        <f t="shared" si="12"/>
        <v>100</v>
      </c>
      <c r="F97" s="3">
        <v>542</v>
      </c>
      <c r="G97" s="3">
        <v>542</v>
      </c>
      <c r="H97" s="5">
        <f t="shared" si="7"/>
        <v>100</v>
      </c>
      <c r="I97" s="3">
        <v>0</v>
      </c>
      <c r="J97" s="3">
        <v>0</v>
      </c>
      <c r="K97" s="5" t="e">
        <f t="shared" si="8"/>
        <v>#DIV/0!</v>
      </c>
      <c r="L97" s="3">
        <v>0</v>
      </c>
      <c r="M97" s="3">
        <v>0</v>
      </c>
      <c r="N97" s="161" t="e">
        <f t="shared" si="9"/>
        <v>#DIV/0!</v>
      </c>
      <c r="O97" s="159">
        <v>0</v>
      </c>
      <c r="P97" s="3">
        <v>0</v>
      </c>
      <c r="Q97" s="161" t="e">
        <f t="shared" si="10"/>
        <v>#DIV/0!</v>
      </c>
      <c r="R97" s="3">
        <v>0</v>
      </c>
      <c r="S97" s="3">
        <v>0</v>
      </c>
      <c r="T97" s="161" t="e">
        <f t="shared" si="11"/>
        <v>#DIV/0!</v>
      </c>
    </row>
    <row r="98" spans="1:20" x14ac:dyDescent="0.25">
      <c r="A98" s="4" t="s">
        <v>190</v>
      </c>
      <c r="B98" s="4" t="s">
        <v>191</v>
      </c>
      <c r="C98" s="3">
        <v>3</v>
      </c>
      <c r="D98" s="3">
        <v>0</v>
      </c>
      <c r="E98" s="134">
        <f t="shared" si="12"/>
        <v>0</v>
      </c>
      <c r="F98" s="3">
        <v>501</v>
      </c>
      <c r="G98" s="3">
        <v>0</v>
      </c>
      <c r="H98" s="5">
        <f t="shared" si="7"/>
        <v>0</v>
      </c>
      <c r="I98" s="3">
        <v>0</v>
      </c>
      <c r="J98" s="3">
        <v>0</v>
      </c>
      <c r="K98" s="5" t="e">
        <f t="shared" si="8"/>
        <v>#DIV/0!</v>
      </c>
      <c r="L98" s="3">
        <v>0</v>
      </c>
      <c r="M98" s="3">
        <v>0</v>
      </c>
      <c r="N98" s="161" t="e">
        <f t="shared" si="9"/>
        <v>#DIV/0!</v>
      </c>
      <c r="O98" s="159">
        <v>0</v>
      </c>
      <c r="P98" s="3">
        <v>0</v>
      </c>
      <c r="Q98" s="161" t="e">
        <f t="shared" si="10"/>
        <v>#DIV/0!</v>
      </c>
      <c r="R98" s="3">
        <v>0</v>
      </c>
      <c r="S98" s="3">
        <v>0</v>
      </c>
      <c r="T98" s="161" t="e">
        <f t="shared" si="11"/>
        <v>#DIV/0!</v>
      </c>
    </row>
    <row r="99" spans="1:20" x14ac:dyDescent="0.25">
      <c r="A99" s="4" t="s">
        <v>192</v>
      </c>
      <c r="B99" s="4" t="s">
        <v>193</v>
      </c>
      <c r="C99" s="3">
        <v>3</v>
      </c>
      <c r="D99" s="3">
        <v>0</v>
      </c>
      <c r="E99" s="134">
        <f t="shared" si="12"/>
        <v>0</v>
      </c>
      <c r="F99" s="3">
        <v>403</v>
      </c>
      <c r="G99" s="3">
        <v>0</v>
      </c>
      <c r="H99" s="5">
        <f t="shared" si="7"/>
        <v>0</v>
      </c>
      <c r="I99" s="3">
        <v>0</v>
      </c>
      <c r="J99" s="3">
        <v>0</v>
      </c>
      <c r="K99" s="5" t="e">
        <f t="shared" si="8"/>
        <v>#DIV/0!</v>
      </c>
      <c r="L99" s="3">
        <v>0</v>
      </c>
      <c r="M99" s="3">
        <v>0</v>
      </c>
      <c r="N99" s="161" t="e">
        <f t="shared" si="9"/>
        <v>#DIV/0!</v>
      </c>
      <c r="O99" s="159">
        <v>3</v>
      </c>
      <c r="P99" s="3">
        <v>0</v>
      </c>
      <c r="Q99" s="161">
        <f t="shared" si="10"/>
        <v>0</v>
      </c>
      <c r="R99" s="3">
        <v>0</v>
      </c>
      <c r="S99" s="3">
        <v>0</v>
      </c>
      <c r="T99" s="161" t="e">
        <f t="shared" si="11"/>
        <v>#DIV/0!</v>
      </c>
    </row>
    <row r="100" spans="1:20" x14ac:dyDescent="0.25">
      <c r="A100" s="4" t="s">
        <v>194</v>
      </c>
      <c r="B100" s="4" t="s">
        <v>195</v>
      </c>
      <c r="C100" s="3">
        <v>3</v>
      </c>
      <c r="D100" s="3">
        <v>3</v>
      </c>
      <c r="E100" s="134">
        <f t="shared" si="12"/>
        <v>100</v>
      </c>
      <c r="F100" s="3">
        <v>184</v>
      </c>
      <c r="G100" s="3">
        <v>184</v>
      </c>
      <c r="H100" s="5">
        <f t="shared" si="7"/>
        <v>100</v>
      </c>
      <c r="I100" s="3">
        <v>0</v>
      </c>
      <c r="J100" s="3">
        <v>0</v>
      </c>
      <c r="K100" s="5" t="e">
        <f t="shared" si="8"/>
        <v>#DIV/0!</v>
      </c>
      <c r="L100" s="3">
        <v>0</v>
      </c>
      <c r="M100" s="3">
        <v>0</v>
      </c>
      <c r="N100" s="161" t="e">
        <f t="shared" si="9"/>
        <v>#DIV/0!</v>
      </c>
      <c r="O100" s="159">
        <v>0</v>
      </c>
      <c r="P100" s="3">
        <v>0</v>
      </c>
      <c r="Q100" s="161" t="e">
        <f t="shared" si="10"/>
        <v>#DIV/0!</v>
      </c>
      <c r="R100" s="3">
        <v>0</v>
      </c>
      <c r="S100" s="3">
        <v>0</v>
      </c>
      <c r="T100" s="161" t="e">
        <f t="shared" si="11"/>
        <v>#DIV/0!</v>
      </c>
    </row>
    <row r="101" spans="1:20" x14ac:dyDescent="0.25">
      <c r="A101" s="4" t="s">
        <v>196</v>
      </c>
      <c r="B101" s="4" t="s">
        <v>197</v>
      </c>
      <c r="C101" s="3">
        <v>3</v>
      </c>
      <c r="D101" s="3">
        <v>0</v>
      </c>
      <c r="E101" s="134">
        <f t="shared" si="12"/>
        <v>0</v>
      </c>
      <c r="F101" s="3">
        <v>451</v>
      </c>
      <c r="G101" s="3">
        <v>0</v>
      </c>
      <c r="H101" s="5">
        <f t="shared" si="7"/>
        <v>0</v>
      </c>
      <c r="I101" s="3">
        <v>0</v>
      </c>
      <c r="J101" s="3">
        <v>0</v>
      </c>
      <c r="K101" s="5" t="e">
        <f t="shared" si="8"/>
        <v>#DIV/0!</v>
      </c>
      <c r="L101" s="3">
        <v>0</v>
      </c>
      <c r="M101" s="3">
        <v>0</v>
      </c>
      <c r="N101" s="161" t="e">
        <f t="shared" si="9"/>
        <v>#DIV/0!</v>
      </c>
      <c r="O101" s="159">
        <v>0</v>
      </c>
      <c r="P101" s="3">
        <v>0</v>
      </c>
      <c r="Q101" s="161" t="e">
        <f t="shared" si="10"/>
        <v>#DIV/0!</v>
      </c>
      <c r="R101" s="3">
        <v>0</v>
      </c>
      <c r="S101" s="3">
        <v>0</v>
      </c>
      <c r="T101" s="161" t="e">
        <f t="shared" si="11"/>
        <v>#DIV/0!</v>
      </c>
    </row>
    <row r="102" spans="1:20" x14ac:dyDescent="0.25">
      <c r="A102" s="4" t="s">
        <v>198</v>
      </c>
      <c r="B102" s="4" t="s">
        <v>199</v>
      </c>
      <c r="C102" s="3">
        <v>4</v>
      </c>
      <c r="D102" s="3">
        <v>4</v>
      </c>
      <c r="E102" s="134">
        <f t="shared" si="12"/>
        <v>100</v>
      </c>
      <c r="F102" s="3">
        <v>120</v>
      </c>
      <c r="G102" s="3">
        <v>120</v>
      </c>
      <c r="H102" s="5">
        <f t="shared" si="7"/>
        <v>100</v>
      </c>
      <c r="I102" s="3">
        <v>0</v>
      </c>
      <c r="J102" s="3">
        <v>0</v>
      </c>
      <c r="K102" s="5" t="e">
        <f t="shared" si="8"/>
        <v>#DIV/0!</v>
      </c>
      <c r="L102" s="3">
        <v>0</v>
      </c>
      <c r="M102" s="3">
        <v>0</v>
      </c>
      <c r="N102" s="161" t="e">
        <f t="shared" si="9"/>
        <v>#DIV/0!</v>
      </c>
      <c r="O102" s="159">
        <v>0</v>
      </c>
      <c r="P102" s="3">
        <v>0</v>
      </c>
      <c r="Q102" s="161" t="e">
        <f t="shared" si="10"/>
        <v>#DIV/0!</v>
      </c>
      <c r="R102" s="3">
        <v>0</v>
      </c>
      <c r="S102" s="3">
        <v>0</v>
      </c>
      <c r="T102" s="161" t="e">
        <f t="shared" si="11"/>
        <v>#DIV/0!</v>
      </c>
    </row>
    <row r="103" spans="1:20" x14ac:dyDescent="0.25">
      <c r="A103" s="4" t="s">
        <v>200</v>
      </c>
      <c r="B103" s="4" t="s">
        <v>201</v>
      </c>
      <c r="C103" s="3">
        <v>0</v>
      </c>
      <c r="D103" s="3">
        <v>0</v>
      </c>
      <c r="E103" s="134" t="e">
        <f t="shared" si="12"/>
        <v>#DIV/0!</v>
      </c>
      <c r="F103" s="3">
        <v>377</v>
      </c>
      <c r="G103" s="3">
        <v>0</v>
      </c>
      <c r="H103" s="5">
        <f t="shared" si="7"/>
        <v>0</v>
      </c>
      <c r="I103" s="3">
        <v>0</v>
      </c>
      <c r="J103" s="3">
        <v>0</v>
      </c>
      <c r="K103" s="5" t="e">
        <f t="shared" si="8"/>
        <v>#DIV/0!</v>
      </c>
      <c r="L103" s="3">
        <v>0</v>
      </c>
      <c r="M103" s="3">
        <v>0</v>
      </c>
      <c r="N103" s="161" t="e">
        <f t="shared" si="9"/>
        <v>#DIV/0!</v>
      </c>
      <c r="O103" s="159">
        <v>0</v>
      </c>
      <c r="P103" s="3">
        <v>0</v>
      </c>
      <c r="Q103" s="161" t="e">
        <f t="shared" si="10"/>
        <v>#DIV/0!</v>
      </c>
      <c r="R103" s="3">
        <v>0</v>
      </c>
      <c r="S103" s="3">
        <v>0</v>
      </c>
      <c r="T103" s="161" t="e">
        <f t="shared" si="11"/>
        <v>#DIV/0!</v>
      </c>
    </row>
    <row r="104" spans="1:20" x14ac:dyDescent="0.25">
      <c r="A104" s="4" t="s">
        <v>202</v>
      </c>
      <c r="B104" s="4" t="s">
        <v>203</v>
      </c>
      <c r="C104" s="3">
        <v>0</v>
      </c>
      <c r="D104" s="3">
        <v>0</v>
      </c>
      <c r="E104" s="134" t="e">
        <f t="shared" si="12"/>
        <v>#DIV/0!</v>
      </c>
      <c r="F104" s="3">
        <v>269</v>
      </c>
      <c r="G104" s="3">
        <v>0</v>
      </c>
      <c r="H104" s="5">
        <f t="shared" si="7"/>
        <v>0</v>
      </c>
      <c r="I104" s="3">
        <v>0</v>
      </c>
      <c r="J104" s="3">
        <v>0</v>
      </c>
      <c r="K104" s="5" t="e">
        <f t="shared" si="8"/>
        <v>#DIV/0!</v>
      </c>
      <c r="L104" s="3">
        <v>0</v>
      </c>
      <c r="M104" s="3">
        <v>0</v>
      </c>
      <c r="N104" s="161" t="e">
        <f t="shared" si="9"/>
        <v>#DIV/0!</v>
      </c>
      <c r="O104" s="159">
        <v>0</v>
      </c>
      <c r="P104" s="3">
        <v>0</v>
      </c>
      <c r="Q104" s="161" t="e">
        <f t="shared" si="10"/>
        <v>#DIV/0!</v>
      </c>
      <c r="R104" s="3">
        <v>0</v>
      </c>
      <c r="S104" s="3">
        <v>0</v>
      </c>
      <c r="T104" s="161" t="e">
        <f t="shared" si="11"/>
        <v>#DIV/0!</v>
      </c>
    </row>
    <row r="105" spans="1:20" x14ac:dyDescent="0.25">
      <c r="A105" s="4" t="s">
        <v>204</v>
      </c>
      <c r="B105" s="4" t="s">
        <v>205</v>
      </c>
      <c r="C105" s="3">
        <v>5</v>
      </c>
      <c r="D105" s="3">
        <v>0</v>
      </c>
      <c r="E105" s="134">
        <f t="shared" si="12"/>
        <v>0</v>
      </c>
      <c r="F105" s="3">
        <v>269</v>
      </c>
      <c r="G105" s="3">
        <v>0</v>
      </c>
      <c r="H105" s="5">
        <f t="shared" si="7"/>
        <v>0</v>
      </c>
      <c r="I105" s="3">
        <v>0</v>
      </c>
      <c r="J105" s="3">
        <v>0</v>
      </c>
      <c r="K105" s="5" t="e">
        <f t="shared" si="8"/>
        <v>#DIV/0!</v>
      </c>
      <c r="L105" s="3">
        <v>0</v>
      </c>
      <c r="M105" s="3">
        <v>0</v>
      </c>
      <c r="N105" s="161" t="e">
        <f t="shared" si="9"/>
        <v>#DIV/0!</v>
      </c>
      <c r="O105" s="159">
        <v>3</v>
      </c>
      <c r="P105" s="3">
        <v>0</v>
      </c>
      <c r="Q105" s="161">
        <f t="shared" si="10"/>
        <v>0</v>
      </c>
      <c r="R105" s="3">
        <v>0</v>
      </c>
      <c r="S105" s="3">
        <v>0</v>
      </c>
      <c r="T105" s="161" t="e">
        <f t="shared" si="11"/>
        <v>#DIV/0!</v>
      </c>
    </row>
    <row r="106" spans="1:20" x14ac:dyDescent="0.25">
      <c r="A106" s="4" t="s">
        <v>206</v>
      </c>
      <c r="B106" s="4" t="s">
        <v>207</v>
      </c>
      <c r="C106" s="3">
        <v>0</v>
      </c>
      <c r="D106" s="3">
        <v>0</v>
      </c>
      <c r="E106" s="134" t="e">
        <f t="shared" si="12"/>
        <v>#DIV/0!</v>
      </c>
      <c r="F106" s="3">
        <v>314</v>
      </c>
      <c r="G106" s="3">
        <v>0</v>
      </c>
      <c r="H106" s="5">
        <f t="shared" si="7"/>
        <v>0</v>
      </c>
      <c r="I106" s="3">
        <v>0</v>
      </c>
      <c r="J106" s="3">
        <v>0</v>
      </c>
      <c r="K106" s="5" t="e">
        <f t="shared" si="8"/>
        <v>#DIV/0!</v>
      </c>
      <c r="L106" s="3">
        <v>0</v>
      </c>
      <c r="M106" s="3">
        <v>0</v>
      </c>
      <c r="N106" s="161" t="e">
        <f t="shared" si="9"/>
        <v>#DIV/0!</v>
      </c>
      <c r="O106" s="159">
        <v>0</v>
      </c>
      <c r="P106" s="3">
        <v>0</v>
      </c>
      <c r="Q106" s="161" t="e">
        <f t="shared" si="10"/>
        <v>#DIV/0!</v>
      </c>
      <c r="R106" s="3">
        <v>0</v>
      </c>
      <c r="S106" s="3">
        <v>0</v>
      </c>
      <c r="T106" s="161" t="e">
        <f t="shared" si="11"/>
        <v>#DIV/0!</v>
      </c>
    </row>
    <row r="107" spans="1:20" x14ac:dyDescent="0.25">
      <c r="A107" s="4" t="s">
        <v>208</v>
      </c>
      <c r="B107" s="4" t="s">
        <v>209</v>
      </c>
      <c r="C107" s="3">
        <v>4</v>
      </c>
      <c r="D107" s="3">
        <v>4</v>
      </c>
      <c r="E107" s="134">
        <f t="shared" si="12"/>
        <v>100</v>
      </c>
      <c r="F107" s="3">
        <v>472</v>
      </c>
      <c r="G107" s="3">
        <v>472</v>
      </c>
      <c r="H107" s="5">
        <f t="shared" si="7"/>
        <v>100</v>
      </c>
      <c r="I107" s="3">
        <v>0</v>
      </c>
      <c r="J107" s="3">
        <v>0</v>
      </c>
      <c r="K107" s="5" t="e">
        <f t="shared" si="8"/>
        <v>#DIV/0!</v>
      </c>
      <c r="L107" s="3">
        <v>0</v>
      </c>
      <c r="M107" s="3">
        <v>0</v>
      </c>
      <c r="N107" s="161" t="e">
        <f t="shared" si="9"/>
        <v>#DIV/0!</v>
      </c>
      <c r="O107" s="159">
        <v>0</v>
      </c>
      <c r="P107" s="3">
        <v>0</v>
      </c>
      <c r="Q107" s="161" t="e">
        <f t="shared" si="10"/>
        <v>#DIV/0!</v>
      </c>
      <c r="R107" s="3">
        <v>0</v>
      </c>
      <c r="S107" s="3">
        <v>0</v>
      </c>
      <c r="T107" s="161" t="e">
        <f t="shared" si="11"/>
        <v>#DIV/0!</v>
      </c>
    </row>
    <row r="108" spans="1:20" x14ac:dyDescent="0.25">
      <c r="A108" s="4" t="s">
        <v>210</v>
      </c>
      <c r="B108" s="4" t="s">
        <v>211</v>
      </c>
      <c r="C108" s="3">
        <v>3</v>
      </c>
      <c r="D108" s="3">
        <v>0</v>
      </c>
      <c r="E108" s="134">
        <f t="shared" si="12"/>
        <v>0</v>
      </c>
      <c r="F108" s="3">
        <v>245</v>
      </c>
      <c r="G108" s="3">
        <v>0</v>
      </c>
      <c r="H108" s="5">
        <f t="shared" si="7"/>
        <v>0</v>
      </c>
      <c r="I108" s="3">
        <v>0</v>
      </c>
      <c r="J108" s="3">
        <v>0</v>
      </c>
      <c r="K108" s="5" t="e">
        <f t="shared" si="8"/>
        <v>#DIV/0!</v>
      </c>
      <c r="L108" s="3">
        <v>0</v>
      </c>
      <c r="M108" s="3">
        <v>0</v>
      </c>
      <c r="N108" s="161" t="e">
        <f t="shared" si="9"/>
        <v>#DIV/0!</v>
      </c>
      <c r="O108" s="159">
        <v>0</v>
      </c>
      <c r="P108" s="3">
        <v>0</v>
      </c>
      <c r="Q108" s="161" t="e">
        <f t="shared" si="10"/>
        <v>#DIV/0!</v>
      </c>
      <c r="R108" s="3">
        <v>0</v>
      </c>
      <c r="S108" s="3">
        <v>0</v>
      </c>
      <c r="T108" s="161" t="e">
        <f t="shared" si="11"/>
        <v>#DIV/0!</v>
      </c>
    </row>
    <row r="109" spans="1:20" x14ac:dyDescent="0.25">
      <c r="A109" s="4" t="s">
        <v>212</v>
      </c>
      <c r="B109" s="4" t="s">
        <v>213</v>
      </c>
      <c r="C109" s="3">
        <v>0</v>
      </c>
      <c r="D109" s="3">
        <v>0</v>
      </c>
      <c r="E109" s="134" t="e">
        <f t="shared" si="12"/>
        <v>#DIV/0!</v>
      </c>
      <c r="F109" s="3">
        <v>129</v>
      </c>
      <c r="G109" s="3">
        <v>0</v>
      </c>
      <c r="H109" s="5">
        <f t="shared" si="7"/>
        <v>0</v>
      </c>
      <c r="I109" s="3">
        <v>0</v>
      </c>
      <c r="J109" s="3">
        <v>0</v>
      </c>
      <c r="K109" s="5" t="e">
        <f t="shared" si="8"/>
        <v>#DIV/0!</v>
      </c>
      <c r="L109" s="3">
        <v>0</v>
      </c>
      <c r="M109" s="3">
        <v>0</v>
      </c>
      <c r="N109" s="161" t="e">
        <f t="shared" si="9"/>
        <v>#DIV/0!</v>
      </c>
      <c r="O109" s="159">
        <v>0</v>
      </c>
      <c r="P109" s="3">
        <v>0</v>
      </c>
      <c r="Q109" s="161" t="e">
        <f t="shared" si="10"/>
        <v>#DIV/0!</v>
      </c>
      <c r="R109" s="3">
        <v>0</v>
      </c>
      <c r="S109" s="3">
        <v>0</v>
      </c>
      <c r="T109" s="161" t="e">
        <f t="shared" si="11"/>
        <v>#DIV/0!</v>
      </c>
    </row>
    <row r="110" spans="1:20" x14ac:dyDescent="0.25">
      <c r="A110" s="4" t="s">
        <v>214</v>
      </c>
      <c r="B110" s="4" t="s">
        <v>215</v>
      </c>
      <c r="C110" s="3">
        <v>0</v>
      </c>
      <c r="D110" s="3">
        <v>0</v>
      </c>
      <c r="E110" s="134" t="e">
        <f t="shared" si="12"/>
        <v>#DIV/0!</v>
      </c>
      <c r="F110" s="3">
        <v>80</v>
      </c>
      <c r="G110" s="3">
        <v>0</v>
      </c>
      <c r="H110" s="5">
        <f t="shared" si="7"/>
        <v>0</v>
      </c>
      <c r="I110" s="3">
        <v>0</v>
      </c>
      <c r="J110" s="3">
        <v>0</v>
      </c>
      <c r="K110" s="5" t="e">
        <f t="shared" si="8"/>
        <v>#DIV/0!</v>
      </c>
      <c r="L110" s="3">
        <v>0</v>
      </c>
      <c r="M110" s="3">
        <v>0</v>
      </c>
      <c r="N110" s="161" t="e">
        <f t="shared" si="9"/>
        <v>#DIV/0!</v>
      </c>
      <c r="O110" s="159">
        <v>0</v>
      </c>
      <c r="P110" s="3">
        <v>0</v>
      </c>
      <c r="Q110" s="161" t="e">
        <f t="shared" si="10"/>
        <v>#DIV/0!</v>
      </c>
      <c r="R110" s="3">
        <v>0</v>
      </c>
      <c r="S110" s="3">
        <v>0</v>
      </c>
      <c r="T110" s="161" t="e">
        <f t="shared" si="11"/>
        <v>#DIV/0!</v>
      </c>
    </row>
    <row r="111" spans="1:20" x14ac:dyDescent="0.25">
      <c r="A111" s="4" t="s">
        <v>216</v>
      </c>
      <c r="B111" s="4" t="s">
        <v>217</v>
      </c>
      <c r="C111" s="3">
        <v>0</v>
      </c>
      <c r="D111" s="3">
        <v>0</v>
      </c>
      <c r="E111" s="134" t="e">
        <f t="shared" si="12"/>
        <v>#DIV/0!</v>
      </c>
      <c r="F111" s="3">
        <v>80</v>
      </c>
      <c r="G111" s="3">
        <v>0</v>
      </c>
      <c r="H111" s="5">
        <f t="shared" si="7"/>
        <v>0</v>
      </c>
      <c r="I111" s="3">
        <v>0</v>
      </c>
      <c r="J111" s="3">
        <v>0</v>
      </c>
      <c r="K111" s="5" t="e">
        <f t="shared" si="8"/>
        <v>#DIV/0!</v>
      </c>
      <c r="L111" s="3">
        <v>0</v>
      </c>
      <c r="M111" s="3">
        <v>0</v>
      </c>
      <c r="N111" s="161" t="e">
        <f t="shared" si="9"/>
        <v>#DIV/0!</v>
      </c>
      <c r="O111" s="159">
        <v>0</v>
      </c>
      <c r="P111" s="3">
        <v>0</v>
      </c>
      <c r="Q111" s="161" t="e">
        <f t="shared" si="10"/>
        <v>#DIV/0!</v>
      </c>
      <c r="R111" s="3">
        <v>0</v>
      </c>
      <c r="S111" s="3">
        <v>0</v>
      </c>
      <c r="T111" s="161" t="e">
        <f t="shared" si="11"/>
        <v>#DIV/0!</v>
      </c>
    </row>
    <row r="112" spans="1:20" x14ac:dyDescent="0.25">
      <c r="A112" s="4" t="s">
        <v>218</v>
      </c>
      <c r="B112" s="4" t="s">
        <v>219</v>
      </c>
      <c r="C112" s="3">
        <v>0</v>
      </c>
      <c r="D112" s="3">
        <v>0</v>
      </c>
      <c r="E112" s="134" t="e">
        <f t="shared" si="12"/>
        <v>#DIV/0!</v>
      </c>
      <c r="F112" s="3">
        <v>52</v>
      </c>
      <c r="G112" s="3">
        <v>0</v>
      </c>
      <c r="H112" s="5">
        <f t="shared" si="7"/>
        <v>0</v>
      </c>
      <c r="I112" s="3">
        <v>0</v>
      </c>
      <c r="J112" s="3">
        <v>0</v>
      </c>
      <c r="K112" s="5" t="e">
        <f t="shared" si="8"/>
        <v>#DIV/0!</v>
      </c>
      <c r="L112" s="3">
        <v>0</v>
      </c>
      <c r="M112" s="3">
        <v>0</v>
      </c>
      <c r="N112" s="161" t="e">
        <f t="shared" si="9"/>
        <v>#DIV/0!</v>
      </c>
      <c r="O112" s="159">
        <v>0</v>
      </c>
      <c r="P112" s="3">
        <v>0</v>
      </c>
      <c r="Q112" s="161" t="e">
        <f t="shared" si="10"/>
        <v>#DIV/0!</v>
      </c>
      <c r="R112" s="3">
        <v>0</v>
      </c>
      <c r="S112" s="3">
        <v>0</v>
      </c>
      <c r="T112" s="161" t="e">
        <f t="shared" si="11"/>
        <v>#DIV/0!</v>
      </c>
    </row>
    <row r="113" spans="1:20" x14ac:dyDescent="0.25">
      <c r="A113" s="14"/>
      <c r="B113" s="9" t="s">
        <v>473</v>
      </c>
      <c r="C113" s="25">
        <f>SUM(C4:C112)</f>
        <v>742</v>
      </c>
      <c r="D113" s="25">
        <f t="shared" ref="D113:S113" si="13">SUM(D4:D112)</f>
        <v>667</v>
      </c>
      <c r="E113" s="134">
        <f t="shared" si="12"/>
        <v>89.892183288409697</v>
      </c>
      <c r="F113" s="25">
        <f t="shared" si="13"/>
        <v>137709</v>
      </c>
      <c r="G113" s="25">
        <f t="shared" si="13"/>
        <v>120673</v>
      </c>
      <c r="H113" s="5">
        <f t="shared" si="7"/>
        <v>87.62898575982689</v>
      </c>
      <c r="I113" s="25">
        <f t="shared" si="13"/>
        <v>22</v>
      </c>
      <c r="J113" s="25">
        <f t="shared" si="13"/>
        <v>10</v>
      </c>
      <c r="K113" s="109">
        <f t="shared" si="8"/>
        <v>45.454545454545453</v>
      </c>
      <c r="L113" s="25">
        <f t="shared" si="13"/>
        <v>219</v>
      </c>
      <c r="M113" s="25">
        <f t="shared" si="13"/>
        <v>163</v>
      </c>
      <c r="N113" s="162">
        <f t="shared" si="9"/>
        <v>74.429223744292244</v>
      </c>
      <c r="O113" s="63">
        <f t="shared" si="13"/>
        <v>427</v>
      </c>
      <c r="P113" s="25">
        <f t="shared" si="13"/>
        <v>383</v>
      </c>
      <c r="Q113" s="162">
        <f t="shared" si="10"/>
        <v>89.695550351288063</v>
      </c>
      <c r="R113" s="25">
        <f t="shared" si="13"/>
        <v>52260</v>
      </c>
      <c r="S113" s="25">
        <f t="shared" si="13"/>
        <v>46634</v>
      </c>
      <c r="T113" s="162">
        <f t="shared" si="11"/>
        <v>89.23459624952163</v>
      </c>
    </row>
  </sheetData>
  <mergeCells count="5">
    <mergeCell ref="A2:A3"/>
    <mergeCell ref="B2:B3"/>
    <mergeCell ref="C2:H2"/>
    <mergeCell ref="I2:N2"/>
    <mergeCell ref="O2:T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4"/>
  <sheetViews>
    <sheetView workbookViewId="0">
      <pane xSplit="2" ySplit="3" topLeftCell="H4" activePane="bottomRight" state="frozen"/>
      <selection pane="topRight" activeCell="C1" sqref="C1"/>
      <selection pane="bottomLeft" activeCell="A4" sqref="A4"/>
      <selection pane="bottomRight" activeCell="Q4" sqref="Q4"/>
    </sheetView>
  </sheetViews>
  <sheetFormatPr baseColWidth="10" defaultColWidth="9.140625" defaultRowHeight="15" x14ac:dyDescent="0.25"/>
  <cols>
    <col min="2" max="2" width="68.42578125" customWidth="1"/>
    <col min="3" max="15" width="16.5703125" customWidth="1"/>
  </cols>
  <sheetData>
    <row r="1" spans="1:15" ht="15.75" thickBot="1" x14ac:dyDescent="0.3"/>
    <row r="2" spans="1:15" ht="30" customHeight="1" thickTop="1" thickBot="1" x14ac:dyDescent="0.3">
      <c r="A2" s="318" t="s">
        <v>0</v>
      </c>
      <c r="B2" s="318" t="s">
        <v>1</v>
      </c>
      <c r="C2" s="318" t="s">
        <v>698</v>
      </c>
      <c r="D2" s="318" t="s">
        <v>698</v>
      </c>
      <c r="E2" s="318" t="s">
        <v>698</v>
      </c>
      <c r="F2" s="318" t="s">
        <v>698</v>
      </c>
      <c r="G2" s="318" t="s">
        <v>698</v>
      </c>
      <c r="H2" s="318" t="s">
        <v>698</v>
      </c>
      <c r="I2" s="318" t="s">
        <v>698</v>
      </c>
      <c r="J2" s="318" t="s">
        <v>698</v>
      </c>
      <c r="K2" s="318" t="s">
        <v>698</v>
      </c>
      <c r="L2" s="318" t="s">
        <v>698</v>
      </c>
      <c r="M2" s="318" t="s">
        <v>698</v>
      </c>
      <c r="N2" s="318" t="s">
        <v>698</v>
      </c>
      <c r="O2" s="38"/>
    </row>
    <row r="3" spans="1:15" ht="39.950000000000003" customHeight="1" thickTop="1" thickBot="1" x14ac:dyDescent="0.3">
      <c r="A3" s="318" t="s">
        <v>0</v>
      </c>
      <c r="B3" s="318" t="s">
        <v>1</v>
      </c>
      <c r="C3" s="26" t="s">
        <v>699</v>
      </c>
      <c r="D3" s="26" t="s">
        <v>700</v>
      </c>
      <c r="E3" s="26" t="s">
        <v>701</v>
      </c>
      <c r="F3" s="26" t="s">
        <v>702</v>
      </c>
      <c r="G3" s="26" t="s">
        <v>703</v>
      </c>
      <c r="H3" s="26" t="s">
        <v>704</v>
      </c>
      <c r="I3" s="26" t="s">
        <v>705</v>
      </c>
      <c r="J3" s="26" t="s">
        <v>706</v>
      </c>
      <c r="K3" s="26" t="s">
        <v>707</v>
      </c>
      <c r="L3" s="26" t="s">
        <v>708</v>
      </c>
      <c r="M3" s="26" t="s">
        <v>709</v>
      </c>
      <c r="N3" s="26" t="s">
        <v>710</v>
      </c>
      <c r="O3" s="191" t="s">
        <v>473</v>
      </c>
    </row>
    <row r="4" spans="1:15" ht="15.75" thickTop="1" x14ac:dyDescent="0.25">
      <c r="A4" s="4" t="s">
        <v>2</v>
      </c>
      <c r="B4" s="4" t="s">
        <v>3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17</v>
      </c>
      <c r="I4" s="3">
        <v>0</v>
      </c>
      <c r="J4" s="3">
        <v>6</v>
      </c>
      <c r="K4" s="3">
        <v>7</v>
      </c>
      <c r="L4" s="3">
        <v>28</v>
      </c>
      <c r="M4" s="3">
        <v>1</v>
      </c>
      <c r="N4" s="12">
        <v>1</v>
      </c>
      <c r="O4" s="192">
        <f>SUM(C4:N4)</f>
        <v>60</v>
      </c>
    </row>
    <row r="5" spans="1:15" x14ac:dyDescent="0.25">
      <c r="A5" s="4" t="s">
        <v>4</v>
      </c>
      <c r="B5" s="4" t="s">
        <v>5</v>
      </c>
      <c r="C5" s="3">
        <v>0</v>
      </c>
      <c r="D5" s="3">
        <v>0</v>
      </c>
      <c r="E5" s="3">
        <v>0</v>
      </c>
      <c r="F5" s="3">
        <v>0</v>
      </c>
      <c r="G5" s="3">
        <v>4</v>
      </c>
      <c r="H5" s="3">
        <v>88</v>
      </c>
      <c r="I5" s="3">
        <v>0</v>
      </c>
      <c r="J5" s="3">
        <v>31</v>
      </c>
      <c r="K5" s="3">
        <v>0</v>
      </c>
      <c r="L5" s="3">
        <v>38</v>
      </c>
      <c r="M5" s="3">
        <v>8</v>
      </c>
      <c r="N5" s="12">
        <v>0</v>
      </c>
      <c r="O5" s="193">
        <f t="shared" ref="O5:O68" si="0">SUM(C5:N5)</f>
        <v>169</v>
      </c>
    </row>
    <row r="6" spans="1:15" x14ac:dyDescent="0.25">
      <c r="A6" s="4" t="s">
        <v>6</v>
      </c>
      <c r="B6" s="4" t="s">
        <v>7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32</v>
      </c>
      <c r="I6" s="3">
        <v>0</v>
      </c>
      <c r="J6" s="3">
        <v>11</v>
      </c>
      <c r="K6" s="3">
        <v>0</v>
      </c>
      <c r="L6" s="3">
        <v>47</v>
      </c>
      <c r="M6" s="3">
        <v>0</v>
      </c>
      <c r="N6" s="12">
        <v>1</v>
      </c>
      <c r="O6" s="193">
        <f t="shared" si="0"/>
        <v>91</v>
      </c>
    </row>
    <row r="7" spans="1:15" x14ac:dyDescent="0.25">
      <c r="A7" s="4" t="s">
        <v>8</v>
      </c>
      <c r="B7" s="4" t="s">
        <v>9</v>
      </c>
      <c r="C7" s="3">
        <v>0</v>
      </c>
      <c r="D7" s="3">
        <v>0</v>
      </c>
      <c r="E7" s="3">
        <v>0</v>
      </c>
      <c r="F7" s="3">
        <v>1</v>
      </c>
      <c r="G7" s="3">
        <v>0</v>
      </c>
      <c r="H7" s="3">
        <v>35</v>
      </c>
      <c r="I7" s="3">
        <v>0</v>
      </c>
      <c r="J7" s="3">
        <v>3</v>
      </c>
      <c r="K7" s="3">
        <v>0</v>
      </c>
      <c r="L7" s="3">
        <v>27</v>
      </c>
      <c r="M7" s="3">
        <v>0</v>
      </c>
      <c r="N7" s="12">
        <v>0</v>
      </c>
      <c r="O7" s="193">
        <f t="shared" si="0"/>
        <v>66</v>
      </c>
    </row>
    <row r="8" spans="1:15" x14ac:dyDescent="0.25">
      <c r="A8" s="4" t="s">
        <v>10</v>
      </c>
      <c r="B8" s="4" t="s">
        <v>11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7</v>
      </c>
      <c r="I8" s="3">
        <v>0</v>
      </c>
      <c r="J8" s="3">
        <v>12</v>
      </c>
      <c r="K8" s="3">
        <v>11</v>
      </c>
      <c r="L8" s="3">
        <v>25</v>
      </c>
      <c r="M8" s="3">
        <v>0</v>
      </c>
      <c r="N8" s="12">
        <v>0</v>
      </c>
      <c r="O8" s="193">
        <f t="shared" si="0"/>
        <v>55</v>
      </c>
    </row>
    <row r="9" spans="1:15" x14ac:dyDescent="0.25">
      <c r="A9" s="4" t="s">
        <v>12</v>
      </c>
      <c r="B9" s="4" t="s">
        <v>13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54</v>
      </c>
      <c r="I9" s="3">
        <v>0</v>
      </c>
      <c r="J9" s="3">
        <v>16</v>
      </c>
      <c r="K9" s="3">
        <v>3</v>
      </c>
      <c r="L9" s="3">
        <v>69</v>
      </c>
      <c r="M9" s="3">
        <v>3</v>
      </c>
      <c r="N9" s="12">
        <v>4</v>
      </c>
      <c r="O9" s="193">
        <f t="shared" si="0"/>
        <v>149</v>
      </c>
    </row>
    <row r="10" spans="1:15" x14ac:dyDescent="0.25">
      <c r="A10" s="4" t="s">
        <v>14</v>
      </c>
      <c r="B10" s="4" t="s">
        <v>15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16</v>
      </c>
      <c r="I10" s="3">
        <v>0</v>
      </c>
      <c r="J10" s="3">
        <v>26</v>
      </c>
      <c r="K10" s="3">
        <v>0</v>
      </c>
      <c r="L10" s="3">
        <v>90</v>
      </c>
      <c r="M10" s="3">
        <v>7</v>
      </c>
      <c r="N10" s="12">
        <v>6</v>
      </c>
      <c r="O10" s="193">
        <f t="shared" si="0"/>
        <v>145</v>
      </c>
    </row>
    <row r="11" spans="1:15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13</v>
      </c>
      <c r="I11" s="3">
        <v>4</v>
      </c>
      <c r="J11" s="3">
        <v>8</v>
      </c>
      <c r="K11" s="3">
        <v>4</v>
      </c>
      <c r="L11" s="3">
        <v>25</v>
      </c>
      <c r="M11" s="3">
        <v>0</v>
      </c>
      <c r="N11" s="12">
        <v>0</v>
      </c>
      <c r="O11" s="193">
        <f t="shared" si="0"/>
        <v>54</v>
      </c>
    </row>
    <row r="12" spans="1:15" x14ac:dyDescent="0.25">
      <c r="A12" s="4" t="s">
        <v>18</v>
      </c>
      <c r="B12" s="4" t="s">
        <v>19</v>
      </c>
      <c r="C12" s="3">
        <v>0</v>
      </c>
      <c r="D12" s="3">
        <v>0</v>
      </c>
      <c r="E12" s="3">
        <v>0</v>
      </c>
      <c r="F12" s="3">
        <v>5</v>
      </c>
      <c r="G12" s="3">
        <v>2</v>
      </c>
      <c r="H12" s="3">
        <v>71</v>
      </c>
      <c r="I12" s="3">
        <v>0</v>
      </c>
      <c r="J12" s="3">
        <v>4</v>
      </c>
      <c r="K12" s="3">
        <v>1</v>
      </c>
      <c r="L12" s="3">
        <v>79</v>
      </c>
      <c r="M12" s="3">
        <v>4</v>
      </c>
      <c r="N12" s="12">
        <v>2</v>
      </c>
      <c r="O12" s="193">
        <f t="shared" si="0"/>
        <v>168</v>
      </c>
    </row>
    <row r="13" spans="1:15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2</v>
      </c>
      <c r="I13" s="3">
        <v>0</v>
      </c>
      <c r="J13" s="3">
        <v>0</v>
      </c>
      <c r="K13" s="3">
        <v>0</v>
      </c>
      <c r="L13" s="3">
        <v>12</v>
      </c>
      <c r="M13" s="3">
        <v>1</v>
      </c>
      <c r="N13" s="12">
        <v>2</v>
      </c>
      <c r="O13" s="193">
        <f t="shared" si="0"/>
        <v>17</v>
      </c>
    </row>
    <row r="14" spans="1:15" x14ac:dyDescent="0.25">
      <c r="A14" s="4" t="s">
        <v>22</v>
      </c>
      <c r="B14" s="4" t="s">
        <v>23</v>
      </c>
      <c r="C14" s="3">
        <v>0</v>
      </c>
      <c r="D14" s="3">
        <v>0</v>
      </c>
      <c r="E14" s="3">
        <v>2</v>
      </c>
      <c r="F14" s="3">
        <v>0</v>
      </c>
      <c r="G14" s="3">
        <v>1</v>
      </c>
      <c r="H14" s="3">
        <v>24</v>
      </c>
      <c r="I14" s="3">
        <v>0</v>
      </c>
      <c r="J14" s="3">
        <v>3</v>
      </c>
      <c r="K14" s="3">
        <v>0</v>
      </c>
      <c r="L14" s="3">
        <v>16</v>
      </c>
      <c r="M14" s="3">
        <v>0</v>
      </c>
      <c r="N14" s="12">
        <v>0</v>
      </c>
      <c r="O14" s="193">
        <f t="shared" si="0"/>
        <v>46</v>
      </c>
    </row>
    <row r="15" spans="1:15" x14ac:dyDescent="0.25">
      <c r="A15" s="4" t="s">
        <v>24</v>
      </c>
      <c r="B15" s="4" t="s">
        <v>25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35</v>
      </c>
      <c r="I15" s="3">
        <v>0</v>
      </c>
      <c r="J15" s="3">
        <v>2</v>
      </c>
      <c r="K15" s="3">
        <v>0</v>
      </c>
      <c r="L15" s="3">
        <v>47</v>
      </c>
      <c r="M15" s="3">
        <v>1</v>
      </c>
      <c r="N15" s="12">
        <v>0</v>
      </c>
      <c r="O15" s="193">
        <f t="shared" si="0"/>
        <v>85</v>
      </c>
    </row>
    <row r="16" spans="1:15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0</v>
      </c>
      <c r="F16" s="3">
        <v>0</v>
      </c>
      <c r="G16" s="3">
        <v>1</v>
      </c>
      <c r="H16" s="3">
        <v>58</v>
      </c>
      <c r="I16" s="3">
        <v>0</v>
      </c>
      <c r="J16" s="3">
        <v>21</v>
      </c>
      <c r="K16" s="3">
        <v>11</v>
      </c>
      <c r="L16" s="3">
        <v>53</v>
      </c>
      <c r="M16" s="3">
        <v>3</v>
      </c>
      <c r="N16" s="12">
        <v>3</v>
      </c>
      <c r="O16" s="193">
        <f t="shared" si="0"/>
        <v>150</v>
      </c>
    </row>
    <row r="17" spans="1:15" x14ac:dyDescent="0.25">
      <c r="A17" s="4" t="s">
        <v>28</v>
      </c>
      <c r="B17" s="4" t="s">
        <v>29</v>
      </c>
      <c r="C17" s="3">
        <v>0</v>
      </c>
      <c r="D17" s="3">
        <v>0</v>
      </c>
      <c r="E17" s="3">
        <v>0</v>
      </c>
      <c r="F17" s="3">
        <v>0</v>
      </c>
      <c r="G17" s="3">
        <v>4</v>
      </c>
      <c r="H17" s="3">
        <v>8</v>
      </c>
      <c r="I17" s="3">
        <v>0</v>
      </c>
      <c r="J17" s="3">
        <v>9</v>
      </c>
      <c r="K17" s="3">
        <v>0</v>
      </c>
      <c r="L17" s="3">
        <v>13</v>
      </c>
      <c r="M17" s="3">
        <v>1</v>
      </c>
      <c r="N17" s="12">
        <v>2</v>
      </c>
      <c r="O17" s="193">
        <f t="shared" si="0"/>
        <v>37</v>
      </c>
    </row>
    <row r="18" spans="1:15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6</v>
      </c>
      <c r="H18" s="3">
        <v>0</v>
      </c>
      <c r="I18" s="3">
        <v>0</v>
      </c>
      <c r="J18" s="3">
        <v>4</v>
      </c>
      <c r="K18" s="3">
        <v>0</v>
      </c>
      <c r="L18" s="3">
        <v>19</v>
      </c>
      <c r="M18" s="3">
        <v>1</v>
      </c>
      <c r="N18" s="12">
        <v>1</v>
      </c>
      <c r="O18" s="193">
        <f t="shared" si="0"/>
        <v>31</v>
      </c>
    </row>
    <row r="19" spans="1:15" x14ac:dyDescent="0.25">
      <c r="A19" s="4" t="s">
        <v>32</v>
      </c>
      <c r="B19" s="4" t="s">
        <v>33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10</v>
      </c>
      <c r="K19" s="3">
        <v>2</v>
      </c>
      <c r="L19" s="3">
        <v>27</v>
      </c>
      <c r="M19" s="3">
        <v>0</v>
      </c>
      <c r="N19" s="12">
        <v>0</v>
      </c>
      <c r="O19" s="193">
        <f t="shared" si="0"/>
        <v>39</v>
      </c>
    </row>
    <row r="20" spans="1:15" x14ac:dyDescent="0.25">
      <c r="A20" s="4" t="s">
        <v>34</v>
      </c>
      <c r="B20" s="4" t="s">
        <v>35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7</v>
      </c>
      <c r="I20" s="3">
        <v>0</v>
      </c>
      <c r="J20" s="3">
        <v>9</v>
      </c>
      <c r="K20" s="3">
        <v>2</v>
      </c>
      <c r="L20" s="3">
        <v>38</v>
      </c>
      <c r="M20" s="3">
        <v>0</v>
      </c>
      <c r="N20" s="12">
        <v>0</v>
      </c>
      <c r="O20" s="193">
        <f t="shared" si="0"/>
        <v>56</v>
      </c>
    </row>
    <row r="21" spans="1:15" x14ac:dyDescent="0.25">
      <c r="A21" s="4" t="s">
        <v>36</v>
      </c>
      <c r="B21" s="4" t="s">
        <v>37</v>
      </c>
      <c r="C21" s="3">
        <v>0</v>
      </c>
      <c r="D21" s="3">
        <v>0</v>
      </c>
      <c r="E21" s="3">
        <v>2</v>
      </c>
      <c r="F21" s="3">
        <v>0</v>
      </c>
      <c r="G21" s="3">
        <v>34</v>
      </c>
      <c r="H21" s="3">
        <v>0</v>
      </c>
      <c r="I21" s="3">
        <v>0</v>
      </c>
      <c r="J21" s="3">
        <v>0</v>
      </c>
      <c r="K21" s="3">
        <v>6</v>
      </c>
      <c r="L21" s="3">
        <v>27</v>
      </c>
      <c r="M21" s="3">
        <v>0</v>
      </c>
      <c r="N21" s="12">
        <v>2</v>
      </c>
      <c r="O21" s="193">
        <f t="shared" si="0"/>
        <v>71</v>
      </c>
    </row>
    <row r="22" spans="1:15" x14ac:dyDescent="0.25">
      <c r="A22" s="4" t="s">
        <v>38</v>
      </c>
      <c r="B22" s="4" t="s">
        <v>39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16</v>
      </c>
      <c r="I22" s="3">
        <v>0</v>
      </c>
      <c r="J22" s="3">
        <v>6</v>
      </c>
      <c r="K22" s="3">
        <v>0</v>
      </c>
      <c r="L22" s="3">
        <v>9</v>
      </c>
      <c r="M22" s="3">
        <v>0</v>
      </c>
      <c r="N22" s="12">
        <v>0</v>
      </c>
      <c r="O22" s="193">
        <f t="shared" si="0"/>
        <v>31</v>
      </c>
    </row>
    <row r="23" spans="1:15" x14ac:dyDescent="0.25">
      <c r="A23" s="4" t="s">
        <v>40</v>
      </c>
      <c r="B23" s="4" t="s">
        <v>41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17</v>
      </c>
      <c r="I23" s="3">
        <v>0</v>
      </c>
      <c r="J23" s="3">
        <v>0</v>
      </c>
      <c r="K23" s="3">
        <v>0</v>
      </c>
      <c r="L23" s="3">
        <v>32</v>
      </c>
      <c r="M23" s="3">
        <v>0</v>
      </c>
      <c r="N23" s="12">
        <v>0</v>
      </c>
      <c r="O23" s="193">
        <f t="shared" si="0"/>
        <v>49</v>
      </c>
    </row>
    <row r="24" spans="1:15" x14ac:dyDescent="0.25">
      <c r="A24" s="4" t="s">
        <v>42</v>
      </c>
      <c r="B24" s="4" t="s">
        <v>43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15</v>
      </c>
      <c r="I24" s="3">
        <v>0</v>
      </c>
      <c r="J24" s="3">
        <v>3</v>
      </c>
      <c r="K24" s="3">
        <v>2</v>
      </c>
      <c r="L24" s="3">
        <v>17</v>
      </c>
      <c r="M24" s="3">
        <v>0</v>
      </c>
      <c r="N24" s="12">
        <v>0</v>
      </c>
      <c r="O24" s="193">
        <f t="shared" si="0"/>
        <v>37</v>
      </c>
    </row>
    <row r="25" spans="1:15" x14ac:dyDescent="0.25">
      <c r="A25" s="4" t="s">
        <v>44</v>
      </c>
      <c r="B25" s="4" t="s">
        <v>45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29</v>
      </c>
      <c r="I25" s="3">
        <v>0</v>
      </c>
      <c r="J25" s="3">
        <v>12</v>
      </c>
      <c r="K25" s="3">
        <v>0</v>
      </c>
      <c r="L25" s="3">
        <v>32</v>
      </c>
      <c r="M25" s="3">
        <v>3</v>
      </c>
      <c r="N25" s="12">
        <v>5</v>
      </c>
      <c r="O25" s="193">
        <f t="shared" si="0"/>
        <v>81</v>
      </c>
    </row>
    <row r="26" spans="1:15" x14ac:dyDescent="0.25">
      <c r="A26" s="4" t="s">
        <v>46</v>
      </c>
      <c r="B26" s="4" t="s">
        <v>47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14</v>
      </c>
      <c r="I26" s="3">
        <v>0</v>
      </c>
      <c r="J26" s="3">
        <v>0</v>
      </c>
      <c r="K26" s="3">
        <v>10</v>
      </c>
      <c r="L26" s="3">
        <v>0</v>
      </c>
      <c r="M26" s="3">
        <v>0</v>
      </c>
      <c r="N26" s="12">
        <v>0</v>
      </c>
      <c r="O26" s="193">
        <f t="shared" si="0"/>
        <v>24</v>
      </c>
    </row>
    <row r="27" spans="1:15" x14ac:dyDescent="0.25">
      <c r="A27" s="4" t="s">
        <v>48</v>
      </c>
      <c r="B27" s="4" t="s">
        <v>49</v>
      </c>
      <c r="C27" s="3">
        <v>0</v>
      </c>
      <c r="D27" s="3">
        <v>0</v>
      </c>
      <c r="E27" s="3">
        <v>0</v>
      </c>
      <c r="F27" s="3">
        <v>0</v>
      </c>
      <c r="G27" s="3">
        <v>7</v>
      </c>
      <c r="H27" s="3">
        <v>0</v>
      </c>
      <c r="I27" s="3">
        <v>0</v>
      </c>
      <c r="J27" s="3">
        <v>10</v>
      </c>
      <c r="K27" s="3">
        <v>0</v>
      </c>
      <c r="L27" s="3">
        <v>14</v>
      </c>
      <c r="M27" s="3">
        <v>0</v>
      </c>
      <c r="N27" s="12">
        <v>0</v>
      </c>
      <c r="O27" s="193">
        <f t="shared" si="0"/>
        <v>31</v>
      </c>
    </row>
    <row r="28" spans="1:15" x14ac:dyDescent="0.25">
      <c r="A28" s="4" t="s">
        <v>50</v>
      </c>
      <c r="B28" s="4" t="s">
        <v>51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12</v>
      </c>
      <c r="I28" s="3">
        <v>0</v>
      </c>
      <c r="J28" s="3">
        <v>4</v>
      </c>
      <c r="K28" s="3">
        <v>0</v>
      </c>
      <c r="L28" s="3">
        <v>23</v>
      </c>
      <c r="M28" s="3">
        <v>0</v>
      </c>
      <c r="N28" s="12">
        <v>0</v>
      </c>
      <c r="O28" s="193">
        <f t="shared" si="0"/>
        <v>39</v>
      </c>
    </row>
    <row r="29" spans="1:15" x14ac:dyDescent="0.25">
      <c r="A29" s="4" t="s">
        <v>52</v>
      </c>
      <c r="B29" s="4" t="s">
        <v>53</v>
      </c>
      <c r="C29" s="3">
        <v>0</v>
      </c>
      <c r="D29" s="3">
        <v>0</v>
      </c>
      <c r="E29" s="3">
        <v>0</v>
      </c>
      <c r="F29" s="3">
        <v>1</v>
      </c>
      <c r="G29" s="3">
        <v>0</v>
      </c>
      <c r="H29" s="3">
        <v>1</v>
      </c>
      <c r="I29" s="3">
        <v>0</v>
      </c>
      <c r="J29" s="3">
        <v>7</v>
      </c>
      <c r="K29" s="3">
        <v>3</v>
      </c>
      <c r="L29" s="3">
        <v>16</v>
      </c>
      <c r="M29" s="3">
        <v>1</v>
      </c>
      <c r="N29" s="12">
        <v>1</v>
      </c>
      <c r="O29" s="193">
        <f t="shared" si="0"/>
        <v>30</v>
      </c>
    </row>
    <row r="30" spans="1:15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28</v>
      </c>
      <c r="I30" s="3">
        <v>0</v>
      </c>
      <c r="J30" s="3">
        <v>34</v>
      </c>
      <c r="K30" s="3">
        <v>0</v>
      </c>
      <c r="L30" s="3">
        <v>27</v>
      </c>
      <c r="M30" s="3">
        <v>0</v>
      </c>
      <c r="N30" s="12">
        <v>1</v>
      </c>
      <c r="O30" s="193">
        <f t="shared" si="0"/>
        <v>90</v>
      </c>
    </row>
    <row r="31" spans="1:15" x14ac:dyDescent="0.25">
      <c r="A31" s="4" t="s">
        <v>56</v>
      </c>
      <c r="B31" s="4" t="s">
        <v>57</v>
      </c>
      <c r="C31" s="3">
        <v>0</v>
      </c>
      <c r="D31" s="3">
        <v>0</v>
      </c>
      <c r="E31" s="3">
        <v>0</v>
      </c>
      <c r="F31" s="3">
        <v>1</v>
      </c>
      <c r="G31" s="3">
        <v>2</v>
      </c>
      <c r="H31" s="3">
        <v>40</v>
      </c>
      <c r="I31" s="3">
        <v>0</v>
      </c>
      <c r="J31" s="3">
        <v>2</v>
      </c>
      <c r="K31" s="3">
        <v>0</v>
      </c>
      <c r="L31" s="3">
        <v>25</v>
      </c>
      <c r="M31" s="3">
        <v>0</v>
      </c>
      <c r="N31" s="12">
        <v>0</v>
      </c>
      <c r="O31" s="193">
        <f t="shared" si="0"/>
        <v>70</v>
      </c>
    </row>
    <row r="32" spans="1:15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0</v>
      </c>
      <c r="F32" s="3">
        <v>0</v>
      </c>
      <c r="G32" s="3">
        <v>1</v>
      </c>
      <c r="H32" s="3">
        <v>38</v>
      </c>
      <c r="I32" s="3">
        <v>0</v>
      </c>
      <c r="J32" s="3">
        <v>0</v>
      </c>
      <c r="K32" s="3">
        <v>35</v>
      </c>
      <c r="L32" s="3">
        <v>22</v>
      </c>
      <c r="M32" s="3">
        <v>0</v>
      </c>
      <c r="N32" s="12">
        <v>0</v>
      </c>
      <c r="O32" s="193">
        <f t="shared" si="0"/>
        <v>96</v>
      </c>
    </row>
    <row r="33" spans="1:15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0</v>
      </c>
      <c r="F33" s="3">
        <v>0</v>
      </c>
      <c r="G33" s="3">
        <v>2</v>
      </c>
      <c r="H33" s="3">
        <v>12</v>
      </c>
      <c r="I33" s="3">
        <v>0</v>
      </c>
      <c r="J33" s="3">
        <v>9</v>
      </c>
      <c r="K33" s="3">
        <v>0</v>
      </c>
      <c r="L33" s="3">
        <v>12</v>
      </c>
      <c r="M33" s="3">
        <v>1</v>
      </c>
      <c r="N33" s="12">
        <v>0</v>
      </c>
      <c r="O33" s="193">
        <f t="shared" si="0"/>
        <v>36</v>
      </c>
    </row>
    <row r="34" spans="1:15" x14ac:dyDescent="0.25">
      <c r="A34" s="4" t="s">
        <v>62</v>
      </c>
      <c r="B34" s="4" t="s">
        <v>63</v>
      </c>
      <c r="C34" s="3">
        <v>0</v>
      </c>
      <c r="D34" s="3">
        <v>0</v>
      </c>
      <c r="E34" s="3">
        <v>0</v>
      </c>
      <c r="F34" s="3">
        <v>0</v>
      </c>
      <c r="G34" s="3">
        <v>1</v>
      </c>
      <c r="H34" s="3">
        <v>4</v>
      </c>
      <c r="I34" s="3">
        <v>0</v>
      </c>
      <c r="J34" s="3">
        <v>9</v>
      </c>
      <c r="K34" s="3">
        <v>0</v>
      </c>
      <c r="L34" s="3">
        <v>9</v>
      </c>
      <c r="M34" s="3">
        <v>0</v>
      </c>
      <c r="N34" s="12">
        <v>0</v>
      </c>
      <c r="O34" s="193">
        <f t="shared" si="0"/>
        <v>23</v>
      </c>
    </row>
    <row r="35" spans="1:15" x14ac:dyDescent="0.25">
      <c r="A35" s="4" t="s">
        <v>64</v>
      </c>
      <c r="B35" s="4" t="s">
        <v>65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3</v>
      </c>
      <c r="I35" s="3">
        <v>0</v>
      </c>
      <c r="J35" s="3">
        <v>3</v>
      </c>
      <c r="K35" s="3">
        <v>0</v>
      </c>
      <c r="L35" s="3">
        <v>36</v>
      </c>
      <c r="M35" s="3">
        <v>9</v>
      </c>
      <c r="N35" s="12">
        <v>7</v>
      </c>
      <c r="O35" s="193">
        <f t="shared" si="0"/>
        <v>58</v>
      </c>
    </row>
    <row r="36" spans="1:15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1</v>
      </c>
      <c r="I36" s="3">
        <v>0</v>
      </c>
      <c r="J36" s="3">
        <v>1</v>
      </c>
      <c r="K36" s="3">
        <v>0</v>
      </c>
      <c r="L36" s="3">
        <v>21</v>
      </c>
      <c r="M36" s="3">
        <v>0</v>
      </c>
      <c r="N36" s="12">
        <v>0</v>
      </c>
      <c r="O36" s="193">
        <f t="shared" si="0"/>
        <v>23</v>
      </c>
    </row>
    <row r="37" spans="1:15" x14ac:dyDescent="0.25">
      <c r="A37" s="4" t="s">
        <v>68</v>
      </c>
      <c r="B37" s="4" t="s">
        <v>69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6</v>
      </c>
      <c r="I37" s="3">
        <v>0</v>
      </c>
      <c r="J37" s="3">
        <v>1</v>
      </c>
      <c r="K37" s="3">
        <v>0</v>
      </c>
      <c r="L37" s="3">
        <v>27</v>
      </c>
      <c r="M37" s="3">
        <v>2</v>
      </c>
      <c r="N37" s="12">
        <v>1</v>
      </c>
      <c r="O37" s="193">
        <f t="shared" si="0"/>
        <v>37</v>
      </c>
    </row>
    <row r="38" spans="1:15" x14ac:dyDescent="0.25">
      <c r="A38" s="4" t="s">
        <v>70</v>
      </c>
      <c r="B38" s="4" t="s">
        <v>71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47</v>
      </c>
      <c r="I38" s="3">
        <v>0</v>
      </c>
      <c r="J38" s="3">
        <v>11</v>
      </c>
      <c r="K38" s="3">
        <v>3</v>
      </c>
      <c r="L38" s="3">
        <v>24</v>
      </c>
      <c r="M38" s="3">
        <v>1</v>
      </c>
      <c r="N38" s="12">
        <v>0</v>
      </c>
      <c r="O38" s="193">
        <f t="shared" si="0"/>
        <v>86</v>
      </c>
    </row>
    <row r="39" spans="1:15" x14ac:dyDescent="0.25">
      <c r="A39" s="4" t="s">
        <v>72</v>
      </c>
      <c r="B39" s="4" t="s">
        <v>73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10</v>
      </c>
      <c r="I39" s="3">
        <v>0</v>
      </c>
      <c r="J39" s="3">
        <v>12</v>
      </c>
      <c r="K39" s="3">
        <v>0</v>
      </c>
      <c r="L39" s="3">
        <v>41</v>
      </c>
      <c r="M39" s="3">
        <v>2</v>
      </c>
      <c r="N39" s="12">
        <v>0</v>
      </c>
      <c r="O39" s="193">
        <f t="shared" si="0"/>
        <v>65</v>
      </c>
    </row>
    <row r="40" spans="1:15" x14ac:dyDescent="0.25">
      <c r="A40" s="4" t="s">
        <v>74</v>
      </c>
      <c r="B40" s="4" t="s">
        <v>75</v>
      </c>
      <c r="C40" s="3">
        <v>0</v>
      </c>
      <c r="D40" s="3">
        <v>0</v>
      </c>
      <c r="E40" s="3">
        <v>0</v>
      </c>
      <c r="F40" s="3">
        <v>0</v>
      </c>
      <c r="G40" s="3">
        <v>1</v>
      </c>
      <c r="H40" s="3">
        <v>40</v>
      </c>
      <c r="I40" s="3">
        <v>0</v>
      </c>
      <c r="J40" s="3">
        <v>16</v>
      </c>
      <c r="K40" s="3">
        <v>0</v>
      </c>
      <c r="L40" s="3">
        <v>82</v>
      </c>
      <c r="M40" s="3">
        <v>3</v>
      </c>
      <c r="N40" s="12">
        <v>2</v>
      </c>
      <c r="O40" s="193">
        <f t="shared" si="0"/>
        <v>144</v>
      </c>
    </row>
    <row r="41" spans="1:15" x14ac:dyDescent="0.25">
      <c r="A41" s="4" t="s">
        <v>76</v>
      </c>
      <c r="B41" s="4" t="s">
        <v>77</v>
      </c>
      <c r="C41" s="3">
        <v>0</v>
      </c>
      <c r="D41" s="3">
        <v>0</v>
      </c>
      <c r="E41" s="3">
        <v>0</v>
      </c>
      <c r="F41" s="3">
        <v>1</v>
      </c>
      <c r="G41" s="3">
        <v>0</v>
      </c>
      <c r="H41" s="3">
        <v>6</v>
      </c>
      <c r="I41" s="3">
        <v>0</v>
      </c>
      <c r="J41" s="3">
        <v>21</v>
      </c>
      <c r="K41" s="3">
        <v>0</v>
      </c>
      <c r="L41" s="3">
        <v>40</v>
      </c>
      <c r="M41" s="3">
        <v>5</v>
      </c>
      <c r="N41" s="12">
        <v>1</v>
      </c>
      <c r="O41" s="193">
        <f t="shared" si="0"/>
        <v>74</v>
      </c>
    </row>
    <row r="42" spans="1:15" x14ac:dyDescent="0.25">
      <c r="A42" s="4" t="s">
        <v>78</v>
      </c>
      <c r="B42" s="4" t="s">
        <v>79</v>
      </c>
      <c r="C42" s="3">
        <v>0</v>
      </c>
      <c r="D42" s="3">
        <v>0</v>
      </c>
      <c r="E42" s="3">
        <v>0</v>
      </c>
      <c r="F42" s="3">
        <v>0</v>
      </c>
      <c r="G42" s="3">
        <v>11</v>
      </c>
      <c r="H42" s="3">
        <v>0</v>
      </c>
      <c r="I42" s="3">
        <v>0</v>
      </c>
      <c r="J42" s="3">
        <v>0</v>
      </c>
      <c r="K42" s="3">
        <v>0</v>
      </c>
      <c r="L42" s="3">
        <v>42</v>
      </c>
      <c r="M42" s="3">
        <v>0</v>
      </c>
      <c r="N42" s="12">
        <v>0</v>
      </c>
      <c r="O42" s="193">
        <f t="shared" si="0"/>
        <v>53</v>
      </c>
    </row>
    <row r="43" spans="1:15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2</v>
      </c>
      <c r="I43" s="3">
        <v>0</v>
      </c>
      <c r="J43" s="3">
        <v>8</v>
      </c>
      <c r="K43" s="3">
        <v>0</v>
      </c>
      <c r="L43" s="3">
        <v>19</v>
      </c>
      <c r="M43" s="3">
        <v>3</v>
      </c>
      <c r="N43" s="12">
        <v>3</v>
      </c>
      <c r="O43" s="193">
        <f t="shared" si="0"/>
        <v>35</v>
      </c>
    </row>
    <row r="44" spans="1:15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1</v>
      </c>
      <c r="F44" s="3">
        <v>0</v>
      </c>
      <c r="G44" s="3">
        <v>1</v>
      </c>
      <c r="H44" s="3">
        <v>31</v>
      </c>
      <c r="I44" s="3">
        <v>1</v>
      </c>
      <c r="J44" s="3">
        <v>1</v>
      </c>
      <c r="K44" s="3">
        <v>0</v>
      </c>
      <c r="L44" s="3">
        <v>22</v>
      </c>
      <c r="M44" s="3">
        <v>1</v>
      </c>
      <c r="N44" s="12">
        <v>0</v>
      </c>
      <c r="O44" s="193">
        <f t="shared" si="0"/>
        <v>58</v>
      </c>
    </row>
    <row r="45" spans="1:15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22</v>
      </c>
      <c r="I45" s="3">
        <v>0</v>
      </c>
      <c r="J45" s="3">
        <v>0</v>
      </c>
      <c r="K45" s="3">
        <v>0</v>
      </c>
      <c r="L45" s="3">
        <v>25</v>
      </c>
      <c r="M45" s="3">
        <v>0</v>
      </c>
      <c r="N45" s="12">
        <v>0</v>
      </c>
      <c r="O45" s="193">
        <f t="shared" si="0"/>
        <v>47</v>
      </c>
    </row>
    <row r="46" spans="1:15" x14ac:dyDescent="0.25">
      <c r="A46" s="4" t="s">
        <v>86</v>
      </c>
      <c r="B46" s="4" t="s">
        <v>87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1</v>
      </c>
      <c r="K46" s="3">
        <v>0</v>
      </c>
      <c r="L46" s="3">
        <v>15</v>
      </c>
      <c r="M46" s="3">
        <v>0</v>
      </c>
      <c r="N46" s="12">
        <v>1</v>
      </c>
      <c r="O46" s="193">
        <f t="shared" si="0"/>
        <v>17</v>
      </c>
    </row>
    <row r="47" spans="1:15" x14ac:dyDescent="0.25">
      <c r="A47" s="4" t="s">
        <v>88</v>
      </c>
      <c r="B47" s="4" t="s">
        <v>89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16</v>
      </c>
      <c r="I47" s="3">
        <v>0</v>
      </c>
      <c r="J47" s="3">
        <v>3</v>
      </c>
      <c r="K47" s="3">
        <v>0</v>
      </c>
      <c r="L47" s="3">
        <v>16</v>
      </c>
      <c r="M47" s="3">
        <v>0</v>
      </c>
      <c r="N47" s="12">
        <v>0</v>
      </c>
      <c r="O47" s="193">
        <f t="shared" si="0"/>
        <v>35</v>
      </c>
    </row>
    <row r="48" spans="1:15" x14ac:dyDescent="0.25">
      <c r="A48" s="4" t="s">
        <v>90</v>
      </c>
      <c r="B48" s="4" t="s">
        <v>91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11</v>
      </c>
      <c r="I48" s="3">
        <v>0</v>
      </c>
      <c r="J48" s="3">
        <v>0</v>
      </c>
      <c r="K48" s="3">
        <v>0</v>
      </c>
      <c r="L48" s="3">
        <v>16</v>
      </c>
      <c r="M48" s="3">
        <v>0</v>
      </c>
      <c r="N48" s="12">
        <v>0</v>
      </c>
      <c r="O48" s="193">
        <f t="shared" si="0"/>
        <v>27</v>
      </c>
    </row>
    <row r="49" spans="1:15" x14ac:dyDescent="0.25">
      <c r="A49" s="4" t="s">
        <v>92</v>
      </c>
      <c r="B49" s="4" t="s">
        <v>93</v>
      </c>
      <c r="C49" s="3">
        <v>0</v>
      </c>
      <c r="D49" s="3">
        <v>0</v>
      </c>
      <c r="E49" s="3">
        <v>0</v>
      </c>
      <c r="F49" s="3">
        <v>2</v>
      </c>
      <c r="G49" s="3">
        <v>1</v>
      </c>
      <c r="H49" s="3">
        <v>25</v>
      </c>
      <c r="I49" s="3">
        <v>0</v>
      </c>
      <c r="J49" s="3">
        <v>12</v>
      </c>
      <c r="K49" s="3">
        <v>0</v>
      </c>
      <c r="L49" s="3">
        <v>41</v>
      </c>
      <c r="M49" s="3">
        <v>1</v>
      </c>
      <c r="N49" s="12">
        <v>0</v>
      </c>
      <c r="O49" s="193">
        <f t="shared" si="0"/>
        <v>82</v>
      </c>
    </row>
    <row r="50" spans="1:15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18</v>
      </c>
      <c r="H50" s="3">
        <v>10</v>
      </c>
      <c r="I50" s="3">
        <v>0</v>
      </c>
      <c r="J50" s="3">
        <v>5</v>
      </c>
      <c r="K50" s="3">
        <v>0</v>
      </c>
      <c r="L50" s="3">
        <v>6</v>
      </c>
      <c r="M50" s="3">
        <v>0</v>
      </c>
      <c r="N50" s="12">
        <v>0</v>
      </c>
      <c r="O50" s="193">
        <f t="shared" si="0"/>
        <v>39</v>
      </c>
    </row>
    <row r="51" spans="1:15" x14ac:dyDescent="0.25">
      <c r="A51" s="4" t="s">
        <v>96</v>
      </c>
      <c r="B51" s="4" t="s">
        <v>97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1</v>
      </c>
      <c r="I51" s="3">
        <v>0</v>
      </c>
      <c r="J51" s="3">
        <v>22</v>
      </c>
      <c r="K51" s="3">
        <v>3</v>
      </c>
      <c r="L51" s="3">
        <v>53</v>
      </c>
      <c r="M51" s="3">
        <v>4</v>
      </c>
      <c r="N51" s="12">
        <v>8</v>
      </c>
      <c r="O51" s="193">
        <f t="shared" si="0"/>
        <v>91</v>
      </c>
    </row>
    <row r="52" spans="1:15" x14ac:dyDescent="0.25">
      <c r="A52" s="4" t="s">
        <v>98</v>
      </c>
      <c r="B52" s="4" t="s">
        <v>99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9</v>
      </c>
      <c r="I52" s="3">
        <v>0</v>
      </c>
      <c r="J52" s="3">
        <v>22</v>
      </c>
      <c r="K52" s="3">
        <v>0</v>
      </c>
      <c r="L52" s="3">
        <v>19</v>
      </c>
      <c r="M52" s="3">
        <v>5</v>
      </c>
      <c r="N52" s="12">
        <v>2</v>
      </c>
      <c r="O52" s="193">
        <f t="shared" si="0"/>
        <v>57</v>
      </c>
    </row>
    <row r="53" spans="1:15" x14ac:dyDescent="0.25">
      <c r="A53" s="4" t="s">
        <v>100</v>
      </c>
      <c r="B53" s="4" t="s">
        <v>101</v>
      </c>
      <c r="C53" s="3">
        <v>0</v>
      </c>
      <c r="D53" s="3">
        <v>0</v>
      </c>
      <c r="E53" s="3">
        <v>0</v>
      </c>
      <c r="F53" s="3">
        <v>1</v>
      </c>
      <c r="G53" s="3">
        <v>0</v>
      </c>
      <c r="H53" s="3">
        <v>7</v>
      </c>
      <c r="I53" s="3">
        <v>0</v>
      </c>
      <c r="J53" s="3">
        <v>1</v>
      </c>
      <c r="K53" s="3">
        <v>0</v>
      </c>
      <c r="L53" s="3">
        <v>18</v>
      </c>
      <c r="M53" s="3">
        <v>0</v>
      </c>
      <c r="N53" s="12">
        <v>0</v>
      </c>
      <c r="O53" s="193">
        <f t="shared" si="0"/>
        <v>27</v>
      </c>
    </row>
    <row r="54" spans="1:15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0</v>
      </c>
      <c r="G54" s="3">
        <v>3</v>
      </c>
      <c r="H54" s="3">
        <v>11</v>
      </c>
      <c r="I54" s="3">
        <v>0</v>
      </c>
      <c r="J54" s="3">
        <v>3</v>
      </c>
      <c r="K54" s="3">
        <v>0</v>
      </c>
      <c r="L54" s="3">
        <v>20</v>
      </c>
      <c r="M54" s="3">
        <v>0</v>
      </c>
      <c r="N54" s="12">
        <v>0</v>
      </c>
      <c r="O54" s="193">
        <f t="shared" si="0"/>
        <v>37</v>
      </c>
    </row>
    <row r="55" spans="1:15" x14ac:dyDescent="0.25">
      <c r="A55" s="4" t="s">
        <v>104</v>
      </c>
      <c r="B55" s="4" t="s">
        <v>105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3</v>
      </c>
      <c r="I55" s="3">
        <v>0</v>
      </c>
      <c r="J55" s="3">
        <v>9</v>
      </c>
      <c r="K55" s="3">
        <v>0</v>
      </c>
      <c r="L55" s="3">
        <v>16</v>
      </c>
      <c r="M55" s="3">
        <v>0</v>
      </c>
      <c r="N55" s="12">
        <v>1</v>
      </c>
      <c r="O55" s="193">
        <f t="shared" si="0"/>
        <v>29</v>
      </c>
    </row>
    <row r="56" spans="1:15" x14ac:dyDescent="0.25">
      <c r="A56" s="4" t="s">
        <v>106</v>
      </c>
      <c r="B56" s="4" t="s">
        <v>107</v>
      </c>
      <c r="C56" s="3">
        <v>0</v>
      </c>
      <c r="D56" s="3">
        <v>0</v>
      </c>
      <c r="E56" s="3">
        <v>0</v>
      </c>
      <c r="F56" s="3">
        <v>0</v>
      </c>
      <c r="G56" s="3">
        <v>4</v>
      </c>
      <c r="H56" s="3">
        <v>16</v>
      </c>
      <c r="I56" s="3">
        <v>1</v>
      </c>
      <c r="J56" s="3">
        <v>2</v>
      </c>
      <c r="K56" s="3">
        <v>0</v>
      </c>
      <c r="L56" s="3">
        <v>15</v>
      </c>
      <c r="M56" s="3">
        <v>0</v>
      </c>
      <c r="N56" s="12">
        <v>0</v>
      </c>
      <c r="O56" s="193">
        <f t="shared" si="0"/>
        <v>38</v>
      </c>
    </row>
    <row r="57" spans="1:15" x14ac:dyDescent="0.25">
      <c r="A57" s="4" t="s">
        <v>108</v>
      </c>
      <c r="B57" s="4" t="s">
        <v>109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14</v>
      </c>
      <c r="I57" s="3">
        <v>4</v>
      </c>
      <c r="J57" s="3">
        <v>0</v>
      </c>
      <c r="K57" s="3">
        <v>0</v>
      </c>
      <c r="L57" s="3">
        <v>12</v>
      </c>
      <c r="M57" s="3">
        <v>0</v>
      </c>
      <c r="N57" s="12">
        <v>0</v>
      </c>
      <c r="O57" s="193">
        <f t="shared" si="0"/>
        <v>30</v>
      </c>
    </row>
    <row r="58" spans="1:15" x14ac:dyDescent="0.25">
      <c r="A58" s="4" t="s">
        <v>110</v>
      </c>
      <c r="B58" s="4" t="s">
        <v>111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8</v>
      </c>
      <c r="K58" s="3">
        <v>0</v>
      </c>
      <c r="L58" s="3">
        <v>31</v>
      </c>
      <c r="M58" s="3">
        <v>1</v>
      </c>
      <c r="N58" s="12">
        <v>0</v>
      </c>
      <c r="O58" s="193">
        <f t="shared" si="0"/>
        <v>40</v>
      </c>
    </row>
    <row r="59" spans="1:15" x14ac:dyDescent="0.25">
      <c r="A59" s="4" t="s">
        <v>112</v>
      </c>
      <c r="B59" s="4" t="s">
        <v>113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3</v>
      </c>
      <c r="I59" s="3">
        <v>0</v>
      </c>
      <c r="J59" s="3">
        <v>5</v>
      </c>
      <c r="K59" s="3">
        <v>0</v>
      </c>
      <c r="L59" s="3">
        <v>9</v>
      </c>
      <c r="M59" s="3">
        <v>0</v>
      </c>
      <c r="N59" s="12">
        <v>2</v>
      </c>
      <c r="O59" s="193">
        <f t="shared" si="0"/>
        <v>19</v>
      </c>
    </row>
    <row r="60" spans="1:15" x14ac:dyDescent="0.25">
      <c r="A60" s="4" t="s">
        <v>114</v>
      </c>
      <c r="B60" s="4" t="s">
        <v>115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4</v>
      </c>
      <c r="I60" s="3">
        <v>0</v>
      </c>
      <c r="J60" s="3">
        <v>2</v>
      </c>
      <c r="K60" s="3">
        <v>0</v>
      </c>
      <c r="L60" s="3">
        <v>11</v>
      </c>
      <c r="M60" s="3">
        <v>0</v>
      </c>
      <c r="N60" s="12">
        <v>0</v>
      </c>
      <c r="O60" s="193">
        <f t="shared" si="0"/>
        <v>17</v>
      </c>
    </row>
    <row r="61" spans="1:15" x14ac:dyDescent="0.25">
      <c r="A61" s="4" t="s">
        <v>116</v>
      </c>
      <c r="B61" s="4" t="s">
        <v>117</v>
      </c>
      <c r="C61" s="3">
        <v>0</v>
      </c>
      <c r="D61" s="3">
        <v>0</v>
      </c>
      <c r="E61" s="3">
        <v>0</v>
      </c>
      <c r="F61" s="3">
        <v>1</v>
      </c>
      <c r="G61" s="3">
        <v>1</v>
      </c>
      <c r="H61" s="3">
        <v>22</v>
      </c>
      <c r="I61" s="3">
        <v>0</v>
      </c>
      <c r="J61" s="3">
        <v>0</v>
      </c>
      <c r="K61" s="3">
        <v>0</v>
      </c>
      <c r="L61" s="3">
        <v>13</v>
      </c>
      <c r="M61" s="3">
        <v>0</v>
      </c>
      <c r="N61" s="12">
        <v>0</v>
      </c>
      <c r="O61" s="193">
        <f t="shared" si="0"/>
        <v>37</v>
      </c>
    </row>
    <row r="62" spans="1:15" x14ac:dyDescent="0.25">
      <c r="A62" s="4" t="s">
        <v>118</v>
      </c>
      <c r="B62" s="4" t="s">
        <v>119</v>
      </c>
      <c r="C62" s="3">
        <v>0</v>
      </c>
      <c r="D62" s="3">
        <v>0</v>
      </c>
      <c r="E62" s="3">
        <v>0</v>
      </c>
      <c r="F62" s="3">
        <v>0</v>
      </c>
      <c r="G62" s="3">
        <v>1</v>
      </c>
      <c r="H62" s="3">
        <v>28</v>
      </c>
      <c r="I62" s="3">
        <v>0</v>
      </c>
      <c r="J62" s="3">
        <v>3</v>
      </c>
      <c r="K62" s="3">
        <v>0</v>
      </c>
      <c r="L62" s="3">
        <v>11</v>
      </c>
      <c r="M62" s="3">
        <v>1</v>
      </c>
      <c r="N62" s="12">
        <v>4</v>
      </c>
      <c r="O62" s="193">
        <f t="shared" si="0"/>
        <v>48</v>
      </c>
    </row>
    <row r="63" spans="1:15" x14ac:dyDescent="0.25">
      <c r="A63" s="4" t="s">
        <v>120</v>
      </c>
      <c r="B63" s="4" t="s">
        <v>121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>
        <v>23</v>
      </c>
      <c r="I63" s="3">
        <v>0</v>
      </c>
      <c r="J63" s="3">
        <v>2</v>
      </c>
      <c r="K63" s="3">
        <v>0</v>
      </c>
      <c r="L63" s="3">
        <v>7</v>
      </c>
      <c r="M63" s="3">
        <v>0</v>
      </c>
      <c r="N63" s="12">
        <v>0</v>
      </c>
      <c r="O63" s="193">
        <f t="shared" si="0"/>
        <v>33</v>
      </c>
    </row>
    <row r="64" spans="1:15" x14ac:dyDescent="0.25">
      <c r="A64" s="4" t="s">
        <v>122</v>
      </c>
      <c r="B64" s="4" t="s">
        <v>123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28</v>
      </c>
      <c r="I64" s="3">
        <v>0</v>
      </c>
      <c r="J64" s="3">
        <v>17</v>
      </c>
      <c r="K64" s="3">
        <v>0</v>
      </c>
      <c r="L64" s="3">
        <v>19</v>
      </c>
      <c r="M64" s="3">
        <v>0</v>
      </c>
      <c r="N64" s="12">
        <v>1</v>
      </c>
      <c r="O64" s="193">
        <f t="shared" si="0"/>
        <v>65</v>
      </c>
    </row>
    <row r="65" spans="1:15" x14ac:dyDescent="0.25">
      <c r="A65" s="4" t="s">
        <v>124</v>
      </c>
      <c r="B65" s="4" t="s">
        <v>125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12">
        <v>0</v>
      </c>
      <c r="O65" s="193">
        <f t="shared" si="0"/>
        <v>0</v>
      </c>
    </row>
    <row r="66" spans="1:15" x14ac:dyDescent="0.25">
      <c r="A66" s="4" t="s">
        <v>126</v>
      </c>
      <c r="B66" s="4" t="s">
        <v>127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7</v>
      </c>
      <c r="I66" s="3">
        <v>0</v>
      </c>
      <c r="J66" s="3">
        <v>4</v>
      </c>
      <c r="K66" s="3">
        <v>0</v>
      </c>
      <c r="L66" s="3">
        <v>1</v>
      </c>
      <c r="M66" s="3">
        <v>0</v>
      </c>
      <c r="N66" s="12">
        <v>0</v>
      </c>
      <c r="O66" s="193">
        <f t="shared" si="0"/>
        <v>12</v>
      </c>
    </row>
    <row r="67" spans="1:15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18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12">
        <v>1</v>
      </c>
      <c r="O67" s="193">
        <f t="shared" si="0"/>
        <v>19</v>
      </c>
    </row>
    <row r="68" spans="1:15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12">
        <v>0</v>
      </c>
      <c r="O68" s="193">
        <f t="shared" si="0"/>
        <v>0</v>
      </c>
    </row>
    <row r="69" spans="1:15" x14ac:dyDescent="0.25">
      <c r="A69" s="4" t="s">
        <v>132</v>
      </c>
      <c r="B69" s="4" t="s">
        <v>133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6</v>
      </c>
      <c r="I69" s="3">
        <v>0</v>
      </c>
      <c r="J69" s="3">
        <v>4</v>
      </c>
      <c r="K69" s="3">
        <v>0</v>
      </c>
      <c r="L69" s="3">
        <v>0</v>
      </c>
      <c r="M69" s="3">
        <v>0</v>
      </c>
      <c r="N69" s="12">
        <v>0</v>
      </c>
      <c r="O69" s="193">
        <f t="shared" ref="O69:O113" si="1">SUM(C69:N69)</f>
        <v>10</v>
      </c>
    </row>
    <row r="70" spans="1:15" x14ac:dyDescent="0.25">
      <c r="A70" s="4" t="s">
        <v>134</v>
      </c>
      <c r="B70" s="4" t="s">
        <v>135</v>
      </c>
      <c r="C70" s="3">
        <v>0</v>
      </c>
      <c r="D70" s="3">
        <v>4</v>
      </c>
      <c r="E70" s="3">
        <v>1</v>
      </c>
      <c r="F70" s="3">
        <v>2</v>
      </c>
      <c r="G70" s="3">
        <v>1</v>
      </c>
      <c r="H70" s="3">
        <v>26</v>
      </c>
      <c r="I70" s="3">
        <v>0</v>
      </c>
      <c r="J70" s="3">
        <v>14</v>
      </c>
      <c r="K70" s="3">
        <v>0</v>
      </c>
      <c r="L70" s="3">
        <v>10</v>
      </c>
      <c r="M70" s="3">
        <v>3</v>
      </c>
      <c r="N70" s="12">
        <v>2</v>
      </c>
      <c r="O70" s="193">
        <f t="shared" si="1"/>
        <v>63</v>
      </c>
    </row>
    <row r="71" spans="1:15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2</v>
      </c>
      <c r="I71" s="3">
        <v>0</v>
      </c>
      <c r="J71" s="3">
        <v>1</v>
      </c>
      <c r="K71" s="3">
        <v>0</v>
      </c>
      <c r="L71" s="3">
        <v>19</v>
      </c>
      <c r="M71" s="3">
        <v>0</v>
      </c>
      <c r="N71" s="12">
        <v>0</v>
      </c>
      <c r="O71" s="193">
        <f t="shared" si="1"/>
        <v>22</v>
      </c>
    </row>
    <row r="72" spans="1:15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3</v>
      </c>
      <c r="I72" s="3">
        <v>1</v>
      </c>
      <c r="J72" s="3">
        <v>6</v>
      </c>
      <c r="K72" s="3">
        <v>0</v>
      </c>
      <c r="L72" s="3">
        <v>4</v>
      </c>
      <c r="M72" s="3">
        <v>0</v>
      </c>
      <c r="N72" s="12">
        <v>1</v>
      </c>
      <c r="O72" s="193">
        <f t="shared" si="1"/>
        <v>15</v>
      </c>
    </row>
    <row r="73" spans="1:15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12">
        <v>0</v>
      </c>
      <c r="O73" s="193">
        <f t="shared" si="1"/>
        <v>0</v>
      </c>
    </row>
    <row r="74" spans="1:15" x14ac:dyDescent="0.25">
      <c r="A74" s="4" t="s">
        <v>142</v>
      </c>
      <c r="B74" s="4" t="s">
        <v>143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2</v>
      </c>
      <c r="I74" s="3">
        <v>0</v>
      </c>
      <c r="J74" s="3">
        <v>0</v>
      </c>
      <c r="K74" s="3">
        <v>0</v>
      </c>
      <c r="L74" s="3">
        <v>16</v>
      </c>
      <c r="M74" s="3">
        <v>0</v>
      </c>
      <c r="N74" s="12">
        <v>1</v>
      </c>
      <c r="O74" s="193">
        <f t="shared" si="1"/>
        <v>19</v>
      </c>
    </row>
    <row r="75" spans="1:15" x14ac:dyDescent="0.25">
      <c r="A75" s="4" t="s">
        <v>144</v>
      </c>
      <c r="B75" s="4" t="s">
        <v>145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3</v>
      </c>
      <c r="I75" s="3">
        <v>0</v>
      </c>
      <c r="J75" s="3">
        <v>0</v>
      </c>
      <c r="K75" s="3">
        <v>0</v>
      </c>
      <c r="L75" s="3">
        <v>2</v>
      </c>
      <c r="M75" s="3">
        <v>0</v>
      </c>
      <c r="N75" s="12">
        <v>0</v>
      </c>
      <c r="O75" s="193">
        <f t="shared" si="1"/>
        <v>5</v>
      </c>
    </row>
    <row r="76" spans="1:15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12">
        <v>0</v>
      </c>
      <c r="O76" s="193">
        <f t="shared" si="1"/>
        <v>0</v>
      </c>
    </row>
    <row r="77" spans="1:15" x14ac:dyDescent="0.25">
      <c r="A77" s="4" t="s">
        <v>148</v>
      </c>
      <c r="B77" s="4" t="s">
        <v>149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30</v>
      </c>
      <c r="L77" s="3">
        <v>0</v>
      </c>
      <c r="M77" s="3">
        <v>0</v>
      </c>
      <c r="N77" s="12">
        <v>1</v>
      </c>
      <c r="O77" s="193">
        <f t="shared" si="1"/>
        <v>31</v>
      </c>
    </row>
    <row r="78" spans="1:15" x14ac:dyDescent="0.25">
      <c r="A78" s="4" t="s">
        <v>150</v>
      </c>
      <c r="B78" s="4" t="s">
        <v>151</v>
      </c>
      <c r="C78" s="3">
        <v>0</v>
      </c>
      <c r="D78" s="3">
        <v>1</v>
      </c>
      <c r="E78" s="3">
        <v>0</v>
      </c>
      <c r="F78" s="3">
        <v>0</v>
      </c>
      <c r="G78" s="3">
        <v>0</v>
      </c>
      <c r="H78" s="3">
        <v>0</v>
      </c>
      <c r="I78" s="3">
        <v>2</v>
      </c>
      <c r="J78" s="3">
        <v>0</v>
      </c>
      <c r="K78" s="3">
        <v>0</v>
      </c>
      <c r="L78" s="3">
        <v>10</v>
      </c>
      <c r="M78" s="3">
        <v>0</v>
      </c>
      <c r="N78" s="12">
        <v>1</v>
      </c>
      <c r="O78" s="193">
        <f t="shared" si="1"/>
        <v>14</v>
      </c>
    </row>
    <row r="79" spans="1:15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12">
        <v>0</v>
      </c>
      <c r="O79" s="193">
        <f t="shared" si="1"/>
        <v>0</v>
      </c>
    </row>
    <row r="80" spans="1:15" x14ac:dyDescent="0.25">
      <c r="A80" s="4" t="s">
        <v>154</v>
      </c>
      <c r="B80" s="4" t="s">
        <v>155</v>
      </c>
      <c r="C80" s="3">
        <v>0</v>
      </c>
      <c r="D80" s="3">
        <v>0</v>
      </c>
      <c r="E80" s="3">
        <v>0</v>
      </c>
      <c r="F80" s="3">
        <v>1</v>
      </c>
      <c r="G80" s="3">
        <v>0</v>
      </c>
      <c r="H80" s="3">
        <v>6</v>
      </c>
      <c r="I80" s="3">
        <v>0</v>
      </c>
      <c r="J80" s="3">
        <v>0</v>
      </c>
      <c r="K80" s="3">
        <v>0</v>
      </c>
      <c r="L80" s="3">
        <v>3</v>
      </c>
      <c r="M80" s="3">
        <v>0</v>
      </c>
      <c r="N80" s="12">
        <v>0</v>
      </c>
      <c r="O80" s="193">
        <f t="shared" si="1"/>
        <v>10</v>
      </c>
    </row>
    <row r="81" spans="1:15" x14ac:dyDescent="0.25">
      <c r="A81" s="4" t="s">
        <v>156</v>
      </c>
      <c r="B81" s="4" t="s">
        <v>157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4</v>
      </c>
      <c r="I81" s="3">
        <v>0</v>
      </c>
      <c r="J81" s="3">
        <v>2</v>
      </c>
      <c r="K81" s="3">
        <v>0</v>
      </c>
      <c r="L81" s="3">
        <v>8</v>
      </c>
      <c r="M81" s="3">
        <v>0</v>
      </c>
      <c r="N81" s="12">
        <v>0</v>
      </c>
      <c r="O81" s="193">
        <f t="shared" si="1"/>
        <v>14</v>
      </c>
    </row>
    <row r="82" spans="1:15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2</v>
      </c>
      <c r="K82" s="3">
        <v>0</v>
      </c>
      <c r="L82" s="3">
        <v>2</v>
      </c>
      <c r="M82" s="3">
        <v>0</v>
      </c>
      <c r="N82" s="12">
        <v>0</v>
      </c>
      <c r="O82" s="193">
        <f t="shared" si="1"/>
        <v>4</v>
      </c>
    </row>
    <row r="83" spans="1:15" x14ac:dyDescent="0.25">
      <c r="A83" s="4" t="s">
        <v>160</v>
      </c>
      <c r="B83" s="4" t="s">
        <v>161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12">
        <v>0</v>
      </c>
      <c r="O83" s="193">
        <f t="shared" si="1"/>
        <v>0</v>
      </c>
    </row>
    <row r="84" spans="1:15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12">
        <v>0</v>
      </c>
      <c r="O84" s="193">
        <f t="shared" si="1"/>
        <v>0</v>
      </c>
    </row>
    <row r="85" spans="1:15" x14ac:dyDescent="0.25">
      <c r="A85" s="4" t="s">
        <v>164</v>
      </c>
      <c r="B85" s="4" t="s">
        <v>165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4</v>
      </c>
      <c r="I85" s="3">
        <v>0</v>
      </c>
      <c r="J85" s="3">
        <v>2</v>
      </c>
      <c r="K85" s="3">
        <v>0</v>
      </c>
      <c r="L85" s="3">
        <v>4</v>
      </c>
      <c r="M85" s="3">
        <v>0</v>
      </c>
      <c r="N85" s="12">
        <v>0</v>
      </c>
      <c r="O85" s="193">
        <f t="shared" si="1"/>
        <v>10</v>
      </c>
    </row>
    <row r="86" spans="1:15" x14ac:dyDescent="0.25">
      <c r="A86" s="4" t="s">
        <v>166</v>
      </c>
      <c r="B86" s="4" t="s">
        <v>167</v>
      </c>
      <c r="C86" s="3">
        <v>0</v>
      </c>
      <c r="D86" s="3">
        <v>0</v>
      </c>
      <c r="E86" s="3">
        <v>0</v>
      </c>
      <c r="F86" s="3">
        <v>0</v>
      </c>
      <c r="G86" s="3">
        <v>2</v>
      </c>
      <c r="H86" s="3">
        <v>2</v>
      </c>
      <c r="I86" s="3">
        <v>0</v>
      </c>
      <c r="J86" s="3">
        <v>3</v>
      </c>
      <c r="K86" s="3">
        <v>0</v>
      </c>
      <c r="L86" s="3">
        <v>0</v>
      </c>
      <c r="M86" s="3">
        <v>0</v>
      </c>
      <c r="N86" s="12">
        <v>0</v>
      </c>
      <c r="O86" s="193">
        <f t="shared" si="1"/>
        <v>7</v>
      </c>
    </row>
    <row r="87" spans="1:15" x14ac:dyDescent="0.25">
      <c r="A87" s="4" t="s">
        <v>168</v>
      </c>
      <c r="B87" s="4" t="s">
        <v>169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3</v>
      </c>
      <c r="I87" s="3">
        <v>0</v>
      </c>
      <c r="J87" s="3">
        <v>1</v>
      </c>
      <c r="K87" s="3">
        <v>0</v>
      </c>
      <c r="L87" s="3">
        <v>1</v>
      </c>
      <c r="M87" s="3">
        <v>0</v>
      </c>
      <c r="N87" s="12">
        <v>0</v>
      </c>
      <c r="O87" s="193">
        <f t="shared" si="1"/>
        <v>5</v>
      </c>
    </row>
    <row r="88" spans="1:15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2</v>
      </c>
      <c r="I88" s="3">
        <v>0</v>
      </c>
      <c r="J88" s="3">
        <v>0</v>
      </c>
      <c r="K88" s="3">
        <v>0</v>
      </c>
      <c r="L88" s="3">
        <v>2</v>
      </c>
      <c r="M88" s="3">
        <v>0</v>
      </c>
      <c r="N88" s="12">
        <v>0</v>
      </c>
      <c r="O88" s="193">
        <f t="shared" si="1"/>
        <v>4</v>
      </c>
    </row>
    <row r="89" spans="1:15" x14ac:dyDescent="0.25">
      <c r="A89" s="4" t="s">
        <v>172</v>
      </c>
      <c r="B89" s="4" t="s">
        <v>173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2</v>
      </c>
      <c r="I89" s="3">
        <v>0</v>
      </c>
      <c r="J89" s="3">
        <v>0</v>
      </c>
      <c r="K89" s="3">
        <v>0</v>
      </c>
      <c r="L89" s="3">
        <v>1</v>
      </c>
      <c r="M89" s="3">
        <v>0</v>
      </c>
      <c r="N89" s="12">
        <v>0</v>
      </c>
      <c r="O89" s="193">
        <f t="shared" si="1"/>
        <v>3</v>
      </c>
    </row>
    <row r="90" spans="1:15" x14ac:dyDescent="0.25">
      <c r="A90" s="4" t="s">
        <v>174</v>
      </c>
      <c r="B90" s="4" t="s">
        <v>175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1</v>
      </c>
      <c r="I90" s="3">
        <v>0</v>
      </c>
      <c r="J90" s="3">
        <v>0</v>
      </c>
      <c r="K90" s="3">
        <v>0</v>
      </c>
      <c r="L90" s="3">
        <v>0</v>
      </c>
      <c r="M90" s="3">
        <v>3</v>
      </c>
      <c r="N90" s="12">
        <v>3</v>
      </c>
      <c r="O90" s="193">
        <f t="shared" si="1"/>
        <v>7</v>
      </c>
    </row>
    <row r="91" spans="1:15" x14ac:dyDescent="0.25">
      <c r="A91" s="4" t="s">
        <v>176</v>
      </c>
      <c r="B91" s="4" t="s">
        <v>177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12">
        <v>0</v>
      </c>
      <c r="O91" s="193">
        <f t="shared" si="1"/>
        <v>0</v>
      </c>
    </row>
    <row r="92" spans="1:15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0</v>
      </c>
      <c r="F92" s="3">
        <v>1</v>
      </c>
      <c r="G92" s="3">
        <v>0</v>
      </c>
      <c r="H92" s="3">
        <v>4</v>
      </c>
      <c r="I92" s="3">
        <v>0</v>
      </c>
      <c r="J92" s="3">
        <v>1</v>
      </c>
      <c r="K92" s="3">
        <v>0</v>
      </c>
      <c r="L92" s="3">
        <v>5</v>
      </c>
      <c r="M92" s="3">
        <v>0</v>
      </c>
      <c r="N92" s="12">
        <v>0</v>
      </c>
      <c r="O92" s="193">
        <f t="shared" si="1"/>
        <v>11</v>
      </c>
    </row>
    <row r="93" spans="1:15" x14ac:dyDescent="0.25">
      <c r="A93" s="4" t="s">
        <v>180</v>
      </c>
      <c r="B93" s="4" t="s">
        <v>181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1</v>
      </c>
      <c r="I93" s="3">
        <v>0</v>
      </c>
      <c r="J93" s="3">
        <v>3</v>
      </c>
      <c r="K93" s="3">
        <v>0</v>
      </c>
      <c r="L93" s="3">
        <v>4</v>
      </c>
      <c r="M93" s="3">
        <v>0</v>
      </c>
      <c r="N93" s="12">
        <v>0</v>
      </c>
      <c r="O93" s="193">
        <f t="shared" si="1"/>
        <v>8</v>
      </c>
    </row>
    <row r="94" spans="1:15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1</v>
      </c>
      <c r="K94" s="3">
        <v>0</v>
      </c>
      <c r="L94" s="3">
        <v>1</v>
      </c>
      <c r="M94" s="3">
        <v>0</v>
      </c>
      <c r="N94" s="12">
        <v>1</v>
      </c>
      <c r="O94" s="193">
        <f t="shared" si="1"/>
        <v>3</v>
      </c>
    </row>
    <row r="95" spans="1:15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12">
        <v>0</v>
      </c>
      <c r="O95" s="193">
        <f t="shared" si="1"/>
        <v>0</v>
      </c>
    </row>
    <row r="96" spans="1:15" x14ac:dyDescent="0.25">
      <c r="A96" s="4" t="s">
        <v>186</v>
      </c>
      <c r="B96" s="4" t="s">
        <v>187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3</v>
      </c>
      <c r="M96" s="3">
        <v>0</v>
      </c>
      <c r="N96" s="12">
        <v>0</v>
      </c>
      <c r="O96" s="193">
        <f t="shared" si="1"/>
        <v>3</v>
      </c>
    </row>
    <row r="97" spans="1:15" x14ac:dyDescent="0.25">
      <c r="A97" s="4" t="s">
        <v>188</v>
      </c>
      <c r="B97" s="4" t="s">
        <v>189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10</v>
      </c>
      <c r="I97" s="3">
        <v>0</v>
      </c>
      <c r="J97" s="3">
        <v>0</v>
      </c>
      <c r="K97" s="3">
        <v>0</v>
      </c>
      <c r="L97" s="3">
        <v>1</v>
      </c>
      <c r="M97" s="3">
        <v>0</v>
      </c>
      <c r="N97" s="12">
        <v>0</v>
      </c>
      <c r="O97" s="193">
        <f t="shared" si="1"/>
        <v>11</v>
      </c>
    </row>
    <row r="98" spans="1:15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12">
        <v>0</v>
      </c>
      <c r="O98" s="193">
        <f t="shared" si="1"/>
        <v>0</v>
      </c>
    </row>
    <row r="99" spans="1:15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14</v>
      </c>
      <c r="I99" s="3">
        <v>0</v>
      </c>
      <c r="J99" s="3">
        <v>0</v>
      </c>
      <c r="K99" s="3">
        <v>0</v>
      </c>
      <c r="L99" s="3">
        <v>1</v>
      </c>
      <c r="M99" s="3">
        <v>0</v>
      </c>
      <c r="N99" s="12">
        <v>3</v>
      </c>
      <c r="O99" s="193">
        <f t="shared" si="1"/>
        <v>18</v>
      </c>
    </row>
    <row r="100" spans="1:15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2</v>
      </c>
      <c r="I100" s="3">
        <v>0</v>
      </c>
      <c r="J100" s="3">
        <v>1</v>
      </c>
      <c r="K100" s="3">
        <v>0</v>
      </c>
      <c r="L100" s="3">
        <v>1</v>
      </c>
      <c r="M100" s="3">
        <v>0</v>
      </c>
      <c r="N100" s="12">
        <v>0</v>
      </c>
      <c r="O100" s="193">
        <f t="shared" si="1"/>
        <v>4</v>
      </c>
    </row>
    <row r="101" spans="1:15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9</v>
      </c>
      <c r="I101" s="3">
        <v>0</v>
      </c>
      <c r="J101" s="3">
        <v>0</v>
      </c>
      <c r="K101" s="3">
        <v>0</v>
      </c>
      <c r="L101" s="3">
        <v>3</v>
      </c>
      <c r="M101" s="3">
        <v>0</v>
      </c>
      <c r="N101" s="12">
        <v>0</v>
      </c>
      <c r="O101" s="193">
        <f t="shared" si="1"/>
        <v>12</v>
      </c>
    </row>
    <row r="102" spans="1:15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1</v>
      </c>
      <c r="M102" s="3">
        <v>0</v>
      </c>
      <c r="N102" s="12">
        <v>0</v>
      </c>
      <c r="O102" s="193">
        <f t="shared" si="1"/>
        <v>1</v>
      </c>
    </row>
    <row r="103" spans="1:15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12">
        <v>0</v>
      </c>
      <c r="O103" s="193">
        <f t="shared" si="1"/>
        <v>0</v>
      </c>
    </row>
    <row r="104" spans="1:15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2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12">
        <v>0</v>
      </c>
      <c r="O104" s="193">
        <f t="shared" si="1"/>
        <v>2</v>
      </c>
    </row>
    <row r="105" spans="1:15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12">
        <v>0</v>
      </c>
      <c r="O105" s="193">
        <f t="shared" si="1"/>
        <v>0</v>
      </c>
    </row>
    <row r="106" spans="1:15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12">
        <v>0</v>
      </c>
      <c r="O106" s="193">
        <f t="shared" si="1"/>
        <v>0</v>
      </c>
    </row>
    <row r="107" spans="1:15" x14ac:dyDescent="0.25">
      <c r="A107" s="4" t="s">
        <v>208</v>
      </c>
      <c r="B107" s="4" t="s">
        <v>209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5</v>
      </c>
      <c r="I107" s="3">
        <v>0</v>
      </c>
      <c r="J107" s="3">
        <v>0</v>
      </c>
      <c r="K107" s="3">
        <v>0</v>
      </c>
      <c r="L107" s="3">
        <v>1</v>
      </c>
      <c r="M107" s="3">
        <v>0</v>
      </c>
      <c r="N107" s="12">
        <v>0</v>
      </c>
      <c r="O107" s="193">
        <f t="shared" si="1"/>
        <v>6</v>
      </c>
    </row>
    <row r="108" spans="1:15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12">
        <v>0</v>
      </c>
      <c r="O108" s="193">
        <f t="shared" si="1"/>
        <v>0</v>
      </c>
    </row>
    <row r="109" spans="1:15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12">
        <v>0</v>
      </c>
      <c r="O109" s="193">
        <f t="shared" si="1"/>
        <v>0</v>
      </c>
    </row>
    <row r="110" spans="1:15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12">
        <v>0</v>
      </c>
      <c r="O110" s="193">
        <f t="shared" si="1"/>
        <v>0</v>
      </c>
    </row>
    <row r="111" spans="1:15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12">
        <v>0</v>
      </c>
      <c r="O111" s="193">
        <f t="shared" si="1"/>
        <v>0</v>
      </c>
    </row>
    <row r="112" spans="1:15" ht="15.75" thickBot="1" x14ac:dyDescent="0.3">
      <c r="A112" s="4" t="s">
        <v>218</v>
      </c>
      <c r="B112" s="36" t="s">
        <v>219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42">
        <v>0</v>
      </c>
      <c r="O112" s="196">
        <f t="shared" si="1"/>
        <v>0</v>
      </c>
    </row>
    <row r="113" spans="1:15" ht="16.5" thickTop="1" thickBot="1" x14ac:dyDescent="0.3">
      <c r="A113" s="47"/>
      <c r="B113" s="221" t="s">
        <v>473</v>
      </c>
      <c r="C113" s="102">
        <f>SUM(C4:C112)</f>
        <v>0</v>
      </c>
      <c r="D113" s="102">
        <f t="shared" ref="D113:N113" si="2">SUM(D4:D112)</f>
        <v>5</v>
      </c>
      <c r="E113" s="102">
        <f t="shared" si="2"/>
        <v>6</v>
      </c>
      <c r="F113" s="102">
        <f t="shared" si="2"/>
        <v>18</v>
      </c>
      <c r="G113" s="102">
        <f t="shared" si="2"/>
        <v>109</v>
      </c>
      <c r="H113" s="102">
        <f t="shared" si="2"/>
        <v>1230</v>
      </c>
      <c r="I113" s="102">
        <f t="shared" si="2"/>
        <v>13</v>
      </c>
      <c r="J113" s="102">
        <f t="shared" si="2"/>
        <v>507</v>
      </c>
      <c r="K113" s="102">
        <f t="shared" si="2"/>
        <v>133</v>
      </c>
      <c r="L113" s="102">
        <f t="shared" si="2"/>
        <v>1749</v>
      </c>
      <c r="M113" s="102">
        <f t="shared" si="2"/>
        <v>79</v>
      </c>
      <c r="N113" s="102">
        <f t="shared" si="2"/>
        <v>78</v>
      </c>
      <c r="O113" s="84">
        <f t="shared" si="1"/>
        <v>3927</v>
      </c>
    </row>
    <row r="114" spans="1:15" ht="15.75" thickTop="1" x14ac:dyDescent="0.25"/>
  </sheetData>
  <mergeCells count="3">
    <mergeCell ref="A2:A3"/>
    <mergeCell ref="B2:B3"/>
    <mergeCell ref="C2:N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topLeftCell="C1" workbookViewId="0">
      <selection activeCell="H127" sqref="H127"/>
    </sheetView>
  </sheetViews>
  <sheetFormatPr baseColWidth="10" defaultColWidth="9.140625" defaultRowHeight="15" x14ac:dyDescent="0.25"/>
  <cols>
    <col min="2" max="2" width="68.42578125" customWidth="1"/>
    <col min="3" max="13" width="16.5703125" customWidth="1"/>
  </cols>
  <sheetData>
    <row r="1" spans="1:13" ht="15.75" thickBot="1" x14ac:dyDescent="0.3"/>
    <row r="2" spans="1:13" ht="30" customHeight="1" thickTop="1" thickBot="1" x14ac:dyDescent="0.3">
      <c r="A2" s="318" t="s">
        <v>0</v>
      </c>
      <c r="B2" s="318" t="s">
        <v>1</v>
      </c>
      <c r="C2" s="318" t="s">
        <v>711</v>
      </c>
      <c r="D2" s="318"/>
      <c r="E2" s="318"/>
      <c r="F2" s="318"/>
      <c r="G2" s="318"/>
      <c r="H2" s="318"/>
      <c r="I2" s="318"/>
      <c r="J2" s="318"/>
      <c r="K2" s="318"/>
      <c r="L2" s="318"/>
      <c r="M2" s="318"/>
    </row>
    <row r="3" spans="1:13" ht="39.950000000000003" customHeight="1" thickTop="1" thickBot="1" x14ac:dyDescent="0.3">
      <c r="A3" s="318" t="s">
        <v>0</v>
      </c>
      <c r="B3" s="318" t="s">
        <v>1</v>
      </c>
      <c r="C3" s="318" t="s">
        <v>712</v>
      </c>
      <c r="D3" s="318" t="s">
        <v>712</v>
      </c>
      <c r="E3" s="318" t="s">
        <v>715</v>
      </c>
      <c r="F3" s="318" t="s">
        <v>715</v>
      </c>
      <c r="G3" s="318" t="s">
        <v>716</v>
      </c>
      <c r="H3" s="318" t="s">
        <v>717</v>
      </c>
      <c r="I3" s="318" t="s">
        <v>718</v>
      </c>
      <c r="J3" s="318" t="s">
        <v>719</v>
      </c>
      <c r="K3" s="318"/>
      <c r="L3" s="318"/>
      <c r="M3" s="318"/>
    </row>
    <row r="4" spans="1:13" ht="35.1" customHeight="1" thickTop="1" thickBot="1" x14ac:dyDescent="0.3">
      <c r="A4" s="318" t="s">
        <v>0</v>
      </c>
      <c r="B4" s="318" t="s">
        <v>1</v>
      </c>
      <c r="C4" s="139" t="s">
        <v>713</v>
      </c>
      <c r="D4" s="139" t="s">
        <v>714</v>
      </c>
      <c r="E4" s="139" t="s">
        <v>713</v>
      </c>
      <c r="F4" s="139" t="s">
        <v>714</v>
      </c>
      <c r="G4" s="318" t="s">
        <v>716</v>
      </c>
      <c r="H4" s="318" t="s">
        <v>717</v>
      </c>
      <c r="I4" s="318" t="s">
        <v>718</v>
      </c>
      <c r="J4" s="140" t="s">
        <v>720</v>
      </c>
      <c r="K4" s="140" t="s">
        <v>721</v>
      </c>
      <c r="L4" s="140" t="s">
        <v>722</v>
      </c>
      <c r="M4" s="140" t="s">
        <v>558</v>
      </c>
    </row>
    <row r="5" spans="1:13" ht="15.75" thickTop="1" x14ac:dyDescent="0.25">
      <c r="A5" s="4" t="s">
        <v>2</v>
      </c>
      <c r="B5" s="4" t="s">
        <v>3</v>
      </c>
      <c r="C5" s="3">
        <v>60</v>
      </c>
      <c r="D5" s="3">
        <v>60</v>
      </c>
      <c r="E5" s="3">
        <v>60</v>
      </c>
      <c r="F5" s="3">
        <v>60</v>
      </c>
      <c r="G5" s="3">
        <v>37</v>
      </c>
      <c r="H5" s="3">
        <v>0</v>
      </c>
      <c r="I5" s="3">
        <v>44</v>
      </c>
      <c r="J5" s="3">
        <v>7</v>
      </c>
      <c r="K5" s="3">
        <v>0</v>
      </c>
      <c r="L5" s="12">
        <v>0</v>
      </c>
      <c r="M5" s="142">
        <f>SUM(J5:L5)</f>
        <v>7</v>
      </c>
    </row>
    <row r="6" spans="1:13" x14ac:dyDescent="0.25">
      <c r="A6" s="4" t="s">
        <v>4</v>
      </c>
      <c r="B6" s="4" t="s">
        <v>5</v>
      </c>
      <c r="C6" s="3">
        <v>130</v>
      </c>
      <c r="D6" s="3">
        <v>122</v>
      </c>
      <c r="E6" s="3">
        <v>147</v>
      </c>
      <c r="F6" s="3">
        <v>109</v>
      </c>
      <c r="G6" s="3">
        <v>16</v>
      </c>
      <c r="H6" s="3">
        <v>3</v>
      </c>
      <c r="I6" s="3">
        <v>13</v>
      </c>
      <c r="J6" s="3">
        <v>3</v>
      </c>
      <c r="K6" s="3">
        <v>1</v>
      </c>
      <c r="L6" s="12">
        <v>0</v>
      </c>
      <c r="M6" s="143">
        <f t="shared" ref="M6:M69" si="0">SUM(J6:L6)</f>
        <v>4</v>
      </c>
    </row>
    <row r="7" spans="1:13" x14ac:dyDescent="0.25">
      <c r="A7" s="4" t="s">
        <v>6</v>
      </c>
      <c r="B7" s="4" t="s">
        <v>7</v>
      </c>
      <c r="C7" s="3">
        <v>91</v>
      </c>
      <c r="D7" s="3">
        <v>46</v>
      </c>
      <c r="E7" s="3">
        <v>91</v>
      </c>
      <c r="F7" s="3">
        <v>91</v>
      </c>
      <c r="G7" s="3">
        <v>43</v>
      </c>
      <c r="H7" s="3">
        <v>0</v>
      </c>
      <c r="I7" s="3">
        <v>44</v>
      </c>
      <c r="J7" s="3">
        <v>8</v>
      </c>
      <c r="K7" s="3">
        <v>4</v>
      </c>
      <c r="L7" s="12">
        <v>0</v>
      </c>
      <c r="M7" s="143">
        <f t="shared" si="0"/>
        <v>12</v>
      </c>
    </row>
    <row r="8" spans="1:13" x14ac:dyDescent="0.25">
      <c r="A8" s="4" t="s">
        <v>8</v>
      </c>
      <c r="B8" s="4" t="s">
        <v>9</v>
      </c>
      <c r="C8" s="3">
        <v>66</v>
      </c>
      <c r="D8" s="3">
        <v>66</v>
      </c>
      <c r="E8" s="3">
        <v>66</v>
      </c>
      <c r="F8" s="3">
        <v>66</v>
      </c>
      <c r="G8" s="3">
        <v>9</v>
      </c>
      <c r="H8" s="3">
        <v>0</v>
      </c>
      <c r="I8" s="3">
        <v>12</v>
      </c>
      <c r="J8" s="3">
        <v>0</v>
      </c>
      <c r="K8" s="3">
        <v>0</v>
      </c>
      <c r="L8" s="12">
        <v>12</v>
      </c>
      <c r="M8" s="143">
        <f t="shared" si="0"/>
        <v>12</v>
      </c>
    </row>
    <row r="9" spans="1:13" x14ac:dyDescent="0.25">
      <c r="A9" s="4" t="s">
        <v>10</v>
      </c>
      <c r="B9" s="4" t="s">
        <v>11</v>
      </c>
      <c r="C9" s="3">
        <v>55</v>
      </c>
      <c r="D9" s="3">
        <v>55</v>
      </c>
      <c r="E9" s="3">
        <v>55</v>
      </c>
      <c r="F9" s="3">
        <v>55</v>
      </c>
      <c r="G9" s="3">
        <v>12</v>
      </c>
      <c r="H9" s="3">
        <v>1</v>
      </c>
      <c r="I9" s="3">
        <v>19</v>
      </c>
      <c r="J9" s="3">
        <v>4</v>
      </c>
      <c r="K9" s="3">
        <v>0</v>
      </c>
      <c r="L9" s="12">
        <v>0</v>
      </c>
      <c r="M9" s="143">
        <f t="shared" si="0"/>
        <v>4</v>
      </c>
    </row>
    <row r="10" spans="1:13" x14ac:dyDescent="0.25">
      <c r="A10" s="4" t="s">
        <v>12</v>
      </c>
      <c r="B10" s="4" t="s">
        <v>13</v>
      </c>
      <c r="C10" s="3">
        <v>149</v>
      </c>
      <c r="D10" s="3">
        <v>149</v>
      </c>
      <c r="E10" s="3">
        <v>149</v>
      </c>
      <c r="F10" s="3">
        <v>149</v>
      </c>
      <c r="G10" s="3">
        <v>36</v>
      </c>
      <c r="H10" s="3">
        <v>0</v>
      </c>
      <c r="I10" s="3">
        <v>52</v>
      </c>
      <c r="J10" s="3">
        <v>11</v>
      </c>
      <c r="K10" s="3">
        <v>1</v>
      </c>
      <c r="L10" s="12">
        <v>0</v>
      </c>
      <c r="M10" s="143">
        <f t="shared" si="0"/>
        <v>12</v>
      </c>
    </row>
    <row r="11" spans="1:13" x14ac:dyDescent="0.25">
      <c r="A11" s="4" t="s">
        <v>14</v>
      </c>
      <c r="B11" s="4" t="s">
        <v>15</v>
      </c>
      <c r="C11" s="3">
        <v>145</v>
      </c>
      <c r="D11" s="3">
        <v>145</v>
      </c>
      <c r="E11" s="3">
        <v>145</v>
      </c>
      <c r="F11" s="3">
        <v>145</v>
      </c>
      <c r="G11" s="3">
        <v>44</v>
      </c>
      <c r="H11" s="3">
        <v>7</v>
      </c>
      <c r="I11" s="3">
        <v>51</v>
      </c>
      <c r="J11" s="3">
        <v>8</v>
      </c>
      <c r="K11" s="3">
        <v>1</v>
      </c>
      <c r="L11" s="12">
        <v>0</v>
      </c>
      <c r="M11" s="143">
        <f t="shared" si="0"/>
        <v>9</v>
      </c>
    </row>
    <row r="12" spans="1:13" x14ac:dyDescent="0.25">
      <c r="A12" s="4" t="s">
        <v>16</v>
      </c>
      <c r="B12" s="4" t="s">
        <v>17</v>
      </c>
      <c r="C12" s="3">
        <v>54</v>
      </c>
      <c r="D12" s="3">
        <v>54</v>
      </c>
      <c r="E12" s="3">
        <v>54</v>
      </c>
      <c r="F12" s="3">
        <v>54</v>
      </c>
      <c r="G12" s="3">
        <v>43</v>
      </c>
      <c r="H12" s="3">
        <v>11</v>
      </c>
      <c r="I12" s="3">
        <v>41</v>
      </c>
      <c r="J12" s="3">
        <v>8</v>
      </c>
      <c r="K12" s="3">
        <v>0</v>
      </c>
      <c r="L12" s="12">
        <v>0</v>
      </c>
      <c r="M12" s="143">
        <f t="shared" si="0"/>
        <v>8</v>
      </c>
    </row>
    <row r="13" spans="1:13" x14ac:dyDescent="0.25">
      <c r="A13" s="4" t="s">
        <v>18</v>
      </c>
      <c r="B13" s="4" t="s">
        <v>19</v>
      </c>
      <c r="C13" s="3">
        <v>168</v>
      </c>
      <c r="D13" s="3">
        <v>168</v>
      </c>
      <c r="E13" s="3">
        <v>168</v>
      </c>
      <c r="F13" s="3">
        <v>168</v>
      </c>
      <c r="G13" s="3">
        <v>22</v>
      </c>
      <c r="H13" s="3">
        <v>0</v>
      </c>
      <c r="I13" s="3">
        <v>33</v>
      </c>
      <c r="J13" s="3">
        <v>6</v>
      </c>
      <c r="K13" s="3">
        <v>0</v>
      </c>
      <c r="L13" s="12">
        <v>0</v>
      </c>
      <c r="M13" s="143">
        <f t="shared" si="0"/>
        <v>6</v>
      </c>
    </row>
    <row r="14" spans="1:13" x14ac:dyDescent="0.25">
      <c r="A14" s="4" t="s">
        <v>20</v>
      </c>
      <c r="B14" s="4" t="s">
        <v>21</v>
      </c>
      <c r="C14" s="3">
        <v>17</v>
      </c>
      <c r="D14" s="3">
        <v>17</v>
      </c>
      <c r="E14" s="3">
        <v>17</v>
      </c>
      <c r="F14" s="3">
        <v>17</v>
      </c>
      <c r="G14" s="3">
        <v>14</v>
      </c>
      <c r="H14" s="3">
        <v>0</v>
      </c>
      <c r="I14" s="3">
        <v>17</v>
      </c>
      <c r="J14" s="3">
        <v>1</v>
      </c>
      <c r="K14" s="3">
        <v>1</v>
      </c>
      <c r="L14" s="12">
        <v>1</v>
      </c>
      <c r="M14" s="143">
        <f t="shared" si="0"/>
        <v>3</v>
      </c>
    </row>
    <row r="15" spans="1:13" x14ac:dyDescent="0.25">
      <c r="A15" s="4" t="s">
        <v>22</v>
      </c>
      <c r="B15" s="4" t="s">
        <v>23</v>
      </c>
      <c r="C15" s="3">
        <v>6</v>
      </c>
      <c r="D15" s="3">
        <v>40</v>
      </c>
      <c r="E15" s="3">
        <v>6</v>
      </c>
      <c r="F15" s="3">
        <v>40</v>
      </c>
      <c r="G15" s="3">
        <v>14</v>
      </c>
      <c r="H15" s="3">
        <v>0</v>
      </c>
      <c r="I15" s="3">
        <v>11</v>
      </c>
      <c r="J15" s="3">
        <v>5</v>
      </c>
      <c r="K15" s="3">
        <v>1</v>
      </c>
      <c r="L15" s="12">
        <v>0</v>
      </c>
      <c r="M15" s="143">
        <f t="shared" si="0"/>
        <v>6</v>
      </c>
    </row>
    <row r="16" spans="1:13" x14ac:dyDescent="0.25">
      <c r="A16" s="4" t="s">
        <v>24</v>
      </c>
      <c r="B16" s="4" t="s">
        <v>25</v>
      </c>
      <c r="C16" s="3">
        <v>80</v>
      </c>
      <c r="D16" s="3">
        <v>69</v>
      </c>
      <c r="E16" s="3">
        <v>80</v>
      </c>
      <c r="F16" s="3">
        <v>69</v>
      </c>
      <c r="G16" s="3">
        <v>42</v>
      </c>
      <c r="H16" s="3">
        <v>12</v>
      </c>
      <c r="I16" s="3">
        <v>55</v>
      </c>
      <c r="J16" s="3">
        <v>8</v>
      </c>
      <c r="K16" s="3">
        <v>2</v>
      </c>
      <c r="L16" s="12">
        <v>0</v>
      </c>
      <c r="M16" s="143">
        <f t="shared" si="0"/>
        <v>10</v>
      </c>
    </row>
    <row r="17" spans="1:13" x14ac:dyDescent="0.25">
      <c r="A17" s="4" t="s">
        <v>26</v>
      </c>
      <c r="B17" s="4" t="s">
        <v>27</v>
      </c>
      <c r="C17" s="3">
        <v>133</v>
      </c>
      <c r="D17" s="3">
        <v>100</v>
      </c>
      <c r="E17" s="3">
        <v>150</v>
      </c>
      <c r="F17" s="3">
        <v>90</v>
      </c>
      <c r="G17" s="3">
        <v>32</v>
      </c>
      <c r="H17" s="3">
        <v>0</v>
      </c>
      <c r="I17" s="3">
        <v>61</v>
      </c>
      <c r="J17" s="3">
        <v>10</v>
      </c>
      <c r="K17" s="3">
        <v>2</v>
      </c>
      <c r="L17" s="12">
        <v>0</v>
      </c>
      <c r="M17" s="143">
        <f t="shared" si="0"/>
        <v>12</v>
      </c>
    </row>
    <row r="18" spans="1:13" x14ac:dyDescent="0.25">
      <c r="A18" s="4" t="s">
        <v>28</v>
      </c>
      <c r="B18" s="4" t="s">
        <v>29</v>
      </c>
      <c r="C18" s="3">
        <v>37</v>
      </c>
      <c r="D18" s="3">
        <v>37</v>
      </c>
      <c r="E18" s="3">
        <v>37</v>
      </c>
      <c r="F18" s="3">
        <v>37</v>
      </c>
      <c r="G18" s="3">
        <v>21</v>
      </c>
      <c r="H18" s="3">
        <v>1</v>
      </c>
      <c r="I18" s="3">
        <v>37</v>
      </c>
      <c r="J18" s="3">
        <v>4</v>
      </c>
      <c r="K18" s="3">
        <v>0</v>
      </c>
      <c r="L18" s="12">
        <v>0</v>
      </c>
      <c r="M18" s="143">
        <f t="shared" si="0"/>
        <v>4</v>
      </c>
    </row>
    <row r="19" spans="1:13" x14ac:dyDescent="0.25">
      <c r="A19" s="4" t="s">
        <v>30</v>
      </c>
      <c r="B19" s="4" t="s">
        <v>31</v>
      </c>
      <c r="C19" s="3">
        <v>31</v>
      </c>
      <c r="D19" s="3">
        <v>31</v>
      </c>
      <c r="E19" s="3">
        <v>31</v>
      </c>
      <c r="F19" s="3">
        <v>31</v>
      </c>
      <c r="G19" s="3">
        <v>16</v>
      </c>
      <c r="H19" s="3">
        <v>0</v>
      </c>
      <c r="I19" s="3">
        <v>24</v>
      </c>
      <c r="J19" s="3">
        <v>5</v>
      </c>
      <c r="K19" s="3">
        <v>1</v>
      </c>
      <c r="L19" s="12">
        <v>0</v>
      </c>
      <c r="M19" s="143">
        <f t="shared" si="0"/>
        <v>6</v>
      </c>
    </row>
    <row r="20" spans="1:13" x14ac:dyDescent="0.25">
      <c r="A20" s="4" t="s">
        <v>32</v>
      </c>
      <c r="B20" s="4" t="s">
        <v>33</v>
      </c>
      <c r="C20" s="3">
        <v>39</v>
      </c>
      <c r="D20" s="3">
        <v>39</v>
      </c>
      <c r="E20" s="3">
        <v>39</v>
      </c>
      <c r="F20" s="3">
        <v>39</v>
      </c>
      <c r="G20" s="3">
        <v>24</v>
      </c>
      <c r="H20" s="3">
        <v>4</v>
      </c>
      <c r="I20" s="3">
        <v>26</v>
      </c>
      <c r="J20" s="3">
        <v>4</v>
      </c>
      <c r="K20" s="3">
        <v>2</v>
      </c>
      <c r="L20" s="12">
        <v>0</v>
      </c>
      <c r="M20" s="143">
        <f t="shared" si="0"/>
        <v>6</v>
      </c>
    </row>
    <row r="21" spans="1:13" x14ac:dyDescent="0.25">
      <c r="A21" s="4" t="s">
        <v>34</v>
      </c>
      <c r="B21" s="4" t="s">
        <v>35</v>
      </c>
      <c r="C21" s="3">
        <v>56</v>
      </c>
      <c r="D21" s="3">
        <v>56</v>
      </c>
      <c r="E21" s="3">
        <v>56</v>
      </c>
      <c r="F21" s="3">
        <v>56</v>
      </c>
      <c r="G21" s="3">
        <v>4</v>
      </c>
      <c r="H21" s="3">
        <v>0</v>
      </c>
      <c r="I21" s="3">
        <v>54</v>
      </c>
      <c r="J21" s="3">
        <v>7</v>
      </c>
      <c r="K21" s="3">
        <v>0</v>
      </c>
      <c r="L21" s="12">
        <v>0</v>
      </c>
      <c r="M21" s="143">
        <f t="shared" si="0"/>
        <v>7</v>
      </c>
    </row>
    <row r="22" spans="1:13" x14ac:dyDescent="0.25">
      <c r="A22" s="4" t="s">
        <v>36</v>
      </c>
      <c r="B22" s="4" t="s">
        <v>37</v>
      </c>
      <c r="C22" s="3">
        <v>71</v>
      </c>
      <c r="D22" s="3">
        <v>71</v>
      </c>
      <c r="E22" s="3">
        <v>71</v>
      </c>
      <c r="F22" s="3">
        <v>71</v>
      </c>
      <c r="G22" s="3">
        <v>1</v>
      </c>
      <c r="H22" s="3">
        <v>2</v>
      </c>
      <c r="I22" s="3">
        <v>32</v>
      </c>
      <c r="J22" s="3">
        <v>6</v>
      </c>
      <c r="K22" s="3">
        <v>0</v>
      </c>
      <c r="L22" s="12">
        <v>0</v>
      </c>
      <c r="M22" s="143">
        <f t="shared" si="0"/>
        <v>6</v>
      </c>
    </row>
    <row r="23" spans="1:13" x14ac:dyDescent="0.25">
      <c r="A23" s="4" t="s">
        <v>38</v>
      </c>
      <c r="B23" s="4" t="s">
        <v>39</v>
      </c>
      <c r="C23" s="3">
        <v>31</v>
      </c>
      <c r="D23" s="3">
        <v>31</v>
      </c>
      <c r="E23" s="3">
        <v>31</v>
      </c>
      <c r="F23" s="3">
        <v>31</v>
      </c>
      <c r="G23" s="3">
        <v>7</v>
      </c>
      <c r="H23" s="3">
        <v>11</v>
      </c>
      <c r="I23" s="3">
        <v>24</v>
      </c>
      <c r="J23" s="3">
        <v>4</v>
      </c>
      <c r="K23" s="3">
        <v>0</v>
      </c>
      <c r="L23" s="12">
        <v>0</v>
      </c>
      <c r="M23" s="143">
        <f t="shared" si="0"/>
        <v>4</v>
      </c>
    </row>
    <row r="24" spans="1:13" x14ac:dyDescent="0.25">
      <c r="A24" s="4" t="s">
        <v>40</v>
      </c>
      <c r="B24" s="4" t="s">
        <v>41</v>
      </c>
      <c r="C24" s="3">
        <v>45</v>
      </c>
      <c r="D24" s="3">
        <v>43</v>
      </c>
      <c r="E24" s="3">
        <v>45</v>
      </c>
      <c r="F24" s="3">
        <v>43</v>
      </c>
      <c r="G24" s="3">
        <v>11</v>
      </c>
      <c r="H24" s="3">
        <v>1</v>
      </c>
      <c r="I24" s="3">
        <v>41</v>
      </c>
      <c r="J24" s="3">
        <v>8</v>
      </c>
      <c r="K24" s="3">
        <v>0</v>
      </c>
      <c r="L24" s="12">
        <v>1</v>
      </c>
      <c r="M24" s="143">
        <f t="shared" si="0"/>
        <v>9</v>
      </c>
    </row>
    <row r="25" spans="1:13" x14ac:dyDescent="0.25">
      <c r="A25" s="4" t="s">
        <v>42</v>
      </c>
      <c r="B25" s="4" t="s">
        <v>43</v>
      </c>
      <c r="C25" s="3">
        <v>34</v>
      </c>
      <c r="D25" s="3">
        <v>34</v>
      </c>
      <c r="E25" s="3">
        <v>34</v>
      </c>
      <c r="F25" s="3">
        <v>34</v>
      </c>
      <c r="G25" s="3">
        <v>20</v>
      </c>
      <c r="H25" s="3">
        <v>2</v>
      </c>
      <c r="I25" s="3">
        <v>7</v>
      </c>
      <c r="J25" s="3">
        <v>2</v>
      </c>
      <c r="K25" s="3">
        <v>0</v>
      </c>
      <c r="L25" s="12">
        <v>0</v>
      </c>
      <c r="M25" s="143">
        <f t="shared" si="0"/>
        <v>2</v>
      </c>
    </row>
    <row r="26" spans="1:13" x14ac:dyDescent="0.25">
      <c r="A26" s="4" t="s">
        <v>44</v>
      </c>
      <c r="B26" s="4" t="s">
        <v>45</v>
      </c>
      <c r="C26" s="3">
        <v>29</v>
      </c>
      <c r="D26" s="3">
        <v>29</v>
      </c>
      <c r="E26" s="3">
        <v>29</v>
      </c>
      <c r="F26" s="3">
        <v>29</v>
      </c>
      <c r="G26" s="3">
        <v>10</v>
      </c>
      <c r="H26" s="3">
        <v>1</v>
      </c>
      <c r="I26" s="3">
        <v>7</v>
      </c>
      <c r="J26" s="3">
        <v>2</v>
      </c>
      <c r="K26" s="3">
        <v>0</v>
      </c>
      <c r="L26" s="12">
        <v>0</v>
      </c>
      <c r="M26" s="143">
        <f t="shared" si="0"/>
        <v>2</v>
      </c>
    </row>
    <row r="27" spans="1:13" x14ac:dyDescent="0.25">
      <c r="A27" s="4" t="s">
        <v>46</v>
      </c>
      <c r="B27" s="4" t="s">
        <v>47</v>
      </c>
      <c r="C27" s="3">
        <v>9</v>
      </c>
      <c r="D27" s="3">
        <v>0</v>
      </c>
      <c r="E27" s="3">
        <v>24</v>
      </c>
      <c r="F27" s="3">
        <v>24</v>
      </c>
      <c r="G27" s="3">
        <v>3</v>
      </c>
      <c r="H27" s="3">
        <v>0</v>
      </c>
      <c r="I27" s="3">
        <v>0</v>
      </c>
      <c r="J27" s="3">
        <v>4</v>
      </c>
      <c r="K27" s="3">
        <v>0</v>
      </c>
      <c r="L27" s="12">
        <v>0</v>
      </c>
      <c r="M27" s="143">
        <f t="shared" si="0"/>
        <v>4</v>
      </c>
    </row>
    <row r="28" spans="1:13" x14ac:dyDescent="0.25">
      <c r="A28" s="4" t="s">
        <v>48</v>
      </c>
      <c r="B28" s="4" t="s">
        <v>49</v>
      </c>
      <c r="C28" s="3">
        <v>31</v>
      </c>
      <c r="D28" s="3">
        <v>31</v>
      </c>
      <c r="E28" s="3">
        <v>31</v>
      </c>
      <c r="F28" s="3">
        <v>29</v>
      </c>
      <c r="G28" s="3">
        <v>0</v>
      </c>
      <c r="H28" s="3">
        <v>0</v>
      </c>
      <c r="I28" s="3">
        <v>0</v>
      </c>
      <c r="J28" s="3">
        <v>2</v>
      </c>
      <c r="K28" s="3">
        <v>0</v>
      </c>
      <c r="L28" s="12">
        <v>0</v>
      </c>
      <c r="M28" s="143">
        <f t="shared" si="0"/>
        <v>2</v>
      </c>
    </row>
    <row r="29" spans="1:13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22</v>
      </c>
      <c r="H29" s="3">
        <v>0</v>
      </c>
      <c r="I29" s="3">
        <v>29</v>
      </c>
      <c r="J29" s="3">
        <v>4</v>
      </c>
      <c r="K29" s="3">
        <v>2</v>
      </c>
      <c r="L29" s="12">
        <v>0</v>
      </c>
      <c r="M29" s="143">
        <f t="shared" si="0"/>
        <v>6</v>
      </c>
    </row>
    <row r="30" spans="1:13" x14ac:dyDescent="0.25">
      <c r="A30" s="4" t="s">
        <v>52</v>
      </c>
      <c r="B30" s="4" t="s">
        <v>53</v>
      </c>
      <c r="C30" s="3">
        <v>30</v>
      </c>
      <c r="D30" s="3">
        <v>30</v>
      </c>
      <c r="E30" s="3">
        <v>30</v>
      </c>
      <c r="F30" s="3">
        <v>30</v>
      </c>
      <c r="G30" s="3">
        <v>3</v>
      </c>
      <c r="H30" s="3">
        <v>0</v>
      </c>
      <c r="I30" s="3">
        <v>4</v>
      </c>
      <c r="J30" s="3">
        <v>3</v>
      </c>
      <c r="K30" s="3">
        <v>1</v>
      </c>
      <c r="L30" s="12">
        <v>0</v>
      </c>
      <c r="M30" s="143">
        <f t="shared" si="0"/>
        <v>4</v>
      </c>
    </row>
    <row r="31" spans="1:13" x14ac:dyDescent="0.25">
      <c r="A31" s="4" t="s">
        <v>54</v>
      </c>
      <c r="B31" s="4" t="s">
        <v>55</v>
      </c>
      <c r="C31" s="3">
        <v>90</v>
      </c>
      <c r="D31" s="3">
        <v>90</v>
      </c>
      <c r="E31" s="3">
        <v>90</v>
      </c>
      <c r="F31" s="3">
        <v>90</v>
      </c>
      <c r="G31" s="3">
        <v>17</v>
      </c>
      <c r="H31" s="3">
        <v>0</v>
      </c>
      <c r="I31" s="3">
        <v>17</v>
      </c>
      <c r="J31" s="3">
        <v>4</v>
      </c>
      <c r="K31" s="3">
        <v>0</v>
      </c>
      <c r="L31" s="12">
        <v>1</v>
      </c>
      <c r="M31" s="143">
        <f t="shared" si="0"/>
        <v>5</v>
      </c>
    </row>
    <row r="32" spans="1:13" x14ac:dyDescent="0.25">
      <c r="A32" s="4" t="s">
        <v>56</v>
      </c>
      <c r="B32" s="4" t="s">
        <v>57</v>
      </c>
      <c r="C32" s="3">
        <v>70</v>
      </c>
      <c r="D32" s="3">
        <v>70</v>
      </c>
      <c r="E32" s="3">
        <v>70</v>
      </c>
      <c r="F32" s="3">
        <v>70</v>
      </c>
      <c r="G32" s="3">
        <v>8</v>
      </c>
      <c r="H32" s="3">
        <v>1</v>
      </c>
      <c r="I32" s="3">
        <v>31</v>
      </c>
      <c r="J32" s="3">
        <v>8</v>
      </c>
      <c r="K32" s="3">
        <v>0</v>
      </c>
      <c r="L32" s="12">
        <v>0</v>
      </c>
      <c r="M32" s="143">
        <f t="shared" si="0"/>
        <v>8</v>
      </c>
    </row>
    <row r="33" spans="1:13" x14ac:dyDescent="0.25">
      <c r="A33" s="4" t="s">
        <v>58</v>
      </c>
      <c r="B33" s="4" t="s">
        <v>59</v>
      </c>
      <c r="C33" s="3">
        <v>96</v>
      </c>
      <c r="D33" s="3">
        <v>96</v>
      </c>
      <c r="E33" s="3">
        <v>96</v>
      </c>
      <c r="F33" s="3">
        <v>93</v>
      </c>
      <c r="G33" s="3">
        <v>11</v>
      </c>
      <c r="H33" s="3">
        <v>0</v>
      </c>
      <c r="I33" s="3">
        <v>42</v>
      </c>
      <c r="J33" s="3">
        <v>10</v>
      </c>
      <c r="K33" s="3">
        <v>0</v>
      </c>
      <c r="L33" s="12">
        <v>0</v>
      </c>
      <c r="M33" s="143">
        <f t="shared" si="0"/>
        <v>10</v>
      </c>
    </row>
    <row r="34" spans="1:13" x14ac:dyDescent="0.25">
      <c r="A34" s="4" t="s">
        <v>60</v>
      </c>
      <c r="B34" s="4" t="s">
        <v>61</v>
      </c>
      <c r="C34" s="3">
        <v>0</v>
      </c>
      <c r="D34" s="3">
        <v>36</v>
      </c>
      <c r="E34" s="3">
        <v>0</v>
      </c>
      <c r="F34" s="3">
        <v>0</v>
      </c>
      <c r="G34" s="3">
        <v>7</v>
      </c>
      <c r="H34" s="3">
        <v>0</v>
      </c>
      <c r="I34" s="3">
        <v>0</v>
      </c>
      <c r="J34" s="3">
        <v>0</v>
      </c>
      <c r="K34" s="3">
        <v>0</v>
      </c>
      <c r="L34" s="12">
        <v>0</v>
      </c>
      <c r="M34" s="143">
        <f t="shared" si="0"/>
        <v>0</v>
      </c>
    </row>
    <row r="35" spans="1:13" x14ac:dyDescent="0.25">
      <c r="A35" s="4" t="s">
        <v>62</v>
      </c>
      <c r="B35" s="4" t="s">
        <v>63</v>
      </c>
      <c r="C35" s="3">
        <v>23</v>
      </c>
      <c r="D35" s="3">
        <v>0</v>
      </c>
      <c r="E35" s="3">
        <v>23</v>
      </c>
      <c r="F35" s="3">
        <v>23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12">
        <v>0</v>
      </c>
      <c r="M35" s="143">
        <f t="shared" si="0"/>
        <v>0</v>
      </c>
    </row>
    <row r="36" spans="1:13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3">
        <v>0</v>
      </c>
      <c r="G36" s="3">
        <v>30</v>
      </c>
      <c r="H36" s="3">
        <v>0</v>
      </c>
      <c r="I36" s="3">
        <v>0</v>
      </c>
      <c r="J36" s="3">
        <v>4</v>
      </c>
      <c r="K36" s="3">
        <v>2</v>
      </c>
      <c r="L36" s="12">
        <v>2</v>
      </c>
      <c r="M36" s="143">
        <f t="shared" si="0"/>
        <v>8</v>
      </c>
    </row>
    <row r="37" spans="1:13" x14ac:dyDescent="0.25">
      <c r="A37" s="4" t="s">
        <v>66</v>
      </c>
      <c r="B37" s="4" t="s">
        <v>67</v>
      </c>
      <c r="C37" s="3">
        <v>23</v>
      </c>
      <c r="D37" s="3">
        <v>23</v>
      </c>
      <c r="E37" s="3">
        <v>23</v>
      </c>
      <c r="F37" s="3">
        <v>23</v>
      </c>
      <c r="G37" s="3">
        <v>12</v>
      </c>
      <c r="H37" s="3">
        <v>7</v>
      </c>
      <c r="I37" s="3">
        <v>23</v>
      </c>
      <c r="J37" s="3">
        <v>5</v>
      </c>
      <c r="K37" s="3">
        <v>0</v>
      </c>
      <c r="L37" s="12">
        <v>0</v>
      </c>
      <c r="M37" s="143">
        <f t="shared" si="0"/>
        <v>5</v>
      </c>
    </row>
    <row r="38" spans="1:13" x14ac:dyDescent="0.25">
      <c r="A38" s="4" t="s">
        <v>68</v>
      </c>
      <c r="B38" s="4" t="s">
        <v>69</v>
      </c>
      <c r="C38" s="3">
        <v>37</v>
      </c>
      <c r="D38" s="3">
        <v>37</v>
      </c>
      <c r="E38" s="3">
        <v>37</v>
      </c>
      <c r="F38" s="3">
        <v>37</v>
      </c>
      <c r="G38" s="3">
        <v>17</v>
      </c>
      <c r="H38" s="3">
        <v>2</v>
      </c>
      <c r="I38" s="3">
        <v>37</v>
      </c>
      <c r="J38" s="3">
        <v>3</v>
      </c>
      <c r="K38" s="3">
        <v>4</v>
      </c>
      <c r="L38" s="12">
        <v>0</v>
      </c>
      <c r="M38" s="143">
        <f t="shared" si="0"/>
        <v>7</v>
      </c>
    </row>
    <row r="39" spans="1:13" x14ac:dyDescent="0.25">
      <c r="A39" s="4" t="s">
        <v>70</v>
      </c>
      <c r="B39" s="4" t="s">
        <v>71</v>
      </c>
      <c r="C39" s="3">
        <v>86</v>
      </c>
      <c r="D39" s="3">
        <v>86</v>
      </c>
      <c r="E39" s="3">
        <v>86</v>
      </c>
      <c r="F39" s="3">
        <v>86</v>
      </c>
      <c r="G39" s="3">
        <v>13</v>
      </c>
      <c r="H39" s="3">
        <v>0</v>
      </c>
      <c r="I39" s="3">
        <v>51</v>
      </c>
      <c r="J39" s="3">
        <v>10</v>
      </c>
      <c r="K39" s="3">
        <v>0</v>
      </c>
      <c r="L39" s="12">
        <v>0</v>
      </c>
      <c r="M39" s="143">
        <f t="shared" si="0"/>
        <v>10</v>
      </c>
    </row>
    <row r="40" spans="1:13" x14ac:dyDescent="0.25">
      <c r="A40" s="4" t="s">
        <v>72</v>
      </c>
      <c r="B40" s="4" t="s">
        <v>73</v>
      </c>
      <c r="C40" s="3">
        <v>65</v>
      </c>
      <c r="D40" s="3">
        <v>65</v>
      </c>
      <c r="E40" s="3">
        <v>65</v>
      </c>
      <c r="F40" s="3">
        <v>0</v>
      </c>
      <c r="G40" s="3">
        <v>7</v>
      </c>
      <c r="H40" s="3">
        <v>0</v>
      </c>
      <c r="I40" s="3">
        <v>52</v>
      </c>
      <c r="J40" s="3">
        <v>6</v>
      </c>
      <c r="K40" s="3">
        <v>0</v>
      </c>
      <c r="L40" s="12">
        <v>0</v>
      </c>
      <c r="M40" s="143">
        <f t="shared" si="0"/>
        <v>6</v>
      </c>
    </row>
    <row r="41" spans="1:13" x14ac:dyDescent="0.25">
      <c r="A41" s="4" t="s">
        <v>74</v>
      </c>
      <c r="B41" s="4" t="s">
        <v>75</v>
      </c>
      <c r="C41" s="3">
        <v>132</v>
      </c>
      <c r="D41" s="3">
        <v>144</v>
      </c>
      <c r="E41" s="3">
        <v>132</v>
      </c>
      <c r="F41" s="3">
        <v>144</v>
      </c>
      <c r="G41" s="3">
        <v>27</v>
      </c>
      <c r="H41" s="3">
        <v>1</v>
      </c>
      <c r="I41" s="3">
        <v>27</v>
      </c>
      <c r="J41" s="3">
        <v>8</v>
      </c>
      <c r="K41" s="3">
        <v>0</v>
      </c>
      <c r="L41" s="12">
        <v>0</v>
      </c>
      <c r="M41" s="143">
        <f t="shared" si="0"/>
        <v>8</v>
      </c>
    </row>
    <row r="42" spans="1:13" x14ac:dyDescent="0.25">
      <c r="A42" s="4" t="s">
        <v>76</v>
      </c>
      <c r="B42" s="4" t="s">
        <v>77</v>
      </c>
      <c r="C42" s="3">
        <v>74</v>
      </c>
      <c r="D42" s="3">
        <v>74</v>
      </c>
      <c r="E42" s="3">
        <v>74</v>
      </c>
      <c r="F42" s="3">
        <v>74</v>
      </c>
      <c r="G42" s="3">
        <v>22</v>
      </c>
      <c r="H42" s="3">
        <v>7</v>
      </c>
      <c r="I42" s="3">
        <v>40</v>
      </c>
      <c r="J42" s="3">
        <v>6</v>
      </c>
      <c r="K42" s="3">
        <v>1</v>
      </c>
      <c r="L42" s="12">
        <v>0</v>
      </c>
      <c r="M42" s="143">
        <f t="shared" si="0"/>
        <v>7</v>
      </c>
    </row>
    <row r="43" spans="1:13" x14ac:dyDescent="0.25">
      <c r="A43" s="4" t="s">
        <v>78</v>
      </c>
      <c r="B43" s="4" t="s">
        <v>79</v>
      </c>
      <c r="C43" s="3">
        <v>53</v>
      </c>
      <c r="D43" s="3">
        <v>53</v>
      </c>
      <c r="E43" s="3">
        <v>53</v>
      </c>
      <c r="F43" s="3">
        <v>53</v>
      </c>
      <c r="G43" s="3">
        <v>41</v>
      </c>
      <c r="H43" s="3">
        <v>0</v>
      </c>
      <c r="I43" s="3">
        <v>37</v>
      </c>
      <c r="J43" s="3">
        <v>11</v>
      </c>
      <c r="K43" s="3">
        <v>1</v>
      </c>
      <c r="L43" s="12">
        <v>0</v>
      </c>
      <c r="M43" s="143">
        <f t="shared" si="0"/>
        <v>12</v>
      </c>
    </row>
    <row r="44" spans="1:13" x14ac:dyDescent="0.25">
      <c r="A44" s="4" t="s">
        <v>80</v>
      </c>
      <c r="B44" s="4" t="s">
        <v>81</v>
      </c>
      <c r="C44" s="3">
        <v>35</v>
      </c>
      <c r="D44" s="3">
        <v>35</v>
      </c>
      <c r="E44" s="3">
        <v>35</v>
      </c>
      <c r="F44" s="3">
        <v>35</v>
      </c>
      <c r="G44" s="3">
        <v>15</v>
      </c>
      <c r="H44" s="3">
        <v>2</v>
      </c>
      <c r="I44" s="3">
        <v>18</v>
      </c>
      <c r="J44" s="3">
        <v>1</v>
      </c>
      <c r="K44" s="3">
        <v>2</v>
      </c>
      <c r="L44" s="12">
        <v>0</v>
      </c>
      <c r="M44" s="143">
        <f t="shared" si="0"/>
        <v>3</v>
      </c>
    </row>
    <row r="45" spans="1:13" x14ac:dyDescent="0.25">
      <c r="A45" s="4" t="s">
        <v>82</v>
      </c>
      <c r="B45" s="4" t="s">
        <v>83</v>
      </c>
      <c r="C45" s="3">
        <v>58</v>
      </c>
      <c r="D45" s="3">
        <v>58</v>
      </c>
      <c r="E45" s="3">
        <v>58</v>
      </c>
      <c r="F45" s="3">
        <v>58</v>
      </c>
      <c r="G45" s="3">
        <v>18</v>
      </c>
      <c r="H45" s="3">
        <v>3</v>
      </c>
      <c r="I45" s="3">
        <v>9</v>
      </c>
      <c r="J45" s="3">
        <v>3</v>
      </c>
      <c r="K45" s="3">
        <v>0</v>
      </c>
      <c r="L45" s="12">
        <v>0</v>
      </c>
      <c r="M45" s="143">
        <f t="shared" si="0"/>
        <v>3</v>
      </c>
    </row>
    <row r="46" spans="1:13" x14ac:dyDescent="0.25">
      <c r="A46" s="4" t="s">
        <v>84</v>
      </c>
      <c r="B46" s="4" t="s">
        <v>85</v>
      </c>
      <c r="C46" s="3">
        <v>47</v>
      </c>
      <c r="D46" s="3">
        <v>47</v>
      </c>
      <c r="E46" s="3">
        <v>47</v>
      </c>
      <c r="F46" s="3">
        <v>47</v>
      </c>
      <c r="G46" s="3">
        <v>7</v>
      </c>
      <c r="H46" s="3">
        <v>7</v>
      </c>
      <c r="I46" s="3">
        <v>21</v>
      </c>
      <c r="J46" s="3">
        <v>5</v>
      </c>
      <c r="K46" s="3">
        <v>0</v>
      </c>
      <c r="L46" s="12">
        <v>0</v>
      </c>
      <c r="M46" s="143">
        <f t="shared" si="0"/>
        <v>5</v>
      </c>
    </row>
    <row r="47" spans="1:13" x14ac:dyDescent="0.25">
      <c r="A47" s="4" t="s">
        <v>86</v>
      </c>
      <c r="B47" s="4" t="s">
        <v>87</v>
      </c>
      <c r="C47" s="3">
        <v>17</v>
      </c>
      <c r="D47" s="3">
        <v>17</v>
      </c>
      <c r="E47" s="3">
        <v>17</v>
      </c>
      <c r="F47" s="3">
        <v>17</v>
      </c>
      <c r="G47" s="3">
        <v>10</v>
      </c>
      <c r="H47" s="3">
        <v>0</v>
      </c>
      <c r="I47" s="3">
        <v>17</v>
      </c>
      <c r="J47" s="3">
        <v>3</v>
      </c>
      <c r="K47" s="3">
        <v>0</v>
      </c>
      <c r="L47" s="12">
        <v>0</v>
      </c>
      <c r="M47" s="143">
        <f t="shared" si="0"/>
        <v>3</v>
      </c>
    </row>
    <row r="48" spans="1:13" x14ac:dyDescent="0.25">
      <c r="A48" s="4" t="s">
        <v>88</v>
      </c>
      <c r="B48" s="4" t="s">
        <v>89</v>
      </c>
      <c r="C48" s="3">
        <v>33</v>
      </c>
      <c r="D48" s="3">
        <v>35</v>
      </c>
      <c r="E48" s="3">
        <v>33</v>
      </c>
      <c r="F48" s="3">
        <v>35</v>
      </c>
      <c r="G48" s="3">
        <v>16</v>
      </c>
      <c r="H48" s="3">
        <v>2</v>
      </c>
      <c r="I48" s="3">
        <v>18</v>
      </c>
      <c r="J48" s="3">
        <v>1</v>
      </c>
      <c r="K48" s="3">
        <v>2</v>
      </c>
      <c r="L48" s="12">
        <v>0</v>
      </c>
      <c r="M48" s="143">
        <f t="shared" si="0"/>
        <v>3</v>
      </c>
    </row>
    <row r="49" spans="1:13" x14ac:dyDescent="0.25">
      <c r="A49" s="4" t="s">
        <v>90</v>
      </c>
      <c r="B49" s="4" t="s">
        <v>91</v>
      </c>
      <c r="C49" s="3">
        <v>27</v>
      </c>
      <c r="D49" s="3">
        <v>27</v>
      </c>
      <c r="E49" s="3">
        <v>27</v>
      </c>
      <c r="F49" s="3">
        <v>27</v>
      </c>
      <c r="G49" s="3">
        <v>0</v>
      </c>
      <c r="H49" s="3">
        <v>0</v>
      </c>
      <c r="I49" s="3">
        <v>0</v>
      </c>
      <c r="J49" s="3">
        <v>1</v>
      </c>
      <c r="K49" s="3">
        <v>0</v>
      </c>
      <c r="L49" s="12">
        <v>0</v>
      </c>
      <c r="M49" s="143">
        <f t="shared" si="0"/>
        <v>1</v>
      </c>
    </row>
    <row r="50" spans="1:13" x14ac:dyDescent="0.25">
      <c r="A50" s="4" t="s">
        <v>92</v>
      </c>
      <c r="B50" s="4" t="s">
        <v>93</v>
      </c>
      <c r="C50" s="3">
        <v>82</v>
      </c>
      <c r="D50" s="3">
        <v>82</v>
      </c>
      <c r="E50" s="3">
        <v>82</v>
      </c>
      <c r="F50" s="3">
        <v>82</v>
      </c>
      <c r="G50" s="3">
        <v>10</v>
      </c>
      <c r="H50" s="3">
        <v>2</v>
      </c>
      <c r="I50" s="3">
        <v>20</v>
      </c>
      <c r="J50" s="3">
        <v>4</v>
      </c>
      <c r="K50" s="3">
        <v>0</v>
      </c>
      <c r="L50" s="12">
        <v>0</v>
      </c>
      <c r="M50" s="143">
        <f t="shared" si="0"/>
        <v>4</v>
      </c>
    </row>
    <row r="51" spans="1:13" x14ac:dyDescent="0.25">
      <c r="A51" s="4" t="s">
        <v>94</v>
      </c>
      <c r="B51" s="4" t="s">
        <v>95</v>
      </c>
      <c r="C51" s="3">
        <v>39</v>
      </c>
      <c r="D51" s="3">
        <v>39</v>
      </c>
      <c r="E51" s="3">
        <v>39</v>
      </c>
      <c r="F51" s="3">
        <v>39</v>
      </c>
      <c r="G51" s="3">
        <v>3</v>
      </c>
      <c r="H51" s="3">
        <v>0</v>
      </c>
      <c r="I51" s="3">
        <v>39</v>
      </c>
      <c r="J51" s="3">
        <v>0</v>
      </c>
      <c r="K51" s="3">
        <v>1</v>
      </c>
      <c r="L51" s="12">
        <v>0</v>
      </c>
      <c r="M51" s="143">
        <f t="shared" si="0"/>
        <v>1</v>
      </c>
    </row>
    <row r="52" spans="1:13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4</v>
      </c>
      <c r="K52" s="3">
        <v>2</v>
      </c>
      <c r="L52" s="12">
        <v>0</v>
      </c>
      <c r="M52" s="143">
        <f t="shared" si="0"/>
        <v>6</v>
      </c>
    </row>
    <row r="53" spans="1:13" x14ac:dyDescent="0.25">
      <c r="A53" s="4" t="s">
        <v>98</v>
      </c>
      <c r="B53" s="4" t="s">
        <v>99</v>
      </c>
      <c r="C53" s="3">
        <v>57</v>
      </c>
      <c r="D53" s="3">
        <v>57</v>
      </c>
      <c r="E53" s="3">
        <v>41</v>
      </c>
      <c r="F53" s="3">
        <v>41</v>
      </c>
      <c r="G53" s="3">
        <v>14</v>
      </c>
      <c r="H53" s="3">
        <v>0</v>
      </c>
      <c r="I53" s="3">
        <v>34</v>
      </c>
      <c r="J53" s="3">
        <v>7</v>
      </c>
      <c r="K53" s="3">
        <v>0</v>
      </c>
      <c r="L53" s="12">
        <v>1</v>
      </c>
      <c r="M53" s="143">
        <f t="shared" si="0"/>
        <v>8</v>
      </c>
    </row>
    <row r="54" spans="1:13" x14ac:dyDescent="0.25">
      <c r="A54" s="4" t="s">
        <v>100</v>
      </c>
      <c r="B54" s="4" t="s">
        <v>101</v>
      </c>
      <c r="C54" s="3">
        <v>27</v>
      </c>
      <c r="D54" s="3">
        <v>27</v>
      </c>
      <c r="E54" s="3">
        <v>27</v>
      </c>
      <c r="F54" s="3">
        <v>27</v>
      </c>
      <c r="G54" s="3">
        <v>11</v>
      </c>
      <c r="H54" s="3">
        <v>0</v>
      </c>
      <c r="I54" s="3">
        <v>11</v>
      </c>
      <c r="J54" s="3">
        <v>2</v>
      </c>
      <c r="K54" s="3">
        <v>0</v>
      </c>
      <c r="L54" s="12">
        <v>0</v>
      </c>
      <c r="M54" s="143">
        <f t="shared" si="0"/>
        <v>2</v>
      </c>
    </row>
    <row r="55" spans="1:13" x14ac:dyDescent="0.25">
      <c r="A55" s="4" t="s">
        <v>102</v>
      </c>
      <c r="B55" s="4" t="s">
        <v>103</v>
      </c>
      <c r="C55" s="3">
        <v>37</v>
      </c>
      <c r="D55" s="3">
        <v>37</v>
      </c>
      <c r="E55" s="3">
        <v>37</v>
      </c>
      <c r="F55" s="3">
        <v>37</v>
      </c>
      <c r="G55" s="3">
        <v>3</v>
      </c>
      <c r="H55" s="3">
        <v>0</v>
      </c>
      <c r="I55" s="3">
        <v>0</v>
      </c>
      <c r="J55" s="3">
        <v>0</v>
      </c>
      <c r="K55" s="3">
        <v>0</v>
      </c>
      <c r="L55" s="12">
        <v>0</v>
      </c>
      <c r="M55" s="143">
        <f t="shared" si="0"/>
        <v>0</v>
      </c>
    </row>
    <row r="56" spans="1:13" x14ac:dyDescent="0.25">
      <c r="A56" s="4" t="s">
        <v>104</v>
      </c>
      <c r="B56" s="4" t="s">
        <v>105</v>
      </c>
      <c r="C56" s="3">
        <v>29</v>
      </c>
      <c r="D56" s="3">
        <v>25</v>
      </c>
      <c r="E56" s="3">
        <v>29</v>
      </c>
      <c r="F56" s="3">
        <v>25</v>
      </c>
      <c r="G56" s="3">
        <v>11</v>
      </c>
      <c r="H56" s="3">
        <v>0</v>
      </c>
      <c r="I56" s="3">
        <v>18</v>
      </c>
      <c r="J56" s="3">
        <v>4</v>
      </c>
      <c r="K56" s="3">
        <v>0</v>
      </c>
      <c r="L56" s="12">
        <v>0</v>
      </c>
      <c r="M56" s="143">
        <f t="shared" si="0"/>
        <v>4</v>
      </c>
    </row>
    <row r="57" spans="1:13" x14ac:dyDescent="0.25">
      <c r="A57" s="4" t="s">
        <v>106</v>
      </c>
      <c r="B57" s="4" t="s">
        <v>107</v>
      </c>
      <c r="C57" s="3">
        <v>34</v>
      </c>
      <c r="D57" s="3">
        <v>38</v>
      </c>
      <c r="E57" s="3">
        <v>38</v>
      </c>
      <c r="F57" s="3">
        <v>38</v>
      </c>
      <c r="G57" s="3">
        <v>8</v>
      </c>
      <c r="H57" s="3">
        <v>0</v>
      </c>
      <c r="I57" s="3">
        <v>1</v>
      </c>
      <c r="J57" s="3">
        <v>1</v>
      </c>
      <c r="K57" s="3">
        <v>0</v>
      </c>
      <c r="L57" s="12">
        <v>0</v>
      </c>
      <c r="M57" s="143">
        <f t="shared" si="0"/>
        <v>1</v>
      </c>
    </row>
    <row r="58" spans="1:13" x14ac:dyDescent="0.25">
      <c r="A58" s="4" t="s">
        <v>108</v>
      </c>
      <c r="B58" s="4" t="s">
        <v>109</v>
      </c>
      <c r="C58" s="3">
        <v>30</v>
      </c>
      <c r="D58" s="3">
        <v>30</v>
      </c>
      <c r="E58" s="3">
        <v>30</v>
      </c>
      <c r="F58" s="3">
        <v>30</v>
      </c>
      <c r="G58" s="3">
        <v>2</v>
      </c>
      <c r="H58" s="3">
        <v>0</v>
      </c>
      <c r="I58" s="3">
        <v>0</v>
      </c>
      <c r="J58" s="3">
        <v>2</v>
      </c>
      <c r="K58" s="3">
        <v>0</v>
      </c>
      <c r="L58" s="12">
        <v>0</v>
      </c>
      <c r="M58" s="143">
        <f t="shared" si="0"/>
        <v>2</v>
      </c>
    </row>
    <row r="59" spans="1:13" x14ac:dyDescent="0.25">
      <c r="A59" s="4" t="s">
        <v>110</v>
      </c>
      <c r="B59" s="4" t="s">
        <v>111</v>
      </c>
      <c r="C59" s="3">
        <v>40</v>
      </c>
      <c r="D59" s="3">
        <v>40</v>
      </c>
      <c r="E59" s="3">
        <v>40</v>
      </c>
      <c r="F59" s="3">
        <v>40</v>
      </c>
      <c r="G59" s="3">
        <v>7</v>
      </c>
      <c r="H59" s="3">
        <v>0</v>
      </c>
      <c r="I59" s="3">
        <v>3</v>
      </c>
      <c r="J59" s="3">
        <v>1</v>
      </c>
      <c r="K59" s="3">
        <v>1</v>
      </c>
      <c r="L59" s="12">
        <v>1</v>
      </c>
      <c r="M59" s="143">
        <f t="shared" si="0"/>
        <v>3</v>
      </c>
    </row>
    <row r="60" spans="1:13" x14ac:dyDescent="0.25">
      <c r="A60" s="4" t="s">
        <v>112</v>
      </c>
      <c r="B60" s="4" t="s">
        <v>113</v>
      </c>
      <c r="C60" s="3">
        <v>19</v>
      </c>
      <c r="D60" s="3">
        <v>19</v>
      </c>
      <c r="E60" s="3">
        <v>19</v>
      </c>
      <c r="F60" s="3">
        <v>19</v>
      </c>
      <c r="G60" s="3">
        <v>4</v>
      </c>
      <c r="H60" s="3">
        <v>0</v>
      </c>
      <c r="I60" s="3">
        <v>15</v>
      </c>
      <c r="J60" s="3">
        <v>1</v>
      </c>
      <c r="K60" s="3">
        <v>2</v>
      </c>
      <c r="L60" s="12">
        <v>0</v>
      </c>
      <c r="M60" s="143">
        <f t="shared" si="0"/>
        <v>3</v>
      </c>
    </row>
    <row r="61" spans="1:13" x14ac:dyDescent="0.25">
      <c r="A61" s="4" t="s">
        <v>114</v>
      </c>
      <c r="B61" s="4" t="s">
        <v>115</v>
      </c>
      <c r="C61" s="3">
        <v>17</v>
      </c>
      <c r="D61" s="3">
        <v>17</v>
      </c>
      <c r="E61" s="3">
        <v>17</v>
      </c>
      <c r="F61" s="3">
        <v>17</v>
      </c>
      <c r="G61" s="3">
        <v>12</v>
      </c>
      <c r="H61" s="3">
        <v>0</v>
      </c>
      <c r="I61" s="3">
        <v>15</v>
      </c>
      <c r="J61" s="3">
        <v>3</v>
      </c>
      <c r="K61" s="3">
        <v>0</v>
      </c>
      <c r="L61" s="12">
        <v>0</v>
      </c>
      <c r="M61" s="143">
        <f t="shared" si="0"/>
        <v>3</v>
      </c>
    </row>
    <row r="62" spans="1:13" x14ac:dyDescent="0.25">
      <c r="A62" s="4" t="s">
        <v>116</v>
      </c>
      <c r="B62" s="4" t="s">
        <v>117</v>
      </c>
      <c r="C62" s="3">
        <v>36</v>
      </c>
      <c r="D62" s="3">
        <v>37</v>
      </c>
      <c r="E62" s="3">
        <v>37</v>
      </c>
      <c r="F62" s="3">
        <v>37</v>
      </c>
      <c r="G62" s="3">
        <v>12</v>
      </c>
      <c r="H62" s="3">
        <v>2</v>
      </c>
      <c r="I62" s="3">
        <v>14</v>
      </c>
      <c r="J62" s="3">
        <v>4</v>
      </c>
      <c r="K62" s="3">
        <v>0</v>
      </c>
      <c r="L62" s="12">
        <v>0</v>
      </c>
      <c r="M62" s="143">
        <f t="shared" si="0"/>
        <v>4</v>
      </c>
    </row>
    <row r="63" spans="1:13" x14ac:dyDescent="0.25">
      <c r="A63" s="4" t="s">
        <v>118</v>
      </c>
      <c r="B63" s="4" t="s">
        <v>119</v>
      </c>
      <c r="C63" s="3">
        <v>48</v>
      </c>
      <c r="D63" s="3">
        <v>48</v>
      </c>
      <c r="E63" s="3">
        <v>48</v>
      </c>
      <c r="F63" s="3">
        <v>48</v>
      </c>
      <c r="G63" s="3">
        <v>10</v>
      </c>
      <c r="H63" s="3">
        <v>5</v>
      </c>
      <c r="I63" s="3">
        <v>36</v>
      </c>
      <c r="J63" s="3">
        <v>30</v>
      </c>
      <c r="K63" s="3">
        <v>6</v>
      </c>
      <c r="L63" s="12">
        <v>0</v>
      </c>
      <c r="M63" s="143">
        <f t="shared" si="0"/>
        <v>36</v>
      </c>
    </row>
    <row r="64" spans="1:13" x14ac:dyDescent="0.25">
      <c r="A64" s="4" t="s">
        <v>120</v>
      </c>
      <c r="B64" s="4" t="s">
        <v>121</v>
      </c>
      <c r="C64" s="3">
        <v>32</v>
      </c>
      <c r="D64" s="3">
        <v>31</v>
      </c>
      <c r="E64" s="3">
        <v>33</v>
      </c>
      <c r="F64" s="3">
        <v>33</v>
      </c>
      <c r="G64" s="3">
        <v>3</v>
      </c>
      <c r="H64" s="3">
        <v>0</v>
      </c>
      <c r="I64" s="3">
        <v>4</v>
      </c>
      <c r="J64" s="3">
        <v>1</v>
      </c>
      <c r="K64" s="3">
        <v>0</v>
      </c>
      <c r="L64" s="12">
        <v>0</v>
      </c>
      <c r="M64" s="143">
        <f t="shared" si="0"/>
        <v>1</v>
      </c>
    </row>
    <row r="65" spans="1:13" x14ac:dyDescent="0.25">
      <c r="A65" s="4" t="s">
        <v>122</v>
      </c>
      <c r="B65" s="4" t="s">
        <v>123</v>
      </c>
      <c r="C65" s="3">
        <v>21</v>
      </c>
      <c r="D65" s="3">
        <v>45</v>
      </c>
      <c r="E65" s="3">
        <v>40</v>
      </c>
      <c r="F65" s="3">
        <v>65</v>
      </c>
      <c r="G65" s="3">
        <v>0</v>
      </c>
      <c r="H65" s="3">
        <v>0</v>
      </c>
      <c r="I65" s="3">
        <v>5</v>
      </c>
      <c r="J65" s="3">
        <v>3</v>
      </c>
      <c r="K65" s="3">
        <v>0</v>
      </c>
      <c r="L65" s="12">
        <v>0</v>
      </c>
      <c r="M65" s="143">
        <f t="shared" si="0"/>
        <v>3</v>
      </c>
    </row>
    <row r="66" spans="1:13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12">
        <v>0</v>
      </c>
      <c r="M66" s="143">
        <f t="shared" si="0"/>
        <v>0</v>
      </c>
    </row>
    <row r="67" spans="1:13" x14ac:dyDescent="0.25">
      <c r="A67" s="4" t="s">
        <v>126</v>
      </c>
      <c r="B67" s="4" t="s">
        <v>127</v>
      </c>
      <c r="C67" s="3">
        <v>12</v>
      </c>
      <c r="D67" s="3">
        <v>12</v>
      </c>
      <c r="E67" s="3">
        <v>12</v>
      </c>
      <c r="F67" s="3">
        <v>12</v>
      </c>
      <c r="G67" s="3">
        <v>0</v>
      </c>
      <c r="H67" s="3">
        <v>0</v>
      </c>
      <c r="I67" s="3">
        <v>12</v>
      </c>
      <c r="J67" s="3">
        <v>0</v>
      </c>
      <c r="K67" s="3">
        <v>0</v>
      </c>
      <c r="L67" s="12">
        <v>0</v>
      </c>
      <c r="M67" s="143">
        <f t="shared" si="0"/>
        <v>0</v>
      </c>
    </row>
    <row r="68" spans="1:13" x14ac:dyDescent="0.25">
      <c r="A68" s="4" t="s">
        <v>128</v>
      </c>
      <c r="B68" s="4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1</v>
      </c>
      <c r="K68" s="3">
        <v>0</v>
      </c>
      <c r="L68" s="12">
        <v>0</v>
      </c>
      <c r="M68" s="143">
        <f t="shared" si="0"/>
        <v>1</v>
      </c>
    </row>
    <row r="69" spans="1:13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12">
        <v>0</v>
      </c>
      <c r="M69" s="143">
        <f t="shared" si="0"/>
        <v>0</v>
      </c>
    </row>
    <row r="70" spans="1:13" x14ac:dyDescent="0.25">
      <c r="A70" s="4" t="s">
        <v>132</v>
      </c>
      <c r="B70" s="4" t="s">
        <v>133</v>
      </c>
      <c r="C70" s="3">
        <v>10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12">
        <v>0</v>
      </c>
      <c r="M70" s="143">
        <f t="shared" ref="M70:M114" si="1">SUM(J70:L70)</f>
        <v>0</v>
      </c>
    </row>
    <row r="71" spans="1:13" x14ac:dyDescent="0.25">
      <c r="A71" s="4" t="s">
        <v>134</v>
      </c>
      <c r="B71" s="4" t="s">
        <v>135</v>
      </c>
      <c r="C71" s="3">
        <v>63</v>
      </c>
      <c r="D71" s="3">
        <v>47</v>
      </c>
      <c r="E71" s="3">
        <v>63</v>
      </c>
      <c r="F71" s="3">
        <v>47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12">
        <v>0</v>
      </c>
      <c r="M71" s="143">
        <f t="shared" si="1"/>
        <v>0</v>
      </c>
    </row>
    <row r="72" spans="1:13" x14ac:dyDescent="0.25">
      <c r="A72" s="4" t="s">
        <v>136</v>
      </c>
      <c r="B72" s="4" t="s">
        <v>137</v>
      </c>
      <c r="C72" s="3">
        <v>22</v>
      </c>
      <c r="D72" s="3">
        <v>22</v>
      </c>
      <c r="E72" s="3">
        <v>22</v>
      </c>
      <c r="F72" s="3">
        <v>22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12">
        <v>0</v>
      </c>
      <c r="M72" s="143">
        <f t="shared" si="1"/>
        <v>0</v>
      </c>
    </row>
    <row r="73" spans="1:13" x14ac:dyDescent="0.25">
      <c r="A73" s="4" t="s">
        <v>138</v>
      </c>
      <c r="B73" s="4" t="s">
        <v>139</v>
      </c>
      <c r="C73" s="3">
        <v>0</v>
      </c>
      <c r="D73" s="3">
        <v>15</v>
      </c>
      <c r="E73" s="3">
        <v>0</v>
      </c>
      <c r="F73" s="3">
        <v>15</v>
      </c>
      <c r="G73" s="3">
        <v>0</v>
      </c>
      <c r="H73" s="3">
        <v>2</v>
      </c>
      <c r="I73" s="3">
        <v>0</v>
      </c>
      <c r="J73" s="3">
        <v>0</v>
      </c>
      <c r="K73" s="3">
        <v>0</v>
      </c>
      <c r="L73" s="12">
        <v>0</v>
      </c>
      <c r="M73" s="143">
        <f t="shared" si="1"/>
        <v>0</v>
      </c>
    </row>
    <row r="74" spans="1:13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12">
        <v>0</v>
      </c>
      <c r="M74" s="143">
        <f t="shared" si="1"/>
        <v>0</v>
      </c>
    </row>
    <row r="75" spans="1:13" x14ac:dyDescent="0.25">
      <c r="A75" s="4" t="s">
        <v>142</v>
      </c>
      <c r="B75" s="4" t="s">
        <v>143</v>
      </c>
      <c r="C75" s="3">
        <v>19</v>
      </c>
      <c r="D75" s="3">
        <v>19</v>
      </c>
      <c r="E75" s="3">
        <v>19</v>
      </c>
      <c r="F75" s="3">
        <v>19</v>
      </c>
      <c r="G75" s="3">
        <v>1</v>
      </c>
      <c r="H75" s="3">
        <v>3</v>
      </c>
      <c r="I75" s="3">
        <v>19</v>
      </c>
      <c r="J75" s="3">
        <v>4</v>
      </c>
      <c r="K75" s="3">
        <v>0</v>
      </c>
      <c r="L75" s="12">
        <v>0</v>
      </c>
      <c r="M75" s="143">
        <f t="shared" si="1"/>
        <v>4</v>
      </c>
    </row>
    <row r="76" spans="1:13" x14ac:dyDescent="0.25">
      <c r="A76" s="4" t="s">
        <v>144</v>
      </c>
      <c r="B76" s="4" t="s">
        <v>145</v>
      </c>
      <c r="C76" s="3">
        <v>5</v>
      </c>
      <c r="D76" s="3">
        <v>5</v>
      </c>
      <c r="E76" s="3">
        <v>5</v>
      </c>
      <c r="F76" s="3">
        <v>5</v>
      </c>
      <c r="G76" s="3">
        <v>0</v>
      </c>
      <c r="H76" s="3">
        <v>1</v>
      </c>
      <c r="I76" s="3">
        <v>0</v>
      </c>
      <c r="J76" s="3">
        <v>0</v>
      </c>
      <c r="K76" s="3">
        <v>0</v>
      </c>
      <c r="L76" s="12">
        <v>0</v>
      </c>
      <c r="M76" s="143">
        <f t="shared" si="1"/>
        <v>0</v>
      </c>
    </row>
    <row r="77" spans="1:13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12">
        <v>0</v>
      </c>
      <c r="M77" s="143">
        <f t="shared" si="1"/>
        <v>0</v>
      </c>
    </row>
    <row r="78" spans="1:13" x14ac:dyDescent="0.25">
      <c r="A78" s="4" t="s">
        <v>148</v>
      </c>
      <c r="B78" s="4" t="s">
        <v>149</v>
      </c>
      <c r="C78" s="3">
        <v>0</v>
      </c>
      <c r="D78" s="3">
        <v>31</v>
      </c>
      <c r="E78" s="3">
        <v>0</v>
      </c>
      <c r="F78" s="3">
        <v>31</v>
      </c>
      <c r="G78" s="3">
        <v>2</v>
      </c>
      <c r="H78" s="3">
        <v>0</v>
      </c>
      <c r="I78" s="3">
        <v>4</v>
      </c>
      <c r="J78" s="3">
        <v>1</v>
      </c>
      <c r="K78" s="3">
        <v>0</v>
      </c>
      <c r="L78" s="12">
        <v>0</v>
      </c>
      <c r="M78" s="143">
        <f t="shared" si="1"/>
        <v>1</v>
      </c>
    </row>
    <row r="79" spans="1:13" x14ac:dyDescent="0.25">
      <c r="A79" s="4" t="s">
        <v>150</v>
      </c>
      <c r="B79" s="4" t="s">
        <v>151</v>
      </c>
      <c r="C79" s="3">
        <v>14</v>
      </c>
      <c r="D79" s="3">
        <v>14</v>
      </c>
      <c r="E79" s="3">
        <v>0</v>
      </c>
      <c r="F79" s="3">
        <v>8</v>
      </c>
      <c r="G79" s="3">
        <v>1</v>
      </c>
      <c r="H79" s="3">
        <v>0</v>
      </c>
      <c r="I79" s="3">
        <v>8</v>
      </c>
      <c r="J79" s="3">
        <v>1</v>
      </c>
      <c r="K79" s="3">
        <v>0</v>
      </c>
      <c r="L79" s="12">
        <v>0</v>
      </c>
      <c r="M79" s="143">
        <f t="shared" si="1"/>
        <v>1</v>
      </c>
    </row>
    <row r="80" spans="1:13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12">
        <v>0</v>
      </c>
      <c r="M80" s="143">
        <f t="shared" si="1"/>
        <v>0</v>
      </c>
    </row>
    <row r="81" spans="1:13" x14ac:dyDescent="0.25">
      <c r="A81" s="4" t="s">
        <v>154</v>
      </c>
      <c r="B81" s="4" t="s">
        <v>155</v>
      </c>
      <c r="C81" s="3">
        <v>10</v>
      </c>
      <c r="D81" s="3">
        <v>10</v>
      </c>
      <c r="E81" s="3">
        <v>10</v>
      </c>
      <c r="F81" s="3">
        <v>10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12">
        <v>0</v>
      </c>
      <c r="M81" s="143">
        <f t="shared" si="1"/>
        <v>0</v>
      </c>
    </row>
    <row r="82" spans="1:13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12">
        <v>0</v>
      </c>
      <c r="M82" s="143">
        <f t="shared" si="1"/>
        <v>0</v>
      </c>
    </row>
    <row r="83" spans="1:13" x14ac:dyDescent="0.25">
      <c r="A83" s="4" t="s">
        <v>158</v>
      </c>
      <c r="B83" s="4" t="s">
        <v>159</v>
      </c>
      <c r="C83" s="3">
        <v>4</v>
      </c>
      <c r="D83" s="3">
        <v>4</v>
      </c>
      <c r="E83" s="3">
        <v>4</v>
      </c>
      <c r="F83" s="3">
        <v>4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12">
        <v>0</v>
      </c>
      <c r="M83" s="143">
        <f t="shared" si="1"/>
        <v>0</v>
      </c>
    </row>
    <row r="84" spans="1:13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12">
        <v>0</v>
      </c>
      <c r="M84" s="143">
        <f t="shared" si="1"/>
        <v>0</v>
      </c>
    </row>
    <row r="85" spans="1:13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12">
        <v>0</v>
      </c>
      <c r="M85" s="143">
        <f t="shared" si="1"/>
        <v>0</v>
      </c>
    </row>
    <row r="86" spans="1:13" x14ac:dyDescent="0.25">
      <c r="A86" s="4" t="s">
        <v>164</v>
      </c>
      <c r="B86" s="4" t="s">
        <v>165</v>
      </c>
      <c r="C86" s="3">
        <v>10</v>
      </c>
      <c r="D86" s="3">
        <v>10</v>
      </c>
      <c r="E86" s="3">
        <v>10</v>
      </c>
      <c r="F86" s="3">
        <v>10</v>
      </c>
      <c r="G86" s="3">
        <v>10</v>
      </c>
      <c r="H86" s="3">
        <v>0</v>
      </c>
      <c r="I86" s="3">
        <v>0</v>
      </c>
      <c r="J86" s="3">
        <v>0</v>
      </c>
      <c r="K86" s="3">
        <v>0</v>
      </c>
      <c r="L86" s="12">
        <v>0</v>
      </c>
      <c r="M86" s="143">
        <f t="shared" si="1"/>
        <v>0</v>
      </c>
    </row>
    <row r="87" spans="1:13" x14ac:dyDescent="0.25">
      <c r="A87" s="4" t="s">
        <v>166</v>
      </c>
      <c r="B87" s="4" t="s">
        <v>167</v>
      </c>
      <c r="C87" s="3">
        <v>7</v>
      </c>
      <c r="D87" s="3">
        <v>7</v>
      </c>
      <c r="E87" s="3">
        <v>7</v>
      </c>
      <c r="F87" s="3">
        <v>7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12">
        <v>0</v>
      </c>
      <c r="M87" s="143">
        <f t="shared" si="1"/>
        <v>0</v>
      </c>
    </row>
    <row r="88" spans="1:13" x14ac:dyDescent="0.25">
      <c r="A88" s="4" t="s">
        <v>168</v>
      </c>
      <c r="B88" s="4" t="s">
        <v>169</v>
      </c>
      <c r="C88" s="3">
        <v>5</v>
      </c>
      <c r="D88" s="3">
        <v>5</v>
      </c>
      <c r="E88" s="3">
        <v>5</v>
      </c>
      <c r="F88" s="3">
        <v>5</v>
      </c>
      <c r="G88" s="3">
        <v>5</v>
      </c>
      <c r="H88" s="3">
        <v>0</v>
      </c>
      <c r="I88" s="3">
        <v>5</v>
      </c>
      <c r="J88" s="3">
        <v>1</v>
      </c>
      <c r="K88" s="3">
        <v>0</v>
      </c>
      <c r="L88" s="12">
        <v>0</v>
      </c>
      <c r="M88" s="143">
        <f t="shared" si="1"/>
        <v>1</v>
      </c>
    </row>
    <row r="89" spans="1:13" x14ac:dyDescent="0.25">
      <c r="A89" s="4" t="s">
        <v>170</v>
      </c>
      <c r="B89" s="4" t="s">
        <v>171</v>
      </c>
      <c r="C89" s="3">
        <v>4</v>
      </c>
      <c r="D89" s="3">
        <v>1</v>
      </c>
      <c r="E89" s="3">
        <v>4</v>
      </c>
      <c r="F89" s="3">
        <v>1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12">
        <v>0</v>
      </c>
      <c r="M89" s="143">
        <f t="shared" si="1"/>
        <v>0</v>
      </c>
    </row>
    <row r="90" spans="1:13" x14ac:dyDescent="0.25">
      <c r="A90" s="4" t="s">
        <v>172</v>
      </c>
      <c r="B90" s="4" t="s">
        <v>173</v>
      </c>
      <c r="C90" s="3">
        <v>3</v>
      </c>
      <c r="D90" s="3">
        <v>3</v>
      </c>
      <c r="E90" s="3">
        <v>3</v>
      </c>
      <c r="F90" s="3">
        <v>3</v>
      </c>
      <c r="G90" s="3">
        <v>0</v>
      </c>
      <c r="H90" s="3">
        <v>1</v>
      </c>
      <c r="I90" s="3">
        <v>0</v>
      </c>
      <c r="J90" s="3">
        <v>0</v>
      </c>
      <c r="K90" s="3">
        <v>0</v>
      </c>
      <c r="L90" s="12">
        <v>0</v>
      </c>
      <c r="M90" s="143">
        <f t="shared" si="1"/>
        <v>0</v>
      </c>
    </row>
    <row r="91" spans="1:13" x14ac:dyDescent="0.25">
      <c r="A91" s="4" t="s">
        <v>174</v>
      </c>
      <c r="B91" s="4" t="s">
        <v>175</v>
      </c>
      <c r="C91" s="3">
        <v>7</v>
      </c>
      <c r="D91" s="3">
        <v>7</v>
      </c>
      <c r="E91" s="3">
        <v>7</v>
      </c>
      <c r="F91" s="3">
        <v>7</v>
      </c>
      <c r="G91" s="3">
        <v>1</v>
      </c>
      <c r="H91" s="3">
        <v>0</v>
      </c>
      <c r="I91" s="3">
        <v>0</v>
      </c>
      <c r="J91" s="3">
        <v>0</v>
      </c>
      <c r="K91" s="3">
        <v>0</v>
      </c>
      <c r="L91" s="12">
        <v>0</v>
      </c>
      <c r="M91" s="143">
        <f t="shared" si="1"/>
        <v>0</v>
      </c>
    </row>
    <row r="92" spans="1:13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12">
        <v>0</v>
      </c>
      <c r="M92" s="143">
        <f t="shared" si="1"/>
        <v>0</v>
      </c>
    </row>
    <row r="93" spans="1:13" x14ac:dyDescent="0.25">
      <c r="A93" s="4" t="s">
        <v>178</v>
      </c>
      <c r="B93" s="4" t="s">
        <v>179</v>
      </c>
      <c r="C93" s="3">
        <v>11</v>
      </c>
      <c r="D93" s="3">
        <v>0</v>
      </c>
      <c r="E93" s="3">
        <v>11</v>
      </c>
      <c r="F93" s="3">
        <v>11</v>
      </c>
      <c r="G93" s="3">
        <v>0</v>
      </c>
      <c r="H93" s="3">
        <v>0</v>
      </c>
      <c r="I93" s="3">
        <v>10</v>
      </c>
      <c r="J93" s="3">
        <v>1</v>
      </c>
      <c r="K93" s="3">
        <v>0</v>
      </c>
      <c r="L93" s="12">
        <v>0</v>
      </c>
      <c r="M93" s="143">
        <f t="shared" si="1"/>
        <v>1</v>
      </c>
    </row>
    <row r="94" spans="1:13" x14ac:dyDescent="0.25">
      <c r="A94" s="4" t="s">
        <v>180</v>
      </c>
      <c r="B94" s="4" t="s">
        <v>181</v>
      </c>
      <c r="C94" s="3">
        <v>8</v>
      </c>
      <c r="D94" s="3">
        <v>0</v>
      </c>
      <c r="E94" s="3">
        <v>8</v>
      </c>
      <c r="F94" s="3">
        <v>7</v>
      </c>
      <c r="G94" s="3">
        <v>1</v>
      </c>
      <c r="H94" s="3">
        <v>0</v>
      </c>
      <c r="I94" s="3">
        <v>2</v>
      </c>
      <c r="J94" s="3">
        <v>0</v>
      </c>
      <c r="K94" s="3">
        <v>0</v>
      </c>
      <c r="L94" s="12">
        <v>0</v>
      </c>
      <c r="M94" s="143">
        <f t="shared" si="1"/>
        <v>0</v>
      </c>
    </row>
    <row r="95" spans="1:13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12">
        <v>0</v>
      </c>
      <c r="M95" s="143">
        <f t="shared" si="1"/>
        <v>0</v>
      </c>
    </row>
    <row r="96" spans="1:13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12">
        <v>0</v>
      </c>
      <c r="M96" s="143">
        <f t="shared" si="1"/>
        <v>0</v>
      </c>
    </row>
    <row r="97" spans="1:13" x14ac:dyDescent="0.25">
      <c r="A97" s="4" t="s">
        <v>186</v>
      </c>
      <c r="B97" s="4" t="s">
        <v>187</v>
      </c>
      <c r="C97" s="3">
        <v>3</v>
      </c>
      <c r="D97" s="3">
        <v>0</v>
      </c>
      <c r="E97" s="3">
        <v>3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12">
        <v>0</v>
      </c>
      <c r="M97" s="143">
        <f t="shared" si="1"/>
        <v>0</v>
      </c>
    </row>
    <row r="98" spans="1:13" x14ac:dyDescent="0.25">
      <c r="A98" s="4" t="s">
        <v>188</v>
      </c>
      <c r="B98" s="4" t="s">
        <v>189</v>
      </c>
      <c r="C98" s="3">
        <v>11</v>
      </c>
      <c r="D98" s="3">
        <v>0</v>
      </c>
      <c r="E98" s="3">
        <v>0</v>
      </c>
      <c r="F98" s="3">
        <v>11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12">
        <v>0</v>
      </c>
      <c r="M98" s="143">
        <f t="shared" si="1"/>
        <v>0</v>
      </c>
    </row>
    <row r="99" spans="1:13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12">
        <v>0</v>
      </c>
      <c r="M99" s="143">
        <f t="shared" si="1"/>
        <v>0</v>
      </c>
    </row>
    <row r="100" spans="1:13" x14ac:dyDescent="0.25">
      <c r="A100" s="4" t="s">
        <v>192</v>
      </c>
      <c r="B100" s="4" t="s">
        <v>193</v>
      </c>
      <c r="C100" s="3">
        <v>18</v>
      </c>
      <c r="D100" s="3">
        <v>18</v>
      </c>
      <c r="E100" s="3">
        <v>18</v>
      </c>
      <c r="F100" s="3">
        <v>18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12">
        <v>0</v>
      </c>
      <c r="M100" s="143">
        <f t="shared" si="1"/>
        <v>0</v>
      </c>
    </row>
    <row r="101" spans="1:13" x14ac:dyDescent="0.25">
      <c r="A101" s="4" t="s">
        <v>194</v>
      </c>
      <c r="B101" s="4" t="s">
        <v>195</v>
      </c>
      <c r="C101" s="3">
        <v>4</v>
      </c>
      <c r="D101" s="3">
        <v>4</v>
      </c>
      <c r="E101" s="3">
        <v>4</v>
      </c>
      <c r="F101" s="3">
        <v>4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12">
        <v>0</v>
      </c>
      <c r="M101" s="143">
        <f t="shared" si="1"/>
        <v>0</v>
      </c>
    </row>
    <row r="102" spans="1:13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12">
        <v>0</v>
      </c>
      <c r="M102" s="143">
        <f t="shared" si="1"/>
        <v>0</v>
      </c>
    </row>
    <row r="103" spans="1:13" x14ac:dyDescent="0.25">
      <c r="A103" s="4" t="s">
        <v>198</v>
      </c>
      <c r="B103" s="4" t="s">
        <v>199</v>
      </c>
      <c r="C103" s="3">
        <v>1</v>
      </c>
      <c r="D103" s="3">
        <v>1</v>
      </c>
      <c r="E103" s="3">
        <v>1</v>
      </c>
      <c r="F103" s="3">
        <v>1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12">
        <v>0</v>
      </c>
      <c r="M103" s="143">
        <f t="shared" si="1"/>
        <v>0</v>
      </c>
    </row>
    <row r="104" spans="1:13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12">
        <v>0</v>
      </c>
      <c r="M104" s="143">
        <f t="shared" si="1"/>
        <v>0</v>
      </c>
    </row>
    <row r="105" spans="1:13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12">
        <v>0</v>
      </c>
      <c r="M105" s="143">
        <f t="shared" si="1"/>
        <v>0</v>
      </c>
    </row>
    <row r="106" spans="1:13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12">
        <v>0</v>
      </c>
      <c r="M106" s="143">
        <f t="shared" si="1"/>
        <v>0</v>
      </c>
    </row>
    <row r="107" spans="1:13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12">
        <v>0</v>
      </c>
      <c r="M107" s="143">
        <f t="shared" si="1"/>
        <v>0</v>
      </c>
    </row>
    <row r="108" spans="1:13" x14ac:dyDescent="0.25">
      <c r="A108" s="4" t="s">
        <v>208</v>
      </c>
      <c r="B108" s="4" t="s">
        <v>209</v>
      </c>
      <c r="C108" s="3">
        <v>0</v>
      </c>
      <c r="D108" s="3">
        <v>6</v>
      </c>
      <c r="E108" s="3">
        <v>6</v>
      </c>
      <c r="F108" s="3">
        <v>6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12">
        <v>0</v>
      </c>
      <c r="M108" s="143">
        <f t="shared" si="1"/>
        <v>0</v>
      </c>
    </row>
    <row r="109" spans="1:13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12">
        <v>0</v>
      </c>
      <c r="M109" s="143">
        <f t="shared" si="1"/>
        <v>0</v>
      </c>
    </row>
    <row r="110" spans="1:13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12">
        <v>0</v>
      </c>
      <c r="M110" s="143">
        <f t="shared" si="1"/>
        <v>0</v>
      </c>
    </row>
    <row r="111" spans="1:13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12">
        <v>0</v>
      </c>
      <c r="M111" s="143">
        <f t="shared" si="1"/>
        <v>0</v>
      </c>
    </row>
    <row r="112" spans="1:13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12">
        <v>0</v>
      </c>
      <c r="M112" s="143">
        <f t="shared" si="1"/>
        <v>0</v>
      </c>
    </row>
    <row r="113" spans="1:13" ht="15.75" thickBot="1" x14ac:dyDescent="0.3">
      <c r="A113" s="4" t="s">
        <v>218</v>
      </c>
      <c r="B113" s="36" t="s">
        <v>219</v>
      </c>
      <c r="C113" s="34">
        <v>0</v>
      </c>
      <c r="D113" s="34">
        <v>0</v>
      </c>
      <c r="E113" s="34">
        <v>0</v>
      </c>
      <c r="F113" s="34">
        <v>0</v>
      </c>
      <c r="G113" s="34">
        <v>0</v>
      </c>
      <c r="H113" s="34">
        <v>0</v>
      </c>
      <c r="I113" s="34">
        <v>0</v>
      </c>
      <c r="J113" s="34">
        <v>0</v>
      </c>
      <c r="K113" s="34">
        <v>0</v>
      </c>
      <c r="L113" s="42">
        <v>0</v>
      </c>
      <c r="M113" s="143">
        <f t="shared" si="1"/>
        <v>0</v>
      </c>
    </row>
    <row r="114" spans="1:13" ht="16.5" thickTop="1" thickBot="1" x14ac:dyDescent="0.3">
      <c r="A114" s="47"/>
      <c r="B114" s="39" t="s">
        <v>473</v>
      </c>
      <c r="C114" s="35">
        <f>SUM(C5:C113)</f>
        <v>3362</v>
      </c>
      <c r="D114" s="35">
        <f t="shared" ref="D114:L114" si="2">SUM(D5:D113)</f>
        <v>3329</v>
      </c>
      <c r="E114" s="35">
        <f t="shared" si="2"/>
        <v>3391</v>
      </c>
      <c r="F114" s="35">
        <f t="shared" si="2"/>
        <v>3321</v>
      </c>
      <c r="G114" s="35">
        <f t="shared" si="2"/>
        <v>915</v>
      </c>
      <c r="H114" s="35">
        <f t="shared" si="2"/>
        <v>104</v>
      </c>
      <c r="I114" s="35">
        <f t="shared" si="2"/>
        <v>1453</v>
      </c>
      <c r="J114" s="35">
        <f t="shared" si="2"/>
        <v>299</v>
      </c>
      <c r="K114" s="35">
        <f t="shared" si="2"/>
        <v>43</v>
      </c>
      <c r="L114" s="35">
        <f t="shared" si="2"/>
        <v>19</v>
      </c>
      <c r="M114" s="141">
        <f t="shared" si="1"/>
        <v>361</v>
      </c>
    </row>
    <row r="115" spans="1:13" ht="15.75" thickTop="1" x14ac:dyDescent="0.25"/>
    <row r="116" spans="1:13" x14ac:dyDescent="0.25">
      <c r="E116" s="252"/>
    </row>
  </sheetData>
  <mergeCells count="9">
    <mergeCell ref="H3:H4"/>
    <mergeCell ref="I3:I4"/>
    <mergeCell ref="J3:M3"/>
    <mergeCell ref="C2:M2"/>
    <mergeCell ref="A2:A4"/>
    <mergeCell ref="B2:B4"/>
    <mergeCell ref="C3:D3"/>
    <mergeCell ref="E3:F3"/>
    <mergeCell ref="G3:G4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4"/>
  <sheetViews>
    <sheetView workbookViewId="0">
      <selection activeCell="K21" sqref="K21"/>
    </sheetView>
  </sheetViews>
  <sheetFormatPr baseColWidth="10" defaultColWidth="9.140625" defaultRowHeight="15" x14ac:dyDescent="0.25"/>
  <cols>
    <col min="2" max="2" width="68.42578125" customWidth="1"/>
    <col min="3" max="15" width="16.5703125" customWidth="1"/>
  </cols>
  <sheetData>
    <row r="1" spans="1:15" ht="15.75" thickBot="1" x14ac:dyDescent="0.3"/>
    <row r="2" spans="1:15" ht="30" customHeight="1" thickTop="1" thickBot="1" x14ac:dyDescent="0.3">
      <c r="A2" s="318" t="s">
        <v>0</v>
      </c>
      <c r="B2" s="318" t="s">
        <v>1</v>
      </c>
      <c r="C2" s="325" t="s">
        <v>723</v>
      </c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8"/>
    </row>
    <row r="3" spans="1:15" ht="39.950000000000003" customHeight="1" thickTop="1" thickBot="1" x14ac:dyDescent="0.3">
      <c r="A3" s="318" t="s">
        <v>0</v>
      </c>
      <c r="B3" s="318" t="s">
        <v>1</v>
      </c>
      <c r="C3" s="198" t="s">
        <v>699</v>
      </c>
      <c r="D3" s="198" t="s">
        <v>700</v>
      </c>
      <c r="E3" s="198" t="s">
        <v>702</v>
      </c>
      <c r="F3" s="198" t="s">
        <v>701</v>
      </c>
      <c r="G3" s="198" t="s">
        <v>703</v>
      </c>
      <c r="H3" s="198" t="s">
        <v>724</v>
      </c>
      <c r="I3" s="198" t="s">
        <v>705</v>
      </c>
      <c r="J3" s="198" t="s">
        <v>706</v>
      </c>
      <c r="K3" s="198" t="s">
        <v>707</v>
      </c>
      <c r="L3" s="198" t="s">
        <v>708</v>
      </c>
      <c r="M3" s="198" t="s">
        <v>709</v>
      </c>
      <c r="N3" s="198" t="s">
        <v>710</v>
      </c>
      <c r="O3" s="194" t="s">
        <v>473</v>
      </c>
    </row>
    <row r="4" spans="1:15" ht="15.75" thickTop="1" x14ac:dyDescent="0.25">
      <c r="A4" s="4" t="s">
        <v>2</v>
      </c>
      <c r="B4" s="4" t="s">
        <v>3</v>
      </c>
      <c r="C4" s="3">
        <v>3</v>
      </c>
      <c r="D4" s="3">
        <v>3</v>
      </c>
      <c r="E4" s="3">
        <v>15</v>
      </c>
      <c r="F4" s="3">
        <v>0</v>
      </c>
      <c r="G4" s="3">
        <v>9</v>
      </c>
      <c r="H4" s="3">
        <v>142</v>
      </c>
      <c r="I4" s="3">
        <v>0</v>
      </c>
      <c r="J4" s="3">
        <v>18</v>
      </c>
      <c r="K4" s="3">
        <v>2</v>
      </c>
      <c r="L4" s="3">
        <v>28</v>
      </c>
      <c r="M4" s="3">
        <v>1</v>
      </c>
      <c r="N4" s="12">
        <v>2</v>
      </c>
      <c r="O4" s="192">
        <f>SUM(C4:N4)</f>
        <v>223</v>
      </c>
    </row>
    <row r="5" spans="1:15" x14ac:dyDescent="0.25">
      <c r="A5" s="4" t="s">
        <v>4</v>
      </c>
      <c r="B5" s="4" t="s">
        <v>5</v>
      </c>
      <c r="C5" s="3">
        <v>0</v>
      </c>
      <c r="D5" s="3">
        <v>48</v>
      </c>
      <c r="E5" s="3">
        <v>8</v>
      </c>
      <c r="F5" s="3">
        <v>8</v>
      </c>
      <c r="G5" s="3">
        <v>15</v>
      </c>
      <c r="H5" s="3">
        <v>184</v>
      </c>
      <c r="I5" s="3">
        <v>0</v>
      </c>
      <c r="J5" s="3">
        <v>3</v>
      </c>
      <c r="K5" s="3">
        <v>0</v>
      </c>
      <c r="L5" s="3">
        <v>28</v>
      </c>
      <c r="M5" s="3">
        <v>4</v>
      </c>
      <c r="N5" s="12">
        <v>1</v>
      </c>
      <c r="O5" s="193">
        <f t="shared" ref="O5:O68" si="0">SUM(C5:N5)</f>
        <v>299</v>
      </c>
    </row>
    <row r="6" spans="1:15" x14ac:dyDescent="0.25">
      <c r="A6" s="4" t="s">
        <v>6</v>
      </c>
      <c r="B6" s="4" t="s">
        <v>7</v>
      </c>
      <c r="C6" s="3">
        <v>0</v>
      </c>
      <c r="D6" s="3">
        <v>0</v>
      </c>
      <c r="E6" s="3">
        <v>2</v>
      </c>
      <c r="F6" s="3">
        <v>0</v>
      </c>
      <c r="G6" s="3">
        <v>0</v>
      </c>
      <c r="H6" s="3">
        <v>116</v>
      </c>
      <c r="I6" s="3">
        <v>0</v>
      </c>
      <c r="J6" s="3">
        <v>9</v>
      </c>
      <c r="K6" s="3">
        <v>0</v>
      </c>
      <c r="L6" s="3">
        <v>13</v>
      </c>
      <c r="M6" s="3">
        <v>0</v>
      </c>
      <c r="N6" s="12">
        <v>2</v>
      </c>
      <c r="O6" s="193">
        <f t="shared" si="0"/>
        <v>142</v>
      </c>
    </row>
    <row r="7" spans="1:15" x14ac:dyDescent="0.25">
      <c r="A7" s="4" t="s">
        <v>8</v>
      </c>
      <c r="B7" s="4" t="s">
        <v>9</v>
      </c>
      <c r="C7" s="3">
        <v>0</v>
      </c>
      <c r="D7" s="3">
        <v>0</v>
      </c>
      <c r="E7" s="3">
        <v>21</v>
      </c>
      <c r="F7" s="3">
        <v>0</v>
      </c>
      <c r="G7" s="3">
        <v>0</v>
      </c>
      <c r="H7" s="3">
        <v>125</v>
      </c>
      <c r="I7" s="3">
        <v>0</v>
      </c>
      <c r="J7" s="3">
        <v>0</v>
      </c>
      <c r="K7" s="3">
        <v>16</v>
      </c>
      <c r="L7" s="3">
        <v>7</v>
      </c>
      <c r="M7" s="3">
        <v>0</v>
      </c>
      <c r="N7" s="12">
        <v>0</v>
      </c>
      <c r="O7" s="193">
        <f t="shared" si="0"/>
        <v>169</v>
      </c>
    </row>
    <row r="8" spans="1:15" x14ac:dyDescent="0.25">
      <c r="A8" s="4" t="s">
        <v>10</v>
      </c>
      <c r="B8" s="4" t="s">
        <v>11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68</v>
      </c>
      <c r="I8" s="3">
        <v>0</v>
      </c>
      <c r="J8" s="3">
        <v>5</v>
      </c>
      <c r="K8" s="3">
        <v>23</v>
      </c>
      <c r="L8" s="3">
        <v>15</v>
      </c>
      <c r="M8" s="3">
        <v>0</v>
      </c>
      <c r="N8" s="12">
        <v>0</v>
      </c>
      <c r="O8" s="193">
        <f t="shared" si="0"/>
        <v>111</v>
      </c>
    </row>
    <row r="9" spans="1:15" x14ac:dyDescent="0.25">
      <c r="A9" s="4" t="s">
        <v>12</v>
      </c>
      <c r="B9" s="4" t="s">
        <v>13</v>
      </c>
      <c r="C9" s="3">
        <v>0</v>
      </c>
      <c r="D9" s="3">
        <v>0</v>
      </c>
      <c r="E9" s="3">
        <v>4</v>
      </c>
      <c r="F9" s="3">
        <v>0</v>
      </c>
      <c r="G9" s="3">
        <v>28</v>
      </c>
      <c r="H9" s="3">
        <v>149</v>
      </c>
      <c r="I9" s="3">
        <v>0</v>
      </c>
      <c r="J9" s="3">
        <v>38</v>
      </c>
      <c r="K9" s="3">
        <v>2</v>
      </c>
      <c r="L9" s="3">
        <v>80</v>
      </c>
      <c r="M9" s="3">
        <v>2</v>
      </c>
      <c r="N9" s="12">
        <v>4</v>
      </c>
      <c r="O9" s="193">
        <f t="shared" si="0"/>
        <v>307</v>
      </c>
    </row>
    <row r="10" spans="1:15" x14ac:dyDescent="0.25">
      <c r="A10" s="4" t="s">
        <v>14</v>
      </c>
      <c r="B10" s="4" t="s">
        <v>15</v>
      </c>
      <c r="C10" s="3">
        <v>0</v>
      </c>
      <c r="D10" s="3">
        <v>12</v>
      </c>
      <c r="E10" s="3">
        <v>4</v>
      </c>
      <c r="F10" s="3">
        <v>0</v>
      </c>
      <c r="G10" s="3">
        <v>14</v>
      </c>
      <c r="H10" s="3">
        <v>115</v>
      </c>
      <c r="I10" s="3">
        <v>0</v>
      </c>
      <c r="J10" s="3">
        <v>29</v>
      </c>
      <c r="K10" s="3">
        <v>2</v>
      </c>
      <c r="L10" s="3">
        <v>49</v>
      </c>
      <c r="M10" s="3">
        <v>4</v>
      </c>
      <c r="N10" s="12">
        <v>3</v>
      </c>
      <c r="O10" s="193">
        <f t="shared" si="0"/>
        <v>232</v>
      </c>
    </row>
    <row r="11" spans="1:15" x14ac:dyDescent="0.25">
      <c r="A11" s="4" t="s">
        <v>16</v>
      </c>
      <c r="B11" s="4" t="s">
        <v>17</v>
      </c>
      <c r="C11" s="3">
        <v>0</v>
      </c>
      <c r="D11" s="3">
        <v>0</v>
      </c>
      <c r="E11" s="3">
        <v>0</v>
      </c>
      <c r="F11" s="3">
        <v>0</v>
      </c>
      <c r="G11" s="3">
        <v>3</v>
      </c>
      <c r="H11" s="3">
        <v>60</v>
      </c>
      <c r="I11" s="3">
        <v>2</v>
      </c>
      <c r="J11" s="3">
        <v>10</v>
      </c>
      <c r="K11" s="3">
        <v>1</v>
      </c>
      <c r="L11" s="3">
        <v>18</v>
      </c>
      <c r="M11" s="3">
        <v>6</v>
      </c>
      <c r="N11" s="12">
        <v>2</v>
      </c>
      <c r="O11" s="193">
        <f t="shared" si="0"/>
        <v>102</v>
      </c>
    </row>
    <row r="12" spans="1:15" x14ac:dyDescent="0.25">
      <c r="A12" s="4" t="s">
        <v>18</v>
      </c>
      <c r="B12" s="4" t="s">
        <v>19</v>
      </c>
      <c r="C12" s="3">
        <v>0</v>
      </c>
      <c r="D12" s="3">
        <v>0</v>
      </c>
      <c r="E12" s="3">
        <v>4</v>
      </c>
      <c r="F12" s="3">
        <v>0</v>
      </c>
      <c r="G12" s="3">
        <v>28</v>
      </c>
      <c r="H12" s="3">
        <v>317</v>
      </c>
      <c r="I12" s="3">
        <v>0</v>
      </c>
      <c r="J12" s="3">
        <v>17</v>
      </c>
      <c r="K12" s="3">
        <v>1</v>
      </c>
      <c r="L12" s="3">
        <v>64</v>
      </c>
      <c r="M12" s="3">
        <v>0</v>
      </c>
      <c r="N12" s="12">
        <v>1</v>
      </c>
      <c r="O12" s="193">
        <f t="shared" si="0"/>
        <v>432</v>
      </c>
    </row>
    <row r="13" spans="1:15" x14ac:dyDescent="0.25">
      <c r="A13" s="4" t="s">
        <v>20</v>
      </c>
      <c r="B13" s="4" t="s">
        <v>21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81</v>
      </c>
      <c r="I13" s="3">
        <v>0</v>
      </c>
      <c r="J13" s="3">
        <v>1</v>
      </c>
      <c r="K13" s="3">
        <v>0</v>
      </c>
      <c r="L13" s="3">
        <v>13</v>
      </c>
      <c r="M13" s="3">
        <v>0</v>
      </c>
      <c r="N13" s="12">
        <v>2</v>
      </c>
      <c r="O13" s="193">
        <f t="shared" si="0"/>
        <v>97</v>
      </c>
    </row>
    <row r="14" spans="1:15" x14ac:dyDescent="0.25">
      <c r="A14" s="4" t="s">
        <v>22</v>
      </c>
      <c r="B14" s="4" t="s">
        <v>23</v>
      </c>
      <c r="C14" s="3">
        <v>1</v>
      </c>
      <c r="D14" s="3">
        <v>0</v>
      </c>
      <c r="E14" s="3">
        <v>3</v>
      </c>
      <c r="F14" s="3">
        <v>1</v>
      </c>
      <c r="G14" s="3">
        <v>20</v>
      </c>
      <c r="H14" s="3">
        <v>67</v>
      </c>
      <c r="I14" s="3">
        <v>0</v>
      </c>
      <c r="J14" s="3">
        <v>5</v>
      </c>
      <c r="K14" s="3">
        <v>0</v>
      </c>
      <c r="L14" s="3">
        <v>8</v>
      </c>
      <c r="M14" s="3">
        <v>0</v>
      </c>
      <c r="N14" s="12">
        <v>0</v>
      </c>
      <c r="O14" s="193">
        <f t="shared" si="0"/>
        <v>105</v>
      </c>
    </row>
    <row r="15" spans="1:15" x14ac:dyDescent="0.25">
      <c r="A15" s="4" t="s">
        <v>24</v>
      </c>
      <c r="B15" s="4" t="s">
        <v>25</v>
      </c>
      <c r="C15" s="3">
        <v>0</v>
      </c>
      <c r="D15" s="3">
        <v>0</v>
      </c>
      <c r="E15" s="3">
        <v>0</v>
      </c>
      <c r="F15" s="3">
        <v>0</v>
      </c>
      <c r="G15" s="3">
        <v>1</v>
      </c>
      <c r="H15" s="3">
        <v>73</v>
      </c>
      <c r="I15" s="3">
        <v>0</v>
      </c>
      <c r="J15" s="3">
        <v>1</v>
      </c>
      <c r="K15" s="3">
        <v>0</v>
      </c>
      <c r="L15" s="3">
        <v>45</v>
      </c>
      <c r="M15" s="3">
        <v>0</v>
      </c>
      <c r="N15" s="12">
        <v>1</v>
      </c>
      <c r="O15" s="193">
        <f t="shared" si="0"/>
        <v>121</v>
      </c>
    </row>
    <row r="16" spans="1:15" x14ac:dyDescent="0.25">
      <c r="A16" s="4" t="s">
        <v>26</v>
      </c>
      <c r="B16" s="4" t="s">
        <v>27</v>
      </c>
      <c r="C16" s="3">
        <v>0</v>
      </c>
      <c r="D16" s="3">
        <v>0</v>
      </c>
      <c r="E16" s="3">
        <v>49</v>
      </c>
      <c r="F16" s="3">
        <v>0</v>
      </c>
      <c r="G16" s="3">
        <v>53</v>
      </c>
      <c r="H16" s="3">
        <v>139</v>
      </c>
      <c r="I16" s="3">
        <v>0</v>
      </c>
      <c r="J16" s="3">
        <v>10</v>
      </c>
      <c r="K16" s="3">
        <v>17</v>
      </c>
      <c r="L16" s="3">
        <v>21</v>
      </c>
      <c r="M16" s="3">
        <v>1</v>
      </c>
      <c r="N16" s="12">
        <v>1</v>
      </c>
      <c r="O16" s="193">
        <f t="shared" si="0"/>
        <v>291</v>
      </c>
    </row>
    <row r="17" spans="1:15" x14ac:dyDescent="0.25">
      <c r="A17" s="4" t="s">
        <v>28</v>
      </c>
      <c r="B17" s="4" t="s">
        <v>29</v>
      </c>
      <c r="C17" s="3">
        <v>0</v>
      </c>
      <c r="D17" s="3">
        <v>0</v>
      </c>
      <c r="E17" s="3">
        <v>0</v>
      </c>
      <c r="F17" s="3">
        <v>0</v>
      </c>
      <c r="G17" s="3">
        <v>16</v>
      </c>
      <c r="H17" s="3">
        <v>92</v>
      </c>
      <c r="I17" s="3">
        <v>0</v>
      </c>
      <c r="J17" s="3">
        <v>10</v>
      </c>
      <c r="K17" s="3">
        <v>0</v>
      </c>
      <c r="L17" s="3">
        <v>15</v>
      </c>
      <c r="M17" s="3">
        <v>0</v>
      </c>
      <c r="N17" s="12">
        <v>0</v>
      </c>
      <c r="O17" s="193">
        <f t="shared" si="0"/>
        <v>133</v>
      </c>
    </row>
    <row r="18" spans="1:15" x14ac:dyDescent="0.25">
      <c r="A18" s="4" t="s">
        <v>30</v>
      </c>
      <c r="B18" s="4" t="s">
        <v>31</v>
      </c>
      <c r="C18" s="3">
        <v>0</v>
      </c>
      <c r="D18" s="3">
        <v>0</v>
      </c>
      <c r="E18" s="3">
        <v>0</v>
      </c>
      <c r="F18" s="3">
        <v>0</v>
      </c>
      <c r="G18" s="3">
        <v>2</v>
      </c>
      <c r="H18" s="3">
        <v>59</v>
      </c>
      <c r="I18" s="3">
        <v>0</v>
      </c>
      <c r="J18" s="3">
        <v>6</v>
      </c>
      <c r="K18" s="3">
        <v>0</v>
      </c>
      <c r="L18" s="3">
        <v>14</v>
      </c>
      <c r="M18" s="3">
        <v>0</v>
      </c>
      <c r="N18" s="12">
        <v>0</v>
      </c>
      <c r="O18" s="193">
        <f t="shared" si="0"/>
        <v>81</v>
      </c>
    </row>
    <row r="19" spans="1:15" x14ac:dyDescent="0.25">
      <c r="A19" s="4" t="s">
        <v>32</v>
      </c>
      <c r="B19" s="4" t="s">
        <v>33</v>
      </c>
      <c r="C19" s="3">
        <v>0</v>
      </c>
      <c r="D19" s="3">
        <v>0</v>
      </c>
      <c r="E19" s="3">
        <v>5</v>
      </c>
      <c r="F19" s="3">
        <v>0</v>
      </c>
      <c r="G19" s="3">
        <v>5</v>
      </c>
      <c r="H19" s="3">
        <v>71</v>
      </c>
      <c r="I19" s="3">
        <v>0</v>
      </c>
      <c r="J19" s="3">
        <v>5</v>
      </c>
      <c r="K19" s="3">
        <v>0</v>
      </c>
      <c r="L19" s="3">
        <v>7</v>
      </c>
      <c r="M19" s="3">
        <v>0</v>
      </c>
      <c r="N19" s="12">
        <v>1</v>
      </c>
      <c r="O19" s="193">
        <f t="shared" si="0"/>
        <v>94</v>
      </c>
    </row>
    <row r="20" spans="1:15" x14ac:dyDescent="0.25">
      <c r="A20" s="4" t="s">
        <v>34</v>
      </c>
      <c r="B20" s="4" t="s">
        <v>35</v>
      </c>
      <c r="C20" s="3">
        <v>0</v>
      </c>
      <c r="D20" s="3">
        <v>0</v>
      </c>
      <c r="E20" s="3">
        <v>0</v>
      </c>
      <c r="F20" s="3">
        <v>0</v>
      </c>
      <c r="G20" s="3">
        <v>2</v>
      </c>
      <c r="H20" s="3">
        <v>32</v>
      </c>
      <c r="I20" s="3">
        <v>0</v>
      </c>
      <c r="J20" s="3">
        <v>0</v>
      </c>
      <c r="K20" s="3">
        <v>2</v>
      </c>
      <c r="L20" s="3">
        <v>9</v>
      </c>
      <c r="M20" s="3">
        <v>0</v>
      </c>
      <c r="N20" s="12">
        <v>1</v>
      </c>
      <c r="O20" s="193">
        <f t="shared" si="0"/>
        <v>46</v>
      </c>
    </row>
    <row r="21" spans="1:15" x14ac:dyDescent="0.25">
      <c r="A21" s="4" t="s">
        <v>36</v>
      </c>
      <c r="B21" s="4" t="s">
        <v>37</v>
      </c>
      <c r="C21" s="3">
        <v>0</v>
      </c>
      <c r="D21" s="3">
        <v>1</v>
      </c>
      <c r="E21" s="3">
        <v>25</v>
      </c>
      <c r="F21" s="3">
        <v>0</v>
      </c>
      <c r="G21" s="3">
        <v>0</v>
      </c>
      <c r="H21" s="3">
        <v>76</v>
      </c>
      <c r="I21" s="3">
        <v>0</v>
      </c>
      <c r="J21" s="3">
        <v>0</v>
      </c>
      <c r="K21" s="3">
        <v>0</v>
      </c>
      <c r="L21" s="3">
        <v>19</v>
      </c>
      <c r="M21" s="3">
        <v>0</v>
      </c>
      <c r="N21" s="12">
        <v>1</v>
      </c>
      <c r="O21" s="193">
        <f t="shared" si="0"/>
        <v>122</v>
      </c>
    </row>
    <row r="22" spans="1:15" x14ac:dyDescent="0.25">
      <c r="A22" s="4" t="s">
        <v>38</v>
      </c>
      <c r="B22" s="4" t="s">
        <v>39</v>
      </c>
      <c r="C22" s="3">
        <v>0</v>
      </c>
      <c r="D22" s="3">
        <v>3</v>
      </c>
      <c r="E22" s="3">
        <v>10</v>
      </c>
      <c r="F22" s="3">
        <v>5</v>
      </c>
      <c r="G22" s="3">
        <v>2</v>
      </c>
      <c r="H22" s="3">
        <v>31</v>
      </c>
      <c r="I22" s="3">
        <v>0</v>
      </c>
      <c r="J22" s="3">
        <v>2</v>
      </c>
      <c r="K22" s="3">
        <v>0</v>
      </c>
      <c r="L22" s="3">
        <v>7</v>
      </c>
      <c r="M22" s="3">
        <v>1</v>
      </c>
      <c r="N22" s="12">
        <v>0</v>
      </c>
      <c r="O22" s="193">
        <f t="shared" si="0"/>
        <v>61</v>
      </c>
    </row>
    <row r="23" spans="1:15" x14ac:dyDescent="0.25">
      <c r="A23" s="4" t="s">
        <v>40</v>
      </c>
      <c r="B23" s="4" t="s">
        <v>41</v>
      </c>
      <c r="C23" s="3">
        <v>5</v>
      </c>
      <c r="D23" s="3">
        <v>0</v>
      </c>
      <c r="E23" s="3">
        <v>0</v>
      </c>
      <c r="F23" s="3">
        <v>0</v>
      </c>
      <c r="G23" s="3">
        <v>0</v>
      </c>
      <c r="H23" s="3">
        <v>72</v>
      </c>
      <c r="I23" s="3">
        <v>0</v>
      </c>
      <c r="J23" s="3">
        <v>0</v>
      </c>
      <c r="K23" s="3">
        <v>0</v>
      </c>
      <c r="L23" s="3">
        <v>10</v>
      </c>
      <c r="M23" s="3">
        <v>2</v>
      </c>
      <c r="N23" s="12">
        <v>0</v>
      </c>
      <c r="O23" s="193">
        <f t="shared" si="0"/>
        <v>89</v>
      </c>
    </row>
    <row r="24" spans="1:15" x14ac:dyDescent="0.25">
      <c r="A24" s="4" t="s">
        <v>42</v>
      </c>
      <c r="B24" s="4" t="s">
        <v>43</v>
      </c>
      <c r="C24" s="3">
        <v>3</v>
      </c>
      <c r="D24" s="3">
        <v>0</v>
      </c>
      <c r="E24" s="3">
        <v>0</v>
      </c>
      <c r="F24" s="3">
        <v>0</v>
      </c>
      <c r="G24" s="3">
        <v>1</v>
      </c>
      <c r="H24" s="3">
        <v>56</v>
      </c>
      <c r="I24" s="3">
        <v>0</v>
      </c>
      <c r="J24" s="3">
        <v>4</v>
      </c>
      <c r="K24" s="3">
        <v>0</v>
      </c>
      <c r="L24" s="3">
        <v>19</v>
      </c>
      <c r="M24" s="3">
        <v>0</v>
      </c>
      <c r="N24" s="12">
        <v>1</v>
      </c>
      <c r="O24" s="193">
        <f t="shared" si="0"/>
        <v>84</v>
      </c>
    </row>
    <row r="25" spans="1:15" x14ac:dyDescent="0.25">
      <c r="A25" s="4" t="s">
        <v>44</v>
      </c>
      <c r="B25" s="4" t="s">
        <v>45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68</v>
      </c>
      <c r="I25" s="3">
        <v>0</v>
      </c>
      <c r="J25" s="3">
        <v>12</v>
      </c>
      <c r="K25" s="3">
        <v>0</v>
      </c>
      <c r="L25" s="3">
        <v>23</v>
      </c>
      <c r="M25" s="3">
        <v>0</v>
      </c>
      <c r="N25" s="12">
        <v>0</v>
      </c>
      <c r="O25" s="193">
        <f t="shared" si="0"/>
        <v>103</v>
      </c>
    </row>
    <row r="26" spans="1:15" x14ac:dyDescent="0.25">
      <c r="A26" s="4" t="s">
        <v>46</v>
      </c>
      <c r="B26" s="4" t="s">
        <v>47</v>
      </c>
      <c r="C26" s="3">
        <v>1</v>
      </c>
      <c r="D26" s="3">
        <v>0</v>
      </c>
      <c r="E26" s="3">
        <v>0</v>
      </c>
      <c r="F26" s="3">
        <v>0</v>
      </c>
      <c r="G26" s="3">
        <v>0</v>
      </c>
      <c r="H26" s="3">
        <v>54</v>
      </c>
      <c r="I26" s="3">
        <v>0</v>
      </c>
      <c r="J26" s="3">
        <v>0</v>
      </c>
      <c r="K26" s="3">
        <v>0</v>
      </c>
      <c r="L26" s="3">
        <v>4</v>
      </c>
      <c r="M26" s="3">
        <v>0</v>
      </c>
      <c r="N26" s="12">
        <v>0</v>
      </c>
      <c r="O26" s="193">
        <f t="shared" si="0"/>
        <v>59</v>
      </c>
    </row>
    <row r="27" spans="1:15" x14ac:dyDescent="0.25">
      <c r="A27" s="4" t="s">
        <v>48</v>
      </c>
      <c r="B27" s="4" t="s">
        <v>49</v>
      </c>
      <c r="C27" s="3">
        <v>3</v>
      </c>
      <c r="D27" s="3">
        <v>0</v>
      </c>
      <c r="E27" s="3">
        <v>0</v>
      </c>
      <c r="F27" s="3">
        <v>0</v>
      </c>
      <c r="G27" s="3">
        <v>2</v>
      </c>
      <c r="H27" s="3">
        <v>18</v>
      </c>
      <c r="I27" s="3">
        <v>0</v>
      </c>
      <c r="J27" s="3">
        <v>5</v>
      </c>
      <c r="K27" s="3">
        <v>1</v>
      </c>
      <c r="L27" s="3">
        <v>10</v>
      </c>
      <c r="M27" s="3">
        <v>1</v>
      </c>
      <c r="N27" s="12">
        <v>0</v>
      </c>
      <c r="O27" s="193">
        <f t="shared" si="0"/>
        <v>40</v>
      </c>
    </row>
    <row r="28" spans="1:15" x14ac:dyDescent="0.25">
      <c r="A28" s="4" t="s">
        <v>50</v>
      </c>
      <c r="B28" s="4" t="s">
        <v>51</v>
      </c>
      <c r="C28" s="3">
        <v>0</v>
      </c>
      <c r="D28" s="3">
        <v>0</v>
      </c>
      <c r="E28" s="3">
        <v>4</v>
      </c>
      <c r="F28" s="3">
        <v>0</v>
      </c>
      <c r="G28" s="3">
        <v>1</v>
      </c>
      <c r="H28" s="3">
        <v>66</v>
      </c>
      <c r="I28" s="3">
        <v>0</v>
      </c>
      <c r="J28" s="3">
        <v>5</v>
      </c>
      <c r="K28" s="3">
        <v>1</v>
      </c>
      <c r="L28" s="3">
        <v>10</v>
      </c>
      <c r="M28" s="3">
        <v>0</v>
      </c>
      <c r="N28" s="12">
        <v>1</v>
      </c>
      <c r="O28" s="193">
        <f t="shared" si="0"/>
        <v>88</v>
      </c>
    </row>
    <row r="29" spans="1:15" x14ac:dyDescent="0.25">
      <c r="A29" s="4" t="s">
        <v>52</v>
      </c>
      <c r="B29" s="4" t="s">
        <v>53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57</v>
      </c>
      <c r="I29" s="3">
        <v>0</v>
      </c>
      <c r="J29" s="3">
        <v>15</v>
      </c>
      <c r="K29" s="3">
        <v>0</v>
      </c>
      <c r="L29" s="3">
        <v>18</v>
      </c>
      <c r="M29" s="3">
        <v>1</v>
      </c>
      <c r="N29" s="12">
        <v>0</v>
      </c>
      <c r="O29" s="193">
        <f t="shared" si="0"/>
        <v>91</v>
      </c>
    </row>
    <row r="30" spans="1:15" x14ac:dyDescent="0.25">
      <c r="A30" s="4" t="s">
        <v>54</v>
      </c>
      <c r="B30" s="4" t="s">
        <v>55</v>
      </c>
      <c r="C30" s="3">
        <v>0</v>
      </c>
      <c r="D30" s="3">
        <v>0</v>
      </c>
      <c r="E30" s="3">
        <v>18</v>
      </c>
      <c r="F30" s="3">
        <v>0</v>
      </c>
      <c r="G30" s="3">
        <v>0</v>
      </c>
      <c r="H30" s="3">
        <v>87</v>
      </c>
      <c r="I30" s="3">
        <v>0</v>
      </c>
      <c r="J30" s="3">
        <v>18</v>
      </c>
      <c r="K30" s="3">
        <v>24</v>
      </c>
      <c r="L30" s="3">
        <v>18</v>
      </c>
      <c r="M30" s="3">
        <v>1</v>
      </c>
      <c r="N30" s="12">
        <v>0</v>
      </c>
      <c r="O30" s="193">
        <f t="shared" si="0"/>
        <v>166</v>
      </c>
    </row>
    <row r="31" spans="1:15" x14ac:dyDescent="0.25">
      <c r="A31" s="4" t="s">
        <v>56</v>
      </c>
      <c r="B31" s="4" t="s">
        <v>57</v>
      </c>
      <c r="C31" s="3">
        <v>0</v>
      </c>
      <c r="D31" s="3">
        <v>16</v>
      </c>
      <c r="E31" s="3">
        <v>0</v>
      </c>
      <c r="F31" s="3">
        <v>0</v>
      </c>
      <c r="G31" s="3">
        <v>10</v>
      </c>
      <c r="H31" s="3">
        <v>108</v>
      </c>
      <c r="I31" s="3">
        <v>0</v>
      </c>
      <c r="J31" s="3">
        <v>6</v>
      </c>
      <c r="K31" s="3">
        <v>0</v>
      </c>
      <c r="L31" s="3">
        <v>16</v>
      </c>
      <c r="M31" s="3">
        <v>0</v>
      </c>
      <c r="N31" s="12">
        <v>0</v>
      </c>
      <c r="O31" s="193">
        <f t="shared" si="0"/>
        <v>156</v>
      </c>
    </row>
    <row r="32" spans="1:15" x14ac:dyDescent="0.25">
      <c r="A32" s="4" t="s">
        <v>58</v>
      </c>
      <c r="B32" s="4" t="s">
        <v>59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116</v>
      </c>
      <c r="I32" s="3">
        <v>0</v>
      </c>
      <c r="J32" s="3">
        <v>0</v>
      </c>
      <c r="K32" s="3">
        <v>26</v>
      </c>
      <c r="L32" s="3">
        <v>10</v>
      </c>
      <c r="M32" s="3">
        <v>0</v>
      </c>
      <c r="N32" s="12">
        <v>0</v>
      </c>
      <c r="O32" s="193">
        <f t="shared" si="0"/>
        <v>152</v>
      </c>
    </row>
    <row r="33" spans="1:15" x14ac:dyDescent="0.25">
      <c r="A33" s="4" t="s">
        <v>60</v>
      </c>
      <c r="B33" s="4" t="s">
        <v>61</v>
      </c>
      <c r="C33" s="3">
        <v>0</v>
      </c>
      <c r="D33" s="3">
        <v>0</v>
      </c>
      <c r="E33" s="3">
        <v>0</v>
      </c>
      <c r="F33" s="3">
        <v>0</v>
      </c>
      <c r="G33" s="3">
        <v>7</v>
      </c>
      <c r="H33" s="3">
        <v>25</v>
      </c>
      <c r="I33" s="3">
        <v>0</v>
      </c>
      <c r="J33" s="3">
        <v>8</v>
      </c>
      <c r="K33" s="3">
        <v>0</v>
      </c>
      <c r="L33" s="3">
        <v>6</v>
      </c>
      <c r="M33" s="3">
        <v>0</v>
      </c>
      <c r="N33" s="12">
        <v>0</v>
      </c>
      <c r="O33" s="193">
        <f t="shared" si="0"/>
        <v>46</v>
      </c>
    </row>
    <row r="34" spans="1:15" x14ac:dyDescent="0.25">
      <c r="A34" s="4" t="s">
        <v>62</v>
      </c>
      <c r="B34" s="4" t="s">
        <v>63</v>
      </c>
      <c r="C34" s="3">
        <v>7</v>
      </c>
      <c r="D34" s="3">
        <v>0</v>
      </c>
      <c r="E34" s="3">
        <v>2</v>
      </c>
      <c r="F34" s="3">
        <v>0</v>
      </c>
      <c r="G34" s="3">
        <v>8</v>
      </c>
      <c r="H34" s="3">
        <v>31</v>
      </c>
      <c r="I34" s="3">
        <v>0</v>
      </c>
      <c r="J34" s="3">
        <v>8</v>
      </c>
      <c r="K34" s="3">
        <v>0</v>
      </c>
      <c r="L34" s="3">
        <v>8</v>
      </c>
      <c r="M34" s="3">
        <v>0</v>
      </c>
      <c r="N34" s="12">
        <v>0</v>
      </c>
      <c r="O34" s="193">
        <f t="shared" si="0"/>
        <v>64</v>
      </c>
    </row>
    <row r="35" spans="1:15" x14ac:dyDescent="0.25">
      <c r="A35" s="4" t="s">
        <v>64</v>
      </c>
      <c r="B35" s="4" t="s">
        <v>65</v>
      </c>
      <c r="C35" s="3">
        <v>0</v>
      </c>
      <c r="D35" s="3">
        <v>5</v>
      </c>
      <c r="E35" s="3">
        <v>8</v>
      </c>
      <c r="F35" s="3">
        <v>0</v>
      </c>
      <c r="G35" s="3">
        <v>4</v>
      </c>
      <c r="H35" s="3">
        <v>65</v>
      </c>
      <c r="I35" s="3">
        <v>0</v>
      </c>
      <c r="J35" s="3">
        <v>7</v>
      </c>
      <c r="K35" s="3">
        <v>1</v>
      </c>
      <c r="L35" s="3">
        <v>17</v>
      </c>
      <c r="M35" s="3">
        <v>2</v>
      </c>
      <c r="N35" s="12">
        <v>0</v>
      </c>
      <c r="O35" s="193">
        <f t="shared" si="0"/>
        <v>109</v>
      </c>
    </row>
    <row r="36" spans="1:15" x14ac:dyDescent="0.25">
      <c r="A36" s="4" t="s">
        <v>66</v>
      </c>
      <c r="B36" s="4" t="s">
        <v>67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104</v>
      </c>
      <c r="I36" s="3">
        <v>0</v>
      </c>
      <c r="J36" s="3">
        <v>0</v>
      </c>
      <c r="K36" s="3">
        <v>0</v>
      </c>
      <c r="L36" s="3">
        <v>69</v>
      </c>
      <c r="M36" s="3">
        <v>0</v>
      </c>
      <c r="N36" s="12">
        <v>1</v>
      </c>
      <c r="O36" s="193">
        <f t="shared" si="0"/>
        <v>174</v>
      </c>
    </row>
    <row r="37" spans="1:15" x14ac:dyDescent="0.25">
      <c r="A37" s="4" t="s">
        <v>68</v>
      </c>
      <c r="B37" s="4" t="s">
        <v>69</v>
      </c>
      <c r="C37" s="3">
        <v>0</v>
      </c>
      <c r="D37" s="3">
        <v>12</v>
      </c>
      <c r="E37" s="3">
        <v>2</v>
      </c>
      <c r="F37" s="3">
        <v>0</v>
      </c>
      <c r="G37" s="3">
        <v>3</v>
      </c>
      <c r="H37" s="3">
        <v>44</v>
      </c>
      <c r="I37" s="3">
        <v>0</v>
      </c>
      <c r="J37" s="3">
        <v>16</v>
      </c>
      <c r="K37" s="3">
        <v>0</v>
      </c>
      <c r="L37" s="3">
        <v>7</v>
      </c>
      <c r="M37" s="3">
        <v>0</v>
      </c>
      <c r="N37" s="12">
        <v>0</v>
      </c>
      <c r="O37" s="193">
        <f t="shared" si="0"/>
        <v>84</v>
      </c>
    </row>
    <row r="38" spans="1:15" x14ac:dyDescent="0.25">
      <c r="A38" s="4" t="s">
        <v>70</v>
      </c>
      <c r="B38" s="4" t="s">
        <v>71</v>
      </c>
      <c r="C38" s="3">
        <v>0</v>
      </c>
      <c r="D38" s="3">
        <v>0</v>
      </c>
      <c r="E38" s="3">
        <v>1</v>
      </c>
      <c r="F38" s="3">
        <v>0</v>
      </c>
      <c r="G38" s="3">
        <v>22</v>
      </c>
      <c r="H38" s="3">
        <v>103</v>
      </c>
      <c r="I38" s="3">
        <v>0</v>
      </c>
      <c r="J38" s="3">
        <v>10</v>
      </c>
      <c r="K38" s="3">
        <v>2</v>
      </c>
      <c r="L38" s="3">
        <v>31</v>
      </c>
      <c r="M38" s="3">
        <v>1</v>
      </c>
      <c r="N38" s="12">
        <v>0</v>
      </c>
      <c r="O38" s="193">
        <f t="shared" si="0"/>
        <v>170</v>
      </c>
    </row>
    <row r="39" spans="1:15" x14ac:dyDescent="0.25">
      <c r="A39" s="4" t="s">
        <v>72</v>
      </c>
      <c r="B39" s="4" t="s">
        <v>73</v>
      </c>
      <c r="C39" s="3">
        <v>0</v>
      </c>
      <c r="D39" s="3">
        <v>0</v>
      </c>
      <c r="E39" s="3">
        <v>6</v>
      </c>
      <c r="F39" s="3">
        <v>0</v>
      </c>
      <c r="G39" s="3">
        <v>0</v>
      </c>
      <c r="H39" s="3">
        <v>77</v>
      </c>
      <c r="I39" s="3">
        <v>0</v>
      </c>
      <c r="J39" s="3">
        <v>19</v>
      </c>
      <c r="K39" s="3">
        <v>1</v>
      </c>
      <c r="L39" s="3">
        <v>32</v>
      </c>
      <c r="M39" s="3">
        <v>1</v>
      </c>
      <c r="N39" s="12">
        <v>0</v>
      </c>
      <c r="O39" s="193">
        <f t="shared" si="0"/>
        <v>136</v>
      </c>
    </row>
    <row r="40" spans="1:15" x14ac:dyDescent="0.25">
      <c r="A40" s="4" t="s">
        <v>74</v>
      </c>
      <c r="B40" s="4" t="s">
        <v>75</v>
      </c>
      <c r="C40" s="3">
        <v>0</v>
      </c>
      <c r="D40" s="3">
        <v>0</v>
      </c>
      <c r="E40" s="3">
        <v>2</v>
      </c>
      <c r="F40" s="3">
        <v>0</v>
      </c>
      <c r="G40" s="3">
        <v>16</v>
      </c>
      <c r="H40" s="3">
        <v>239</v>
      </c>
      <c r="I40" s="3">
        <v>0</v>
      </c>
      <c r="J40" s="3">
        <v>4</v>
      </c>
      <c r="K40" s="3">
        <v>0</v>
      </c>
      <c r="L40" s="3">
        <v>24</v>
      </c>
      <c r="M40" s="3">
        <v>0</v>
      </c>
      <c r="N40" s="12">
        <v>2</v>
      </c>
      <c r="O40" s="193">
        <f t="shared" si="0"/>
        <v>287</v>
      </c>
    </row>
    <row r="41" spans="1:15" x14ac:dyDescent="0.25">
      <c r="A41" s="4" t="s">
        <v>76</v>
      </c>
      <c r="B41" s="4" t="s">
        <v>77</v>
      </c>
      <c r="C41" s="3">
        <v>0</v>
      </c>
      <c r="D41" s="3">
        <v>0</v>
      </c>
      <c r="E41" s="3">
        <v>8</v>
      </c>
      <c r="F41" s="3">
        <v>0</v>
      </c>
      <c r="G41" s="3">
        <v>4</v>
      </c>
      <c r="H41" s="3">
        <v>56</v>
      </c>
      <c r="I41" s="3">
        <v>0</v>
      </c>
      <c r="J41" s="3">
        <v>19</v>
      </c>
      <c r="K41" s="3">
        <v>0</v>
      </c>
      <c r="L41" s="3">
        <v>33</v>
      </c>
      <c r="M41" s="3">
        <v>1</v>
      </c>
      <c r="N41" s="12">
        <v>1</v>
      </c>
      <c r="O41" s="193">
        <f t="shared" si="0"/>
        <v>122</v>
      </c>
    </row>
    <row r="42" spans="1:15" x14ac:dyDescent="0.25">
      <c r="A42" s="4" t="s">
        <v>78</v>
      </c>
      <c r="B42" s="4" t="s">
        <v>79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34</v>
      </c>
      <c r="I42" s="3">
        <v>0</v>
      </c>
      <c r="J42" s="3">
        <v>0</v>
      </c>
      <c r="K42" s="3">
        <v>0</v>
      </c>
      <c r="L42" s="3">
        <v>77</v>
      </c>
      <c r="M42" s="3">
        <v>0</v>
      </c>
      <c r="N42" s="12">
        <v>0</v>
      </c>
      <c r="O42" s="193">
        <f t="shared" si="0"/>
        <v>111</v>
      </c>
    </row>
    <row r="43" spans="1:15" x14ac:dyDescent="0.25">
      <c r="A43" s="4" t="s">
        <v>80</v>
      </c>
      <c r="B43" s="4" t="s">
        <v>81</v>
      </c>
      <c r="C43" s="3">
        <v>0</v>
      </c>
      <c r="D43" s="3">
        <v>0</v>
      </c>
      <c r="E43" s="3">
        <v>16</v>
      </c>
      <c r="F43" s="3">
        <v>0</v>
      </c>
      <c r="G43" s="3">
        <v>10</v>
      </c>
      <c r="H43" s="3">
        <v>167</v>
      </c>
      <c r="I43" s="3">
        <v>0</v>
      </c>
      <c r="J43" s="3">
        <v>19</v>
      </c>
      <c r="K43" s="3">
        <v>0</v>
      </c>
      <c r="L43" s="3">
        <v>11</v>
      </c>
      <c r="M43" s="3">
        <v>0</v>
      </c>
      <c r="N43" s="12">
        <v>0</v>
      </c>
      <c r="O43" s="193">
        <f t="shared" si="0"/>
        <v>223</v>
      </c>
    </row>
    <row r="44" spans="1:15" x14ac:dyDescent="0.25">
      <c r="A44" s="4" t="s">
        <v>82</v>
      </c>
      <c r="B44" s="4" t="s">
        <v>83</v>
      </c>
      <c r="C44" s="3">
        <v>0</v>
      </c>
      <c r="D44" s="3">
        <v>0</v>
      </c>
      <c r="E44" s="3">
        <v>13</v>
      </c>
      <c r="F44" s="3">
        <v>2</v>
      </c>
      <c r="G44" s="3">
        <v>7</v>
      </c>
      <c r="H44" s="3">
        <v>36</v>
      </c>
      <c r="I44" s="3">
        <v>0</v>
      </c>
      <c r="J44" s="3">
        <v>0</v>
      </c>
      <c r="K44" s="3">
        <v>0</v>
      </c>
      <c r="L44" s="3">
        <v>4</v>
      </c>
      <c r="M44" s="3">
        <v>0</v>
      </c>
      <c r="N44" s="12">
        <v>0</v>
      </c>
      <c r="O44" s="193">
        <f t="shared" si="0"/>
        <v>62</v>
      </c>
    </row>
    <row r="45" spans="1:15" x14ac:dyDescent="0.25">
      <c r="A45" s="4" t="s">
        <v>84</v>
      </c>
      <c r="B45" s="4" t="s">
        <v>85</v>
      </c>
      <c r="C45" s="3">
        <v>0</v>
      </c>
      <c r="D45" s="3">
        <v>0</v>
      </c>
      <c r="E45" s="3">
        <v>31</v>
      </c>
      <c r="F45" s="3">
        <v>0</v>
      </c>
      <c r="G45" s="3">
        <v>0</v>
      </c>
      <c r="H45" s="3">
        <v>88</v>
      </c>
      <c r="I45" s="3">
        <v>0</v>
      </c>
      <c r="J45" s="3">
        <v>0</v>
      </c>
      <c r="K45" s="3">
        <v>0</v>
      </c>
      <c r="L45" s="3">
        <v>19</v>
      </c>
      <c r="M45" s="3">
        <v>0</v>
      </c>
      <c r="N45" s="12">
        <v>0</v>
      </c>
      <c r="O45" s="193">
        <f t="shared" si="0"/>
        <v>138</v>
      </c>
    </row>
    <row r="46" spans="1:15" x14ac:dyDescent="0.25">
      <c r="A46" s="4" t="s">
        <v>86</v>
      </c>
      <c r="B46" s="4" t="s">
        <v>87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15</v>
      </c>
      <c r="I46" s="3">
        <v>0</v>
      </c>
      <c r="J46" s="3">
        <v>3</v>
      </c>
      <c r="K46" s="3">
        <v>0</v>
      </c>
      <c r="L46" s="3">
        <v>4</v>
      </c>
      <c r="M46" s="3">
        <v>0</v>
      </c>
      <c r="N46" s="12">
        <v>0</v>
      </c>
      <c r="O46" s="193">
        <f t="shared" si="0"/>
        <v>22</v>
      </c>
    </row>
    <row r="47" spans="1:15" x14ac:dyDescent="0.25">
      <c r="A47" s="4" t="s">
        <v>88</v>
      </c>
      <c r="B47" s="4" t="s">
        <v>89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91</v>
      </c>
      <c r="I47" s="3">
        <v>0</v>
      </c>
      <c r="J47" s="3">
        <v>6</v>
      </c>
      <c r="K47" s="3">
        <v>0</v>
      </c>
      <c r="L47" s="3">
        <v>9</v>
      </c>
      <c r="M47" s="3">
        <v>0</v>
      </c>
      <c r="N47" s="12">
        <v>0</v>
      </c>
      <c r="O47" s="193">
        <f t="shared" si="0"/>
        <v>106</v>
      </c>
    </row>
    <row r="48" spans="1:15" x14ac:dyDescent="0.25">
      <c r="A48" s="4" t="s">
        <v>90</v>
      </c>
      <c r="B48" s="4" t="s">
        <v>91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51</v>
      </c>
      <c r="I48" s="3">
        <v>0</v>
      </c>
      <c r="J48" s="3">
        <v>0</v>
      </c>
      <c r="K48" s="3">
        <v>0</v>
      </c>
      <c r="L48" s="3">
        <v>23</v>
      </c>
      <c r="M48" s="3">
        <v>0</v>
      </c>
      <c r="N48" s="12">
        <v>0</v>
      </c>
      <c r="O48" s="193">
        <f t="shared" si="0"/>
        <v>74</v>
      </c>
    </row>
    <row r="49" spans="1:15" x14ac:dyDescent="0.25">
      <c r="A49" s="4" t="s">
        <v>92</v>
      </c>
      <c r="B49" s="4" t="s">
        <v>93</v>
      </c>
      <c r="C49" s="3">
        <v>0</v>
      </c>
      <c r="D49" s="3">
        <v>0</v>
      </c>
      <c r="E49" s="3">
        <v>23</v>
      </c>
      <c r="F49" s="3">
        <v>0</v>
      </c>
      <c r="G49" s="3">
        <v>18</v>
      </c>
      <c r="H49" s="3">
        <v>87</v>
      </c>
      <c r="I49" s="3">
        <v>0</v>
      </c>
      <c r="J49" s="3">
        <v>14</v>
      </c>
      <c r="K49" s="3">
        <v>0</v>
      </c>
      <c r="L49" s="3">
        <v>6</v>
      </c>
      <c r="M49" s="3">
        <v>0</v>
      </c>
      <c r="N49" s="12">
        <v>0</v>
      </c>
      <c r="O49" s="193">
        <f t="shared" si="0"/>
        <v>148</v>
      </c>
    </row>
    <row r="50" spans="1:15" x14ac:dyDescent="0.25">
      <c r="A50" s="4" t="s">
        <v>94</v>
      </c>
      <c r="B50" s="4" t="s">
        <v>95</v>
      </c>
      <c r="C50" s="3">
        <v>0</v>
      </c>
      <c r="D50" s="3">
        <v>0</v>
      </c>
      <c r="E50" s="3">
        <v>0</v>
      </c>
      <c r="F50" s="3">
        <v>0</v>
      </c>
      <c r="G50" s="3">
        <v>54</v>
      </c>
      <c r="H50" s="3">
        <v>60</v>
      </c>
      <c r="I50" s="3">
        <v>0</v>
      </c>
      <c r="J50" s="3">
        <v>12</v>
      </c>
      <c r="K50" s="3">
        <v>1</v>
      </c>
      <c r="L50" s="3">
        <v>7</v>
      </c>
      <c r="M50" s="3">
        <v>0</v>
      </c>
      <c r="N50" s="12">
        <v>2</v>
      </c>
      <c r="O50" s="193">
        <f t="shared" si="0"/>
        <v>136</v>
      </c>
    </row>
    <row r="51" spans="1:15" x14ac:dyDescent="0.25">
      <c r="A51" s="4" t="s">
        <v>96</v>
      </c>
      <c r="B51" s="4" t="s">
        <v>97</v>
      </c>
      <c r="C51" s="3">
        <v>0</v>
      </c>
      <c r="D51" s="3">
        <v>0</v>
      </c>
      <c r="E51" s="3">
        <v>1</v>
      </c>
      <c r="F51" s="3">
        <v>0</v>
      </c>
      <c r="G51" s="3">
        <v>0</v>
      </c>
      <c r="H51" s="3">
        <v>37</v>
      </c>
      <c r="I51" s="3">
        <v>9</v>
      </c>
      <c r="J51" s="3">
        <v>35</v>
      </c>
      <c r="K51" s="3">
        <v>0</v>
      </c>
      <c r="L51" s="3">
        <v>36</v>
      </c>
      <c r="M51" s="3">
        <v>1</v>
      </c>
      <c r="N51" s="12">
        <v>4</v>
      </c>
      <c r="O51" s="193">
        <f t="shared" si="0"/>
        <v>123</v>
      </c>
    </row>
    <row r="52" spans="1:15" x14ac:dyDescent="0.25">
      <c r="A52" s="4" t="s">
        <v>98</v>
      </c>
      <c r="B52" s="4" t="s">
        <v>99</v>
      </c>
      <c r="C52" s="3">
        <v>0</v>
      </c>
      <c r="D52" s="3">
        <v>0</v>
      </c>
      <c r="E52" s="3">
        <v>0</v>
      </c>
      <c r="F52" s="3">
        <v>0</v>
      </c>
      <c r="G52" s="3">
        <v>1</v>
      </c>
      <c r="H52" s="3">
        <v>18</v>
      </c>
      <c r="I52" s="3">
        <v>0</v>
      </c>
      <c r="J52" s="3">
        <v>26</v>
      </c>
      <c r="K52" s="3">
        <v>0</v>
      </c>
      <c r="L52" s="3">
        <v>16</v>
      </c>
      <c r="M52" s="3">
        <v>1</v>
      </c>
      <c r="N52" s="12">
        <v>2</v>
      </c>
      <c r="O52" s="193">
        <f t="shared" si="0"/>
        <v>64</v>
      </c>
    </row>
    <row r="53" spans="1:15" x14ac:dyDescent="0.25">
      <c r="A53" s="4" t="s">
        <v>100</v>
      </c>
      <c r="B53" s="4" t="s">
        <v>101</v>
      </c>
      <c r="C53" s="3">
        <v>2</v>
      </c>
      <c r="D53" s="3">
        <v>0</v>
      </c>
      <c r="E53" s="3">
        <v>1</v>
      </c>
      <c r="F53" s="3">
        <v>9</v>
      </c>
      <c r="G53" s="3">
        <v>34</v>
      </c>
      <c r="H53" s="3">
        <v>0</v>
      </c>
      <c r="I53" s="3">
        <v>0</v>
      </c>
      <c r="J53" s="3">
        <v>1</v>
      </c>
      <c r="K53" s="3">
        <v>0</v>
      </c>
      <c r="L53" s="3">
        <v>7</v>
      </c>
      <c r="M53" s="3">
        <v>0</v>
      </c>
      <c r="N53" s="12">
        <v>0</v>
      </c>
      <c r="O53" s="193">
        <f t="shared" si="0"/>
        <v>54</v>
      </c>
    </row>
    <row r="54" spans="1:15" x14ac:dyDescent="0.25">
      <c r="A54" s="4" t="s">
        <v>102</v>
      </c>
      <c r="B54" s="4" t="s">
        <v>103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16</v>
      </c>
      <c r="I54" s="3">
        <v>2</v>
      </c>
      <c r="J54" s="3">
        <v>0</v>
      </c>
      <c r="K54" s="3">
        <v>0</v>
      </c>
      <c r="L54" s="3">
        <v>12</v>
      </c>
      <c r="M54" s="3">
        <v>0</v>
      </c>
      <c r="N54" s="12">
        <v>1</v>
      </c>
      <c r="O54" s="193">
        <f t="shared" si="0"/>
        <v>31</v>
      </c>
    </row>
    <row r="55" spans="1:15" x14ac:dyDescent="0.25">
      <c r="A55" s="4" t="s">
        <v>104</v>
      </c>
      <c r="B55" s="4" t="s">
        <v>105</v>
      </c>
      <c r="C55" s="3">
        <v>7</v>
      </c>
      <c r="D55" s="3">
        <v>1</v>
      </c>
      <c r="E55" s="3">
        <v>0</v>
      </c>
      <c r="F55" s="3">
        <v>0</v>
      </c>
      <c r="G55" s="3">
        <v>7</v>
      </c>
      <c r="H55" s="3">
        <v>35</v>
      </c>
      <c r="I55" s="3">
        <v>0</v>
      </c>
      <c r="J55" s="3">
        <v>10</v>
      </c>
      <c r="K55" s="3">
        <v>0</v>
      </c>
      <c r="L55" s="3">
        <v>15</v>
      </c>
      <c r="M55" s="3">
        <v>0</v>
      </c>
      <c r="N55" s="12">
        <v>0</v>
      </c>
      <c r="O55" s="193">
        <f t="shared" si="0"/>
        <v>75</v>
      </c>
    </row>
    <row r="56" spans="1:15" x14ac:dyDescent="0.25">
      <c r="A56" s="4" t="s">
        <v>106</v>
      </c>
      <c r="B56" s="4" t="s">
        <v>107</v>
      </c>
      <c r="C56" s="3">
        <v>0</v>
      </c>
      <c r="D56" s="3">
        <v>0</v>
      </c>
      <c r="E56" s="3">
        <v>0</v>
      </c>
      <c r="F56" s="3">
        <v>5</v>
      </c>
      <c r="G56" s="3">
        <v>39</v>
      </c>
      <c r="H56" s="3">
        <v>14</v>
      </c>
      <c r="I56" s="3">
        <v>1</v>
      </c>
      <c r="J56" s="3">
        <v>7</v>
      </c>
      <c r="K56" s="3">
        <v>0</v>
      </c>
      <c r="L56" s="3">
        <v>10</v>
      </c>
      <c r="M56" s="3">
        <v>0</v>
      </c>
      <c r="N56" s="12">
        <v>0</v>
      </c>
      <c r="O56" s="193">
        <f t="shared" si="0"/>
        <v>76</v>
      </c>
    </row>
    <row r="57" spans="1:15" x14ac:dyDescent="0.25">
      <c r="A57" s="4" t="s">
        <v>108</v>
      </c>
      <c r="B57" s="4" t="s">
        <v>109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57</v>
      </c>
      <c r="I57" s="3">
        <v>10</v>
      </c>
      <c r="J57" s="3">
        <v>0</v>
      </c>
      <c r="K57" s="3">
        <v>0</v>
      </c>
      <c r="L57" s="3">
        <v>12</v>
      </c>
      <c r="M57" s="3">
        <v>0</v>
      </c>
      <c r="N57" s="12">
        <v>0</v>
      </c>
      <c r="O57" s="193">
        <f t="shared" si="0"/>
        <v>79</v>
      </c>
    </row>
    <row r="58" spans="1:15" x14ac:dyDescent="0.25">
      <c r="A58" s="4" t="s">
        <v>110</v>
      </c>
      <c r="B58" s="4" t="s">
        <v>111</v>
      </c>
      <c r="C58" s="3">
        <v>0</v>
      </c>
      <c r="D58" s="3">
        <v>2</v>
      </c>
      <c r="E58" s="3">
        <v>1</v>
      </c>
      <c r="F58" s="3">
        <v>0</v>
      </c>
      <c r="G58" s="3">
        <v>0</v>
      </c>
      <c r="H58" s="3">
        <v>49</v>
      </c>
      <c r="I58" s="3">
        <v>0</v>
      </c>
      <c r="J58" s="3">
        <v>0</v>
      </c>
      <c r="K58" s="3">
        <v>0</v>
      </c>
      <c r="L58" s="3">
        <v>20</v>
      </c>
      <c r="M58" s="3">
        <v>0</v>
      </c>
      <c r="N58" s="12">
        <v>0</v>
      </c>
      <c r="O58" s="193">
        <f t="shared" si="0"/>
        <v>72</v>
      </c>
    </row>
    <row r="59" spans="1:15" x14ac:dyDescent="0.25">
      <c r="A59" s="4" t="s">
        <v>112</v>
      </c>
      <c r="B59" s="4" t="s">
        <v>113</v>
      </c>
      <c r="C59" s="3">
        <v>0</v>
      </c>
      <c r="D59" s="3">
        <v>4</v>
      </c>
      <c r="E59" s="3">
        <v>1</v>
      </c>
      <c r="F59" s="3">
        <v>0</v>
      </c>
      <c r="G59" s="3">
        <v>0</v>
      </c>
      <c r="H59" s="3">
        <v>70</v>
      </c>
      <c r="I59" s="3">
        <v>0</v>
      </c>
      <c r="J59" s="3">
        <v>11</v>
      </c>
      <c r="K59" s="3">
        <v>2</v>
      </c>
      <c r="L59" s="3">
        <v>9</v>
      </c>
      <c r="M59" s="3">
        <v>1</v>
      </c>
      <c r="N59" s="12">
        <v>1</v>
      </c>
      <c r="O59" s="193">
        <f t="shared" si="0"/>
        <v>99</v>
      </c>
    </row>
    <row r="60" spans="1:15" x14ac:dyDescent="0.25">
      <c r="A60" s="4" t="s">
        <v>114</v>
      </c>
      <c r="B60" s="4" t="s">
        <v>115</v>
      </c>
      <c r="C60" s="3">
        <v>0</v>
      </c>
      <c r="D60" s="3">
        <v>0</v>
      </c>
      <c r="E60" s="3">
        <v>8</v>
      </c>
      <c r="F60" s="3">
        <v>0</v>
      </c>
      <c r="G60" s="3">
        <v>1</v>
      </c>
      <c r="H60" s="3">
        <v>21</v>
      </c>
      <c r="I60" s="3">
        <v>0</v>
      </c>
      <c r="J60" s="3">
        <v>3</v>
      </c>
      <c r="K60" s="3">
        <v>0</v>
      </c>
      <c r="L60" s="3">
        <v>4</v>
      </c>
      <c r="M60" s="3">
        <v>0</v>
      </c>
      <c r="N60" s="12">
        <v>0</v>
      </c>
      <c r="O60" s="193">
        <f t="shared" si="0"/>
        <v>37</v>
      </c>
    </row>
    <row r="61" spans="1:15" x14ac:dyDescent="0.25">
      <c r="A61" s="4" t="s">
        <v>116</v>
      </c>
      <c r="B61" s="4" t="s">
        <v>117</v>
      </c>
      <c r="C61" s="3">
        <v>0</v>
      </c>
      <c r="D61" s="3">
        <v>17</v>
      </c>
      <c r="E61" s="3">
        <v>5</v>
      </c>
      <c r="F61" s="3">
        <v>0</v>
      </c>
      <c r="G61" s="3">
        <v>1</v>
      </c>
      <c r="H61" s="3">
        <v>53</v>
      </c>
      <c r="I61" s="3">
        <v>0</v>
      </c>
      <c r="J61" s="3">
        <v>0</v>
      </c>
      <c r="K61" s="3">
        <v>0</v>
      </c>
      <c r="L61" s="3">
        <v>7</v>
      </c>
      <c r="M61" s="3">
        <v>0</v>
      </c>
      <c r="N61" s="12">
        <v>0</v>
      </c>
      <c r="O61" s="193">
        <f t="shared" si="0"/>
        <v>83</v>
      </c>
    </row>
    <row r="62" spans="1:15" x14ac:dyDescent="0.25">
      <c r="A62" s="4" t="s">
        <v>118</v>
      </c>
      <c r="B62" s="4" t="s">
        <v>119</v>
      </c>
      <c r="C62" s="3">
        <v>1</v>
      </c>
      <c r="D62" s="3">
        <v>0</v>
      </c>
      <c r="E62" s="3">
        <v>0</v>
      </c>
      <c r="F62" s="3">
        <v>0</v>
      </c>
      <c r="G62" s="3">
        <v>13</v>
      </c>
      <c r="H62" s="3">
        <v>70</v>
      </c>
      <c r="I62" s="3">
        <v>0</v>
      </c>
      <c r="J62" s="3">
        <v>8</v>
      </c>
      <c r="K62" s="3">
        <v>0</v>
      </c>
      <c r="L62" s="3">
        <v>17</v>
      </c>
      <c r="M62" s="3">
        <v>0</v>
      </c>
      <c r="N62" s="12">
        <v>0</v>
      </c>
      <c r="O62" s="193">
        <f t="shared" si="0"/>
        <v>109</v>
      </c>
    </row>
    <row r="63" spans="1:15" x14ac:dyDescent="0.25">
      <c r="A63" s="4" t="s">
        <v>120</v>
      </c>
      <c r="B63" s="4" t="s">
        <v>121</v>
      </c>
      <c r="C63" s="3">
        <v>1</v>
      </c>
      <c r="D63" s="3">
        <v>2</v>
      </c>
      <c r="E63" s="3">
        <v>68</v>
      </c>
      <c r="F63" s="3">
        <v>0</v>
      </c>
      <c r="G63" s="3">
        <v>8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12">
        <v>0</v>
      </c>
      <c r="O63" s="193">
        <f t="shared" si="0"/>
        <v>79</v>
      </c>
    </row>
    <row r="64" spans="1:15" x14ac:dyDescent="0.25">
      <c r="A64" s="4" t="s">
        <v>122</v>
      </c>
      <c r="B64" s="4" t="s">
        <v>123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91</v>
      </c>
      <c r="I64" s="3">
        <v>0</v>
      </c>
      <c r="J64" s="3">
        <v>4</v>
      </c>
      <c r="K64" s="3">
        <v>0</v>
      </c>
      <c r="L64" s="3">
        <v>11</v>
      </c>
      <c r="M64" s="3">
        <v>0</v>
      </c>
      <c r="N64" s="12">
        <v>0</v>
      </c>
      <c r="O64" s="193">
        <f t="shared" si="0"/>
        <v>106</v>
      </c>
    </row>
    <row r="65" spans="1:15" x14ac:dyDescent="0.25">
      <c r="A65" s="4" t="s">
        <v>124</v>
      </c>
      <c r="B65" s="4" t="s">
        <v>125</v>
      </c>
      <c r="C65" s="3">
        <v>0</v>
      </c>
      <c r="D65" s="3">
        <v>0</v>
      </c>
      <c r="E65" s="3">
        <v>0</v>
      </c>
      <c r="F65" s="3">
        <v>0</v>
      </c>
      <c r="G65" s="3">
        <v>4</v>
      </c>
      <c r="H65" s="3">
        <v>15</v>
      </c>
      <c r="I65" s="3">
        <v>0</v>
      </c>
      <c r="J65" s="3">
        <v>2</v>
      </c>
      <c r="K65" s="3">
        <v>0</v>
      </c>
      <c r="L65" s="3">
        <v>6</v>
      </c>
      <c r="M65" s="3">
        <v>0</v>
      </c>
      <c r="N65" s="12">
        <v>2</v>
      </c>
      <c r="O65" s="193">
        <f t="shared" si="0"/>
        <v>29</v>
      </c>
    </row>
    <row r="66" spans="1:15" x14ac:dyDescent="0.25">
      <c r="A66" s="4" t="s">
        <v>126</v>
      </c>
      <c r="B66" s="4" t="s">
        <v>127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68</v>
      </c>
      <c r="I66" s="3">
        <v>0</v>
      </c>
      <c r="J66" s="3">
        <v>8</v>
      </c>
      <c r="K66" s="3">
        <v>2</v>
      </c>
      <c r="L66" s="3">
        <v>0</v>
      </c>
      <c r="M66" s="3">
        <v>0</v>
      </c>
      <c r="N66" s="12">
        <v>0</v>
      </c>
      <c r="O66" s="193">
        <f t="shared" si="0"/>
        <v>78</v>
      </c>
    </row>
    <row r="67" spans="1:15" x14ac:dyDescent="0.25">
      <c r="A67" s="4" t="s">
        <v>128</v>
      </c>
      <c r="B67" s="4" t="s">
        <v>129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56</v>
      </c>
      <c r="I67" s="3">
        <v>0</v>
      </c>
      <c r="J67" s="3">
        <v>5</v>
      </c>
      <c r="K67" s="3">
        <v>0</v>
      </c>
      <c r="L67" s="3">
        <v>0</v>
      </c>
      <c r="M67" s="3">
        <v>0</v>
      </c>
      <c r="N67" s="12">
        <v>1</v>
      </c>
      <c r="O67" s="193">
        <f t="shared" si="0"/>
        <v>62</v>
      </c>
    </row>
    <row r="68" spans="1:15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12">
        <v>0</v>
      </c>
      <c r="O68" s="193">
        <f t="shared" si="0"/>
        <v>0</v>
      </c>
    </row>
    <row r="69" spans="1:15" x14ac:dyDescent="0.25">
      <c r="A69" s="4" t="s">
        <v>132</v>
      </c>
      <c r="B69" s="4" t="s">
        <v>133</v>
      </c>
      <c r="C69" s="3">
        <v>1</v>
      </c>
      <c r="D69" s="3">
        <v>0</v>
      </c>
      <c r="E69" s="3">
        <v>2</v>
      </c>
      <c r="F69" s="3">
        <v>0</v>
      </c>
      <c r="G69" s="3">
        <v>0</v>
      </c>
      <c r="H69" s="3">
        <v>39</v>
      </c>
      <c r="I69" s="3">
        <v>0</v>
      </c>
      <c r="J69" s="3">
        <v>7</v>
      </c>
      <c r="K69" s="3">
        <v>0</v>
      </c>
      <c r="L69" s="3">
        <v>8</v>
      </c>
      <c r="M69" s="3">
        <v>0</v>
      </c>
      <c r="N69" s="12">
        <v>0</v>
      </c>
      <c r="O69" s="193">
        <f t="shared" ref="O69:O113" si="1">SUM(C69:N69)</f>
        <v>57</v>
      </c>
    </row>
    <row r="70" spans="1:15" x14ac:dyDescent="0.25">
      <c r="A70" s="4" t="s">
        <v>134</v>
      </c>
      <c r="B70" s="4" t="s">
        <v>135</v>
      </c>
      <c r="C70" s="3">
        <v>0</v>
      </c>
      <c r="D70" s="3">
        <v>4</v>
      </c>
      <c r="E70" s="3">
        <v>1</v>
      </c>
      <c r="F70" s="3">
        <v>1</v>
      </c>
      <c r="G70" s="3">
        <v>0</v>
      </c>
      <c r="H70" s="3">
        <v>6</v>
      </c>
      <c r="I70" s="3">
        <v>0</v>
      </c>
      <c r="J70" s="3">
        <v>5</v>
      </c>
      <c r="K70" s="3">
        <v>0</v>
      </c>
      <c r="L70" s="3">
        <v>3</v>
      </c>
      <c r="M70" s="3">
        <v>1</v>
      </c>
      <c r="N70" s="12">
        <v>4</v>
      </c>
      <c r="O70" s="193">
        <f t="shared" si="1"/>
        <v>25</v>
      </c>
    </row>
    <row r="71" spans="1:15" x14ac:dyDescent="0.25">
      <c r="A71" s="4" t="s">
        <v>136</v>
      </c>
      <c r="B71" s="4" t="s">
        <v>137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40</v>
      </c>
      <c r="I71" s="3">
        <v>0</v>
      </c>
      <c r="J71" s="3">
        <v>2</v>
      </c>
      <c r="K71" s="3">
        <v>1</v>
      </c>
      <c r="L71" s="3">
        <v>19</v>
      </c>
      <c r="M71" s="3">
        <v>0</v>
      </c>
      <c r="N71" s="12">
        <v>2</v>
      </c>
      <c r="O71" s="193">
        <f t="shared" si="1"/>
        <v>64</v>
      </c>
    </row>
    <row r="72" spans="1:15" x14ac:dyDescent="0.25">
      <c r="A72" s="4" t="s">
        <v>138</v>
      </c>
      <c r="B72" s="4" t="s">
        <v>139</v>
      </c>
      <c r="C72" s="3">
        <v>0</v>
      </c>
      <c r="D72" s="3">
        <v>0</v>
      </c>
      <c r="E72" s="3">
        <v>0</v>
      </c>
      <c r="F72" s="3">
        <v>0</v>
      </c>
      <c r="G72" s="3">
        <v>15</v>
      </c>
      <c r="H72" s="3">
        <v>35</v>
      </c>
      <c r="I72" s="3">
        <v>0</v>
      </c>
      <c r="J72" s="3">
        <v>11</v>
      </c>
      <c r="K72" s="3">
        <v>10</v>
      </c>
      <c r="L72" s="3">
        <v>8</v>
      </c>
      <c r="M72" s="3">
        <v>0</v>
      </c>
      <c r="N72" s="12">
        <v>0</v>
      </c>
      <c r="O72" s="193">
        <f t="shared" si="1"/>
        <v>79</v>
      </c>
    </row>
    <row r="73" spans="1:15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12">
        <v>0</v>
      </c>
      <c r="O73" s="193">
        <f t="shared" si="1"/>
        <v>0</v>
      </c>
    </row>
    <row r="74" spans="1:15" x14ac:dyDescent="0.25">
      <c r="A74" s="4" t="s">
        <v>142</v>
      </c>
      <c r="B74" s="4" t="s">
        <v>143</v>
      </c>
      <c r="C74" s="3">
        <v>7</v>
      </c>
      <c r="D74" s="3">
        <v>0</v>
      </c>
      <c r="E74" s="3">
        <v>0</v>
      </c>
      <c r="F74" s="3">
        <v>0</v>
      </c>
      <c r="G74" s="3">
        <v>0</v>
      </c>
      <c r="H74" s="3">
        <v>41</v>
      </c>
      <c r="I74" s="3">
        <v>0</v>
      </c>
      <c r="J74" s="3">
        <v>23</v>
      </c>
      <c r="K74" s="3">
        <v>0</v>
      </c>
      <c r="L74" s="3">
        <v>0</v>
      </c>
      <c r="M74" s="3">
        <v>0</v>
      </c>
      <c r="N74" s="12">
        <v>0</v>
      </c>
      <c r="O74" s="193">
        <f t="shared" si="1"/>
        <v>71</v>
      </c>
    </row>
    <row r="75" spans="1:15" x14ac:dyDescent="0.25">
      <c r="A75" s="4" t="s">
        <v>144</v>
      </c>
      <c r="B75" s="4" t="s">
        <v>145</v>
      </c>
      <c r="C75" s="3">
        <v>0</v>
      </c>
      <c r="D75" s="3">
        <v>1</v>
      </c>
      <c r="E75" s="3">
        <v>0</v>
      </c>
      <c r="F75" s="3">
        <v>2</v>
      </c>
      <c r="G75" s="3">
        <v>0</v>
      </c>
      <c r="H75" s="3">
        <v>9</v>
      </c>
      <c r="I75" s="3">
        <v>0</v>
      </c>
      <c r="J75" s="3">
        <v>2</v>
      </c>
      <c r="K75" s="3">
        <v>0</v>
      </c>
      <c r="L75" s="3">
        <v>1</v>
      </c>
      <c r="M75" s="3">
        <v>0</v>
      </c>
      <c r="N75" s="12">
        <v>0</v>
      </c>
      <c r="O75" s="193">
        <f t="shared" si="1"/>
        <v>15</v>
      </c>
    </row>
    <row r="76" spans="1:15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12">
        <v>0</v>
      </c>
      <c r="O76" s="193">
        <f t="shared" si="1"/>
        <v>0</v>
      </c>
    </row>
    <row r="77" spans="1:15" x14ac:dyDescent="0.25">
      <c r="A77" s="4" t="s">
        <v>148</v>
      </c>
      <c r="B77" s="4" t="s">
        <v>149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45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12">
        <v>0</v>
      </c>
      <c r="O77" s="193">
        <f t="shared" si="1"/>
        <v>45</v>
      </c>
    </row>
    <row r="78" spans="1:15" x14ac:dyDescent="0.25">
      <c r="A78" s="4" t="s">
        <v>150</v>
      </c>
      <c r="B78" s="4" t="s">
        <v>151</v>
      </c>
      <c r="C78" s="3">
        <v>0</v>
      </c>
      <c r="D78" s="3">
        <v>0</v>
      </c>
      <c r="E78" s="3">
        <v>9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1</v>
      </c>
      <c r="N78" s="12">
        <v>1</v>
      </c>
      <c r="O78" s="193">
        <f t="shared" si="1"/>
        <v>11</v>
      </c>
    </row>
    <row r="79" spans="1:15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12">
        <v>0</v>
      </c>
      <c r="O79" s="193">
        <f t="shared" si="1"/>
        <v>0</v>
      </c>
    </row>
    <row r="80" spans="1:15" x14ac:dyDescent="0.25">
      <c r="A80" s="4" t="s">
        <v>154</v>
      </c>
      <c r="B80" s="4" t="s">
        <v>155</v>
      </c>
      <c r="C80" s="3">
        <v>3</v>
      </c>
      <c r="D80" s="3">
        <v>0</v>
      </c>
      <c r="E80" s="3">
        <v>0</v>
      </c>
      <c r="F80" s="3">
        <v>0</v>
      </c>
      <c r="G80" s="3">
        <v>1</v>
      </c>
      <c r="H80" s="3">
        <v>23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12">
        <v>0</v>
      </c>
      <c r="O80" s="193">
        <f t="shared" si="1"/>
        <v>27</v>
      </c>
    </row>
    <row r="81" spans="1:15" x14ac:dyDescent="0.25">
      <c r="A81" s="4" t="s">
        <v>156</v>
      </c>
      <c r="B81" s="4" t="s">
        <v>157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19</v>
      </c>
      <c r="I81" s="3">
        <v>0</v>
      </c>
      <c r="J81" s="3">
        <v>9</v>
      </c>
      <c r="K81" s="3">
        <v>1</v>
      </c>
      <c r="L81" s="3">
        <v>5</v>
      </c>
      <c r="M81" s="3">
        <v>0</v>
      </c>
      <c r="N81" s="12">
        <v>1</v>
      </c>
      <c r="O81" s="193">
        <f t="shared" si="1"/>
        <v>35</v>
      </c>
    </row>
    <row r="82" spans="1:15" x14ac:dyDescent="0.25">
      <c r="A82" s="4" t="s">
        <v>158</v>
      </c>
      <c r="B82" s="4" t="s">
        <v>159</v>
      </c>
      <c r="C82" s="3">
        <v>0</v>
      </c>
      <c r="D82" s="3">
        <v>0</v>
      </c>
      <c r="E82" s="3">
        <v>1</v>
      </c>
      <c r="F82" s="3">
        <v>0</v>
      </c>
      <c r="G82" s="3">
        <v>3</v>
      </c>
      <c r="H82" s="3">
        <v>4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12">
        <v>0</v>
      </c>
      <c r="O82" s="193">
        <f t="shared" si="1"/>
        <v>8</v>
      </c>
    </row>
    <row r="83" spans="1:15" x14ac:dyDescent="0.25">
      <c r="A83" s="4" t="s">
        <v>160</v>
      </c>
      <c r="B83" s="4" t="s">
        <v>161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20</v>
      </c>
      <c r="I83" s="3">
        <v>0</v>
      </c>
      <c r="J83" s="3">
        <v>8</v>
      </c>
      <c r="K83" s="3">
        <v>0</v>
      </c>
      <c r="L83" s="3">
        <v>10</v>
      </c>
      <c r="M83" s="3">
        <v>0</v>
      </c>
      <c r="N83" s="12">
        <v>0</v>
      </c>
      <c r="O83" s="193">
        <f t="shared" si="1"/>
        <v>38</v>
      </c>
    </row>
    <row r="84" spans="1:15" x14ac:dyDescent="0.25">
      <c r="A84" s="4" t="s">
        <v>162</v>
      </c>
      <c r="B84" s="4" t="s">
        <v>163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12">
        <v>0</v>
      </c>
      <c r="O84" s="193">
        <f t="shared" si="1"/>
        <v>0</v>
      </c>
    </row>
    <row r="85" spans="1:15" x14ac:dyDescent="0.25">
      <c r="A85" s="4" t="s">
        <v>164</v>
      </c>
      <c r="B85" s="4" t="s">
        <v>165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24</v>
      </c>
      <c r="I85" s="3">
        <v>0</v>
      </c>
      <c r="J85" s="3">
        <v>7</v>
      </c>
      <c r="K85" s="3">
        <v>0</v>
      </c>
      <c r="L85" s="3">
        <v>5</v>
      </c>
      <c r="M85" s="3">
        <v>0</v>
      </c>
      <c r="N85" s="12">
        <v>0</v>
      </c>
      <c r="O85" s="193">
        <f t="shared" si="1"/>
        <v>36</v>
      </c>
    </row>
    <row r="86" spans="1:15" x14ac:dyDescent="0.25">
      <c r="A86" s="4" t="s">
        <v>166</v>
      </c>
      <c r="B86" s="4" t="s">
        <v>167</v>
      </c>
      <c r="C86" s="3">
        <v>0</v>
      </c>
      <c r="D86" s="3">
        <v>0</v>
      </c>
      <c r="E86" s="3">
        <v>1</v>
      </c>
      <c r="F86" s="3">
        <v>0</v>
      </c>
      <c r="G86" s="3">
        <v>3</v>
      </c>
      <c r="H86" s="3">
        <v>7</v>
      </c>
      <c r="I86" s="3">
        <v>0</v>
      </c>
      <c r="J86" s="3">
        <v>1</v>
      </c>
      <c r="K86" s="3">
        <v>0</v>
      </c>
      <c r="L86" s="3">
        <v>2</v>
      </c>
      <c r="M86" s="3">
        <v>0</v>
      </c>
      <c r="N86" s="12">
        <v>0</v>
      </c>
      <c r="O86" s="193">
        <f t="shared" si="1"/>
        <v>14</v>
      </c>
    </row>
    <row r="87" spans="1:15" x14ac:dyDescent="0.25">
      <c r="A87" s="4" t="s">
        <v>168</v>
      </c>
      <c r="B87" s="4" t="s">
        <v>169</v>
      </c>
      <c r="C87" s="3">
        <v>0</v>
      </c>
      <c r="D87" s="3">
        <v>0</v>
      </c>
      <c r="E87" s="3">
        <v>0</v>
      </c>
      <c r="F87" s="3">
        <v>0</v>
      </c>
      <c r="G87" s="3">
        <v>1</v>
      </c>
      <c r="H87" s="3">
        <v>18</v>
      </c>
      <c r="I87" s="3">
        <v>0</v>
      </c>
      <c r="J87" s="3">
        <v>7</v>
      </c>
      <c r="K87" s="3">
        <v>0</v>
      </c>
      <c r="L87" s="3">
        <v>1</v>
      </c>
      <c r="M87" s="3">
        <v>0</v>
      </c>
      <c r="N87" s="12">
        <v>0</v>
      </c>
      <c r="O87" s="193">
        <f t="shared" si="1"/>
        <v>27</v>
      </c>
    </row>
    <row r="88" spans="1:15" x14ac:dyDescent="0.25">
      <c r="A88" s="4" t="s">
        <v>170</v>
      </c>
      <c r="B88" s="4" t="s">
        <v>171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36</v>
      </c>
      <c r="I88" s="3">
        <v>0</v>
      </c>
      <c r="J88" s="3">
        <v>0</v>
      </c>
      <c r="K88" s="3">
        <v>0</v>
      </c>
      <c r="L88" s="3">
        <v>25</v>
      </c>
      <c r="M88" s="3">
        <v>0</v>
      </c>
      <c r="N88" s="12">
        <v>1</v>
      </c>
      <c r="O88" s="193">
        <f t="shared" si="1"/>
        <v>62</v>
      </c>
    </row>
    <row r="89" spans="1:15" x14ac:dyDescent="0.25">
      <c r="A89" s="4" t="s">
        <v>172</v>
      </c>
      <c r="B89" s="4" t="s">
        <v>173</v>
      </c>
      <c r="C89" s="3">
        <v>0</v>
      </c>
      <c r="D89" s="3">
        <v>0</v>
      </c>
      <c r="E89" s="3">
        <v>0</v>
      </c>
      <c r="F89" s="3">
        <v>0</v>
      </c>
      <c r="G89" s="3">
        <v>2</v>
      </c>
      <c r="H89" s="3">
        <v>1</v>
      </c>
      <c r="I89" s="3">
        <v>0</v>
      </c>
      <c r="J89" s="3">
        <v>0</v>
      </c>
      <c r="K89" s="3">
        <v>0</v>
      </c>
      <c r="L89" s="3">
        <v>1</v>
      </c>
      <c r="M89" s="3">
        <v>0</v>
      </c>
      <c r="N89" s="12">
        <v>0</v>
      </c>
      <c r="O89" s="193">
        <f t="shared" si="1"/>
        <v>4</v>
      </c>
    </row>
    <row r="90" spans="1:15" x14ac:dyDescent="0.25">
      <c r="A90" s="4" t="s">
        <v>174</v>
      </c>
      <c r="B90" s="4" t="s">
        <v>175</v>
      </c>
      <c r="C90" s="3">
        <v>0</v>
      </c>
      <c r="D90" s="3">
        <v>0</v>
      </c>
      <c r="E90" s="3">
        <v>1</v>
      </c>
      <c r="F90" s="3">
        <v>0</v>
      </c>
      <c r="G90" s="3">
        <v>1</v>
      </c>
      <c r="H90" s="3">
        <v>16</v>
      </c>
      <c r="I90" s="3">
        <v>0</v>
      </c>
      <c r="J90" s="3">
        <v>1</v>
      </c>
      <c r="K90" s="3">
        <v>0</v>
      </c>
      <c r="L90" s="3">
        <v>7</v>
      </c>
      <c r="M90" s="3">
        <v>0</v>
      </c>
      <c r="N90" s="12">
        <v>1</v>
      </c>
      <c r="O90" s="193">
        <f t="shared" si="1"/>
        <v>27</v>
      </c>
    </row>
    <row r="91" spans="1:15" x14ac:dyDescent="0.25">
      <c r="A91" s="4" t="s">
        <v>176</v>
      </c>
      <c r="B91" s="4" t="s">
        <v>177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4</v>
      </c>
      <c r="I91" s="3">
        <v>0</v>
      </c>
      <c r="J91" s="3">
        <v>0</v>
      </c>
      <c r="K91" s="3">
        <v>0</v>
      </c>
      <c r="L91" s="3">
        <v>14</v>
      </c>
      <c r="M91" s="3">
        <v>0</v>
      </c>
      <c r="N91" s="12">
        <v>0</v>
      </c>
      <c r="O91" s="193">
        <f t="shared" si="1"/>
        <v>18</v>
      </c>
    </row>
    <row r="92" spans="1:15" x14ac:dyDescent="0.25">
      <c r="A92" s="4" t="s">
        <v>178</v>
      </c>
      <c r="B92" s="4" t="s">
        <v>179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4</v>
      </c>
      <c r="I92" s="3">
        <v>0</v>
      </c>
      <c r="J92" s="3">
        <v>4</v>
      </c>
      <c r="K92" s="3">
        <v>0</v>
      </c>
      <c r="L92" s="3">
        <v>0</v>
      </c>
      <c r="M92" s="3">
        <v>0</v>
      </c>
      <c r="N92" s="12">
        <v>1</v>
      </c>
      <c r="O92" s="193">
        <f t="shared" si="1"/>
        <v>9</v>
      </c>
    </row>
    <row r="93" spans="1:15" x14ac:dyDescent="0.25">
      <c r="A93" s="4" t="s">
        <v>180</v>
      </c>
      <c r="B93" s="4" t="s">
        <v>181</v>
      </c>
      <c r="C93" s="3">
        <v>0</v>
      </c>
      <c r="D93" s="3">
        <v>0</v>
      </c>
      <c r="E93" s="3">
        <v>3</v>
      </c>
      <c r="F93" s="3">
        <v>0</v>
      </c>
      <c r="G93" s="3">
        <v>1</v>
      </c>
      <c r="H93" s="3">
        <v>14</v>
      </c>
      <c r="I93" s="3">
        <v>0</v>
      </c>
      <c r="J93" s="3">
        <v>0</v>
      </c>
      <c r="K93" s="3">
        <v>0</v>
      </c>
      <c r="L93" s="3">
        <v>1</v>
      </c>
      <c r="M93" s="3">
        <v>0</v>
      </c>
      <c r="N93" s="12">
        <v>0</v>
      </c>
      <c r="O93" s="193">
        <f t="shared" si="1"/>
        <v>19</v>
      </c>
    </row>
    <row r="94" spans="1:15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9</v>
      </c>
      <c r="I94" s="3">
        <v>0</v>
      </c>
      <c r="J94" s="3">
        <v>10</v>
      </c>
      <c r="K94" s="3">
        <v>0</v>
      </c>
      <c r="L94" s="3">
        <v>3</v>
      </c>
      <c r="M94" s="3">
        <v>1</v>
      </c>
      <c r="N94" s="12">
        <v>0</v>
      </c>
      <c r="O94" s="193">
        <f t="shared" si="1"/>
        <v>23</v>
      </c>
    </row>
    <row r="95" spans="1:15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1</v>
      </c>
      <c r="F95" s="3">
        <v>0</v>
      </c>
      <c r="G95" s="3">
        <v>1</v>
      </c>
      <c r="H95" s="3">
        <v>7</v>
      </c>
      <c r="I95" s="3">
        <v>0</v>
      </c>
      <c r="J95" s="3">
        <v>2</v>
      </c>
      <c r="K95" s="3">
        <v>0</v>
      </c>
      <c r="L95" s="3">
        <v>3</v>
      </c>
      <c r="M95" s="3">
        <v>0</v>
      </c>
      <c r="N95" s="12">
        <v>0</v>
      </c>
      <c r="O95" s="193">
        <f t="shared" si="1"/>
        <v>14</v>
      </c>
    </row>
    <row r="96" spans="1:15" x14ac:dyDescent="0.25">
      <c r="A96" s="4" t="s">
        <v>186</v>
      </c>
      <c r="B96" s="4" t="s">
        <v>187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20</v>
      </c>
      <c r="I96" s="3">
        <v>0</v>
      </c>
      <c r="J96" s="3">
        <v>0</v>
      </c>
      <c r="K96" s="3">
        <v>0</v>
      </c>
      <c r="L96" s="3">
        <v>16</v>
      </c>
      <c r="M96" s="3">
        <v>0</v>
      </c>
      <c r="N96" s="12">
        <v>0</v>
      </c>
      <c r="O96" s="193">
        <f t="shared" si="1"/>
        <v>36</v>
      </c>
    </row>
    <row r="97" spans="1:15" x14ac:dyDescent="0.25">
      <c r="A97" s="4" t="s">
        <v>188</v>
      </c>
      <c r="B97" s="4" t="s">
        <v>189</v>
      </c>
      <c r="C97" s="3">
        <v>0</v>
      </c>
      <c r="D97" s="3">
        <v>0</v>
      </c>
      <c r="E97" s="3">
        <v>0</v>
      </c>
      <c r="F97" s="3">
        <v>3</v>
      </c>
      <c r="G97" s="3">
        <v>10</v>
      </c>
      <c r="H97" s="3">
        <v>60</v>
      </c>
      <c r="I97" s="3">
        <v>0</v>
      </c>
      <c r="J97" s="3">
        <v>3</v>
      </c>
      <c r="K97" s="3">
        <v>0</v>
      </c>
      <c r="L97" s="3">
        <v>4</v>
      </c>
      <c r="M97" s="3">
        <v>0</v>
      </c>
      <c r="N97" s="12">
        <v>1</v>
      </c>
      <c r="O97" s="193">
        <f t="shared" si="1"/>
        <v>81</v>
      </c>
    </row>
    <row r="98" spans="1:15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12">
        <v>0</v>
      </c>
      <c r="O98" s="193">
        <f t="shared" si="1"/>
        <v>0</v>
      </c>
    </row>
    <row r="99" spans="1:15" x14ac:dyDescent="0.25">
      <c r="A99" s="4" t="s">
        <v>192</v>
      </c>
      <c r="B99" s="4" t="s">
        <v>193</v>
      </c>
      <c r="C99" s="3">
        <v>0</v>
      </c>
      <c r="D99" s="3">
        <v>0</v>
      </c>
      <c r="E99" s="3">
        <v>0</v>
      </c>
      <c r="F99" s="3">
        <v>0</v>
      </c>
      <c r="G99" s="3">
        <v>1</v>
      </c>
      <c r="H99" s="3">
        <v>26</v>
      </c>
      <c r="I99" s="3">
        <v>0</v>
      </c>
      <c r="J99" s="3">
        <v>0</v>
      </c>
      <c r="K99" s="3">
        <v>0</v>
      </c>
      <c r="L99" s="3">
        <v>19</v>
      </c>
      <c r="M99" s="3">
        <v>0</v>
      </c>
      <c r="N99" s="12">
        <v>0</v>
      </c>
      <c r="O99" s="193">
        <f t="shared" si="1"/>
        <v>46</v>
      </c>
    </row>
    <row r="100" spans="1:15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8</v>
      </c>
      <c r="I100" s="3">
        <v>0</v>
      </c>
      <c r="J100" s="3">
        <v>1</v>
      </c>
      <c r="K100" s="3">
        <v>0</v>
      </c>
      <c r="L100" s="3">
        <v>3</v>
      </c>
      <c r="M100" s="3">
        <v>0</v>
      </c>
      <c r="N100" s="12">
        <v>0</v>
      </c>
      <c r="O100" s="193">
        <f t="shared" si="1"/>
        <v>12</v>
      </c>
    </row>
    <row r="101" spans="1:15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10</v>
      </c>
      <c r="I101" s="3">
        <v>0</v>
      </c>
      <c r="J101" s="3">
        <v>0</v>
      </c>
      <c r="K101" s="3">
        <v>0</v>
      </c>
      <c r="L101" s="3">
        <v>2</v>
      </c>
      <c r="M101" s="3">
        <v>0</v>
      </c>
      <c r="N101" s="12">
        <v>0</v>
      </c>
      <c r="O101" s="193">
        <f t="shared" si="1"/>
        <v>12</v>
      </c>
    </row>
    <row r="102" spans="1:15" x14ac:dyDescent="0.25">
      <c r="A102" s="4" t="s">
        <v>198</v>
      </c>
      <c r="B102" s="4" t="s">
        <v>199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10</v>
      </c>
      <c r="I102" s="3">
        <v>0</v>
      </c>
      <c r="J102" s="3">
        <v>0</v>
      </c>
      <c r="K102" s="3">
        <v>0</v>
      </c>
      <c r="L102" s="3">
        <v>7</v>
      </c>
      <c r="M102" s="3">
        <v>0</v>
      </c>
      <c r="N102" s="12">
        <v>0</v>
      </c>
      <c r="O102" s="193">
        <f t="shared" si="1"/>
        <v>17</v>
      </c>
    </row>
    <row r="103" spans="1:15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12">
        <v>0</v>
      </c>
      <c r="O103" s="193">
        <f t="shared" si="1"/>
        <v>0</v>
      </c>
    </row>
    <row r="104" spans="1:15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12">
        <v>0</v>
      </c>
      <c r="O104" s="193">
        <f t="shared" si="1"/>
        <v>0</v>
      </c>
    </row>
    <row r="105" spans="1:15" x14ac:dyDescent="0.25">
      <c r="A105" s="4" t="s">
        <v>204</v>
      </c>
      <c r="B105" s="4" t="s">
        <v>205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29</v>
      </c>
      <c r="I105" s="3">
        <v>0</v>
      </c>
      <c r="J105" s="3">
        <v>0</v>
      </c>
      <c r="K105" s="3">
        <v>0</v>
      </c>
      <c r="L105" s="3">
        <v>10</v>
      </c>
      <c r="M105" s="3">
        <v>0</v>
      </c>
      <c r="N105" s="12">
        <v>1</v>
      </c>
      <c r="O105" s="193">
        <f t="shared" si="1"/>
        <v>40</v>
      </c>
    </row>
    <row r="106" spans="1:15" x14ac:dyDescent="0.25">
      <c r="A106" s="4" t="s">
        <v>206</v>
      </c>
      <c r="B106" s="4" t="s">
        <v>207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12">
        <v>0</v>
      </c>
      <c r="O106" s="193">
        <f t="shared" si="1"/>
        <v>0</v>
      </c>
    </row>
    <row r="107" spans="1:15" x14ac:dyDescent="0.25">
      <c r="A107" s="4" t="s">
        <v>208</v>
      </c>
      <c r="B107" s="4" t="s">
        <v>209</v>
      </c>
      <c r="C107" s="3">
        <v>0</v>
      </c>
      <c r="D107" s="3">
        <v>1</v>
      </c>
      <c r="E107" s="3">
        <v>1</v>
      </c>
      <c r="F107" s="3">
        <v>0</v>
      </c>
      <c r="G107" s="3">
        <v>0</v>
      </c>
      <c r="H107" s="3">
        <v>25</v>
      </c>
      <c r="I107" s="3">
        <v>0</v>
      </c>
      <c r="J107" s="3">
        <v>0</v>
      </c>
      <c r="K107" s="3">
        <v>0</v>
      </c>
      <c r="L107" s="3">
        <v>4</v>
      </c>
      <c r="M107" s="3">
        <v>0</v>
      </c>
      <c r="N107" s="12">
        <v>0</v>
      </c>
      <c r="O107" s="193">
        <f t="shared" si="1"/>
        <v>31</v>
      </c>
    </row>
    <row r="108" spans="1:15" x14ac:dyDescent="0.25">
      <c r="A108" s="4" t="s">
        <v>210</v>
      </c>
      <c r="B108" s="4" t="s">
        <v>211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12</v>
      </c>
      <c r="I108" s="3">
        <v>2</v>
      </c>
      <c r="J108" s="3">
        <v>0</v>
      </c>
      <c r="K108" s="3">
        <v>1</v>
      </c>
      <c r="L108" s="3">
        <v>4</v>
      </c>
      <c r="M108" s="3">
        <v>1</v>
      </c>
      <c r="N108" s="12">
        <v>3</v>
      </c>
      <c r="O108" s="193">
        <f t="shared" si="1"/>
        <v>23</v>
      </c>
    </row>
    <row r="109" spans="1:15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12">
        <v>0</v>
      </c>
      <c r="O109" s="193">
        <f t="shared" si="1"/>
        <v>0</v>
      </c>
    </row>
    <row r="110" spans="1:15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12">
        <v>0</v>
      </c>
      <c r="O110" s="193">
        <f t="shared" si="1"/>
        <v>0</v>
      </c>
    </row>
    <row r="111" spans="1:15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12">
        <v>0</v>
      </c>
      <c r="O111" s="193">
        <f t="shared" si="1"/>
        <v>0</v>
      </c>
    </row>
    <row r="112" spans="1:15" ht="15.75" thickBot="1" x14ac:dyDescent="0.3">
      <c r="A112" s="36" t="s">
        <v>218</v>
      </c>
      <c r="B112" s="36" t="s">
        <v>219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42">
        <v>0</v>
      </c>
      <c r="O112" s="196">
        <f t="shared" si="1"/>
        <v>0</v>
      </c>
    </row>
    <row r="113" spans="1:15" ht="16.5" thickTop="1" thickBot="1" x14ac:dyDescent="0.3">
      <c r="A113" s="51"/>
      <c r="B113" s="52" t="s">
        <v>473</v>
      </c>
      <c r="C113" s="53">
        <f>SUM(C4:C112)</f>
        <v>45</v>
      </c>
      <c r="D113" s="53">
        <f t="shared" ref="D113:N113" si="2">SUM(D4:D112)</f>
        <v>132</v>
      </c>
      <c r="E113" s="53">
        <f t="shared" si="2"/>
        <v>389</v>
      </c>
      <c r="F113" s="53">
        <f t="shared" si="2"/>
        <v>36</v>
      </c>
      <c r="G113" s="53">
        <f t="shared" si="2"/>
        <v>512</v>
      </c>
      <c r="H113" s="53">
        <f t="shared" si="2"/>
        <v>5363</v>
      </c>
      <c r="I113" s="53">
        <f t="shared" si="2"/>
        <v>26</v>
      </c>
      <c r="J113" s="53">
        <f t="shared" si="2"/>
        <v>602</v>
      </c>
      <c r="K113" s="53">
        <f t="shared" si="2"/>
        <v>140</v>
      </c>
      <c r="L113" s="53">
        <f t="shared" si="2"/>
        <v>1352</v>
      </c>
      <c r="M113" s="53">
        <f t="shared" si="2"/>
        <v>36</v>
      </c>
      <c r="N113" s="106">
        <f t="shared" si="2"/>
        <v>57</v>
      </c>
      <c r="O113" s="197">
        <f t="shared" si="1"/>
        <v>8690</v>
      </c>
    </row>
    <row r="114" spans="1:15" ht="15.75" thickTop="1" x14ac:dyDescent="0.25"/>
  </sheetData>
  <mergeCells count="3">
    <mergeCell ref="A2:A3"/>
    <mergeCell ref="B2:B3"/>
    <mergeCell ref="C2:O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4"/>
  <sheetViews>
    <sheetView workbookViewId="0">
      <selection activeCell="D24" sqref="D24"/>
    </sheetView>
  </sheetViews>
  <sheetFormatPr baseColWidth="10" defaultColWidth="9.140625" defaultRowHeight="15" x14ac:dyDescent="0.25"/>
  <cols>
    <col min="2" max="2" width="68.42578125" customWidth="1"/>
    <col min="3" max="9" width="16.5703125" customWidth="1"/>
  </cols>
  <sheetData>
    <row r="2" spans="1:8" ht="30" customHeight="1" x14ac:dyDescent="0.25">
      <c r="A2" s="318" t="s">
        <v>0</v>
      </c>
      <c r="B2" s="318" t="s">
        <v>1</v>
      </c>
      <c r="C2" s="318" t="s">
        <v>725</v>
      </c>
      <c r="D2" s="318" t="s">
        <v>725</v>
      </c>
      <c r="E2" s="318" t="s">
        <v>725</v>
      </c>
      <c r="F2" s="318" t="s">
        <v>725</v>
      </c>
      <c r="G2" s="318" t="s">
        <v>725</v>
      </c>
      <c r="H2" s="318" t="s">
        <v>725</v>
      </c>
    </row>
    <row r="3" spans="1:8" ht="39.950000000000003" customHeight="1" x14ac:dyDescent="0.25">
      <c r="A3" s="318" t="s">
        <v>0</v>
      </c>
      <c r="B3" s="318" t="s">
        <v>1</v>
      </c>
      <c r="C3" s="364" t="s">
        <v>726</v>
      </c>
      <c r="D3" s="364" t="s">
        <v>726</v>
      </c>
      <c r="E3" s="364" t="s">
        <v>726</v>
      </c>
      <c r="F3" s="364" t="s">
        <v>727</v>
      </c>
      <c r="G3" s="364" t="s">
        <v>727</v>
      </c>
      <c r="H3" s="364" t="s">
        <v>727</v>
      </c>
    </row>
    <row r="4" spans="1:8" ht="31.5" customHeight="1" x14ac:dyDescent="0.25">
      <c r="A4" s="318" t="s">
        <v>0</v>
      </c>
      <c r="B4" s="318" t="s">
        <v>1</v>
      </c>
      <c r="C4" s="2" t="s">
        <v>728</v>
      </c>
      <c r="D4" s="2" t="s">
        <v>729</v>
      </c>
      <c r="E4" s="2" t="s">
        <v>730</v>
      </c>
      <c r="F4" s="2" t="s">
        <v>728</v>
      </c>
      <c r="G4" s="2" t="s">
        <v>729</v>
      </c>
      <c r="H4" s="2" t="s">
        <v>730</v>
      </c>
    </row>
    <row r="5" spans="1:8" x14ac:dyDescent="0.25">
      <c r="A5" s="4" t="s">
        <v>2</v>
      </c>
      <c r="B5" s="4" t="s">
        <v>3</v>
      </c>
      <c r="C5" s="3">
        <v>188</v>
      </c>
      <c r="D5" s="3">
        <v>6</v>
      </c>
      <c r="E5" s="3">
        <v>4</v>
      </c>
      <c r="F5" s="3">
        <v>24</v>
      </c>
      <c r="G5" s="3">
        <v>1</v>
      </c>
      <c r="H5" s="3">
        <v>0</v>
      </c>
    </row>
    <row r="6" spans="1:8" x14ac:dyDescent="0.25">
      <c r="A6" s="4" t="s">
        <v>4</v>
      </c>
      <c r="B6" s="4" t="s">
        <v>5</v>
      </c>
      <c r="C6" s="3">
        <v>90</v>
      </c>
      <c r="D6" s="3">
        <v>36</v>
      </c>
      <c r="E6" s="3">
        <v>81</v>
      </c>
      <c r="F6" s="3">
        <v>35</v>
      </c>
      <c r="G6" s="3">
        <v>9</v>
      </c>
      <c r="H6" s="3">
        <v>48</v>
      </c>
    </row>
    <row r="7" spans="1:8" x14ac:dyDescent="0.25">
      <c r="A7" s="4" t="s">
        <v>6</v>
      </c>
      <c r="B7" s="4" t="s">
        <v>7</v>
      </c>
      <c r="C7" s="3">
        <v>142</v>
      </c>
      <c r="D7" s="3">
        <v>0</v>
      </c>
      <c r="E7" s="3">
        <v>0</v>
      </c>
      <c r="F7" s="3">
        <v>0</v>
      </c>
      <c r="G7" s="3">
        <v>0</v>
      </c>
      <c r="H7" s="3">
        <v>0</v>
      </c>
    </row>
    <row r="8" spans="1:8" x14ac:dyDescent="0.25">
      <c r="A8" s="4" t="s">
        <v>8</v>
      </c>
      <c r="B8" s="4" t="s">
        <v>9</v>
      </c>
      <c r="C8" s="3">
        <v>169</v>
      </c>
      <c r="D8" s="3">
        <v>0</v>
      </c>
      <c r="E8" s="3">
        <v>0</v>
      </c>
      <c r="F8" s="3">
        <v>0</v>
      </c>
      <c r="G8" s="3">
        <v>0</v>
      </c>
      <c r="H8" s="3">
        <v>0</v>
      </c>
    </row>
    <row r="9" spans="1:8" x14ac:dyDescent="0.25">
      <c r="A9" s="4" t="s">
        <v>10</v>
      </c>
      <c r="B9" s="4" t="s">
        <v>11</v>
      </c>
      <c r="C9" s="3">
        <v>55</v>
      </c>
      <c r="D9" s="3">
        <v>46</v>
      </c>
      <c r="E9" s="3">
        <v>10</v>
      </c>
      <c r="F9" s="3">
        <v>0</v>
      </c>
      <c r="G9" s="3">
        <v>0</v>
      </c>
      <c r="H9" s="3">
        <v>0</v>
      </c>
    </row>
    <row r="10" spans="1:8" x14ac:dyDescent="0.25">
      <c r="A10" s="4" t="s">
        <v>12</v>
      </c>
      <c r="B10" s="4" t="s">
        <v>13</v>
      </c>
      <c r="C10" s="3">
        <v>202</v>
      </c>
      <c r="D10" s="3">
        <v>56</v>
      </c>
      <c r="E10" s="3">
        <v>0</v>
      </c>
      <c r="F10" s="3">
        <v>28</v>
      </c>
      <c r="G10" s="3">
        <v>21</v>
      </c>
      <c r="H10" s="3">
        <v>0</v>
      </c>
    </row>
    <row r="11" spans="1:8" x14ac:dyDescent="0.25">
      <c r="A11" s="4" t="s">
        <v>14</v>
      </c>
      <c r="B11" s="4" t="s">
        <v>15</v>
      </c>
      <c r="C11" s="3">
        <v>175</v>
      </c>
      <c r="D11" s="3">
        <v>23</v>
      </c>
      <c r="E11" s="3">
        <v>32</v>
      </c>
      <c r="F11" s="3">
        <v>2</v>
      </c>
      <c r="G11" s="3">
        <v>0</v>
      </c>
      <c r="H11" s="3">
        <v>0</v>
      </c>
    </row>
    <row r="12" spans="1:8" x14ac:dyDescent="0.25">
      <c r="A12" s="4" t="s">
        <v>16</v>
      </c>
      <c r="B12" s="4" t="s">
        <v>17</v>
      </c>
      <c r="C12" s="3">
        <v>102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</row>
    <row r="13" spans="1:8" x14ac:dyDescent="0.25">
      <c r="A13" s="4" t="s">
        <v>18</v>
      </c>
      <c r="B13" s="4" t="s">
        <v>19</v>
      </c>
      <c r="C13" s="3">
        <v>432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</row>
    <row r="14" spans="1:8" x14ac:dyDescent="0.25">
      <c r="A14" s="4" t="s">
        <v>20</v>
      </c>
      <c r="B14" s="4" t="s">
        <v>21</v>
      </c>
      <c r="C14" s="3">
        <v>26</v>
      </c>
      <c r="D14" s="3">
        <v>11</v>
      </c>
      <c r="E14" s="3">
        <v>12</v>
      </c>
      <c r="F14" s="3">
        <v>18</v>
      </c>
      <c r="G14" s="3">
        <v>8</v>
      </c>
      <c r="H14" s="3">
        <v>22</v>
      </c>
    </row>
    <row r="15" spans="1:8" x14ac:dyDescent="0.25">
      <c r="A15" s="4" t="s">
        <v>22</v>
      </c>
      <c r="B15" s="4" t="s">
        <v>23</v>
      </c>
      <c r="C15" s="3">
        <v>105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</row>
    <row r="16" spans="1:8" x14ac:dyDescent="0.25">
      <c r="A16" s="4" t="s">
        <v>24</v>
      </c>
      <c r="B16" s="4" t="s">
        <v>25</v>
      </c>
      <c r="C16" s="3">
        <v>47</v>
      </c>
      <c r="D16" s="3">
        <v>12</v>
      </c>
      <c r="E16" s="3">
        <v>9</v>
      </c>
      <c r="F16" s="3">
        <v>11</v>
      </c>
      <c r="G16" s="3">
        <v>2</v>
      </c>
      <c r="H16" s="3">
        <v>40</v>
      </c>
    </row>
    <row r="17" spans="1:8" x14ac:dyDescent="0.25">
      <c r="A17" s="4" t="s">
        <v>26</v>
      </c>
      <c r="B17" s="4" t="s">
        <v>27</v>
      </c>
      <c r="C17" s="3">
        <v>178</v>
      </c>
      <c r="D17" s="3">
        <v>0</v>
      </c>
      <c r="E17" s="3">
        <v>0</v>
      </c>
      <c r="F17" s="3">
        <v>113</v>
      </c>
      <c r="G17" s="3">
        <v>0</v>
      </c>
      <c r="H17" s="3">
        <v>0</v>
      </c>
    </row>
    <row r="18" spans="1:8" x14ac:dyDescent="0.25">
      <c r="A18" s="4" t="s">
        <v>28</v>
      </c>
      <c r="B18" s="4" t="s">
        <v>29</v>
      </c>
      <c r="C18" s="3">
        <v>25</v>
      </c>
      <c r="D18" s="3">
        <v>0</v>
      </c>
      <c r="E18" s="3">
        <v>60</v>
      </c>
      <c r="F18" s="3">
        <v>28</v>
      </c>
      <c r="G18" s="3">
        <v>20</v>
      </c>
      <c r="H18" s="3">
        <v>0</v>
      </c>
    </row>
    <row r="19" spans="1:8" x14ac:dyDescent="0.25">
      <c r="A19" s="4" t="s">
        <v>30</v>
      </c>
      <c r="B19" s="4" t="s">
        <v>31</v>
      </c>
      <c r="C19" s="3">
        <v>39</v>
      </c>
      <c r="D19" s="3">
        <v>9</v>
      </c>
      <c r="E19" s="3">
        <v>13</v>
      </c>
      <c r="F19" s="3">
        <v>11</v>
      </c>
      <c r="G19" s="3">
        <v>4</v>
      </c>
      <c r="H19" s="3">
        <v>5</v>
      </c>
    </row>
    <row r="20" spans="1:8" x14ac:dyDescent="0.25">
      <c r="A20" s="4" t="s">
        <v>32</v>
      </c>
      <c r="B20" s="4" t="s">
        <v>33</v>
      </c>
      <c r="C20" s="3">
        <v>94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</row>
    <row r="21" spans="1:8" x14ac:dyDescent="0.25">
      <c r="A21" s="4" t="s">
        <v>34</v>
      </c>
      <c r="B21" s="4" t="s">
        <v>35</v>
      </c>
      <c r="C21" s="3">
        <v>46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</row>
    <row r="22" spans="1:8" x14ac:dyDescent="0.25">
      <c r="A22" s="4" t="s">
        <v>36</v>
      </c>
      <c r="B22" s="4" t="s">
        <v>37</v>
      </c>
      <c r="C22" s="3">
        <v>110</v>
      </c>
      <c r="D22" s="3">
        <v>0</v>
      </c>
      <c r="E22" s="3">
        <v>0</v>
      </c>
      <c r="F22" s="3">
        <v>12</v>
      </c>
      <c r="G22" s="3">
        <v>0</v>
      </c>
      <c r="H22" s="3">
        <v>0</v>
      </c>
    </row>
    <row r="23" spans="1:8" x14ac:dyDescent="0.25">
      <c r="A23" s="4" t="s">
        <v>38</v>
      </c>
      <c r="B23" s="4" t="s">
        <v>39</v>
      </c>
      <c r="C23" s="3">
        <v>19</v>
      </c>
      <c r="D23" s="3">
        <v>8</v>
      </c>
      <c r="E23" s="3">
        <v>7</v>
      </c>
      <c r="F23" s="3">
        <v>18</v>
      </c>
      <c r="G23" s="3">
        <v>5</v>
      </c>
      <c r="H23" s="3">
        <v>4</v>
      </c>
    </row>
    <row r="24" spans="1:8" x14ac:dyDescent="0.25">
      <c r="A24" s="4" t="s">
        <v>40</v>
      </c>
      <c r="B24" s="4" t="s">
        <v>41</v>
      </c>
      <c r="C24" s="3">
        <v>80</v>
      </c>
      <c r="D24" s="3">
        <v>6</v>
      </c>
      <c r="E24" s="3">
        <v>0</v>
      </c>
      <c r="F24" s="3">
        <v>3</v>
      </c>
      <c r="G24" s="3">
        <v>0</v>
      </c>
      <c r="H24" s="3">
        <v>0</v>
      </c>
    </row>
    <row r="25" spans="1:8" x14ac:dyDescent="0.25">
      <c r="A25" s="4" t="s">
        <v>42</v>
      </c>
      <c r="B25" s="4" t="s">
        <v>43</v>
      </c>
      <c r="C25" s="3">
        <v>34</v>
      </c>
      <c r="D25" s="3">
        <v>9</v>
      </c>
      <c r="E25" s="3">
        <v>14</v>
      </c>
      <c r="F25" s="3">
        <v>27</v>
      </c>
      <c r="G25" s="3">
        <v>0</v>
      </c>
      <c r="H25" s="3">
        <v>0</v>
      </c>
    </row>
    <row r="26" spans="1:8" x14ac:dyDescent="0.25">
      <c r="A26" s="4" t="s">
        <v>44</v>
      </c>
      <c r="B26" s="4" t="s">
        <v>45</v>
      </c>
      <c r="C26" s="3">
        <v>103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</row>
    <row r="27" spans="1:8" x14ac:dyDescent="0.25">
      <c r="A27" s="4" t="s">
        <v>46</v>
      </c>
      <c r="B27" s="4" t="s">
        <v>47</v>
      </c>
      <c r="C27" s="3">
        <v>59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</row>
    <row r="28" spans="1:8" x14ac:dyDescent="0.25">
      <c r="A28" s="4" t="s">
        <v>48</v>
      </c>
      <c r="B28" s="4" t="s">
        <v>49</v>
      </c>
      <c r="C28" s="3">
        <v>40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</row>
    <row r="29" spans="1:8" x14ac:dyDescent="0.25">
      <c r="A29" s="4" t="s">
        <v>50</v>
      </c>
      <c r="B29" s="4" t="s">
        <v>51</v>
      </c>
      <c r="C29" s="3">
        <v>42</v>
      </c>
      <c r="D29" s="3">
        <v>15</v>
      </c>
      <c r="E29" s="3">
        <v>15</v>
      </c>
      <c r="F29" s="3">
        <v>6</v>
      </c>
      <c r="G29" s="3">
        <v>6</v>
      </c>
      <c r="H29" s="3">
        <v>4</v>
      </c>
    </row>
    <row r="30" spans="1:8" x14ac:dyDescent="0.25">
      <c r="A30" s="4" t="s">
        <v>52</v>
      </c>
      <c r="B30" s="4" t="s">
        <v>53</v>
      </c>
      <c r="C30" s="3">
        <v>53</v>
      </c>
      <c r="D30" s="3">
        <v>30</v>
      </c>
      <c r="E30" s="3">
        <v>8</v>
      </c>
      <c r="F30" s="3">
        <v>0</v>
      </c>
      <c r="G30" s="3">
        <v>0</v>
      </c>
      <c r="H30" s="3">
        <v>0</v>
      </c>
    </row>
    <row r="31" spans="1:8" x14ac:dyDescent="0.25">
      <c r="A31" s="4" t="s">
        <v>54</v>
      </c>
      <c r="B31" s="4" t="s">
        <v>55</v>
      </c>
      <c r="C31" s="3">
        <v>107</v>
      </c>
      <c r="D31" s="3">
        <v>18</v>
      </c>
      <c r="E31" s="3">
        <v>15</v>
      </c>
      <c r="F31" s="3">
        <v>24</v>
      </c>
      <c r="G31" s="3">
        <v>1</v>
      </c>
      <c r="H31" s="3">
        <v>1</v>
      </c>
    </row>
    <row r="32" spans="1:8" x14ac:dyDescent="0.25">
      <c r="A32" s="4" t="s">
        <v>56</v>
      </c>
      <c r="B32" s="4" t="s">
        <v>57</v>
      </c>
      <c r="C32" s="3">
        <v>156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</row>
    <row r="33" spans="1:8" x14ac:dyDescent="0.25">
      <c r="A33" s="4" t="s">
        <v>58</v>
      </c>
      <c r="B33" s="4" t="s">
        <v>59</v>
      </c>
      <c r="C33" s="3">
        <v>152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</row>
    <row r="34" spans="1:8" x14ac:dyDescent="0.25">
      <c r="A34" s="4" t="s">
        <v>60</v>
      </c>
      <c r="B34" s="4" t="s">
        <v>61</v>
      </c>
      <c r="C34" s="3">
        <v>46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</row>
    <row r="35" spans="1:8" x14ac:dyDescent="0.25">
      <c r="A35" s="4" t="s">
        <v>62</v>
      </c>
      <c r="B35" s="4" t="s">
        <v>63</v>
      </c>
      <c r="C35" s="3">
        <v>17</v>
      </c>
      <c r="D35" s="3">
        <v>0</v>
      </c>
      <c r="E35" s="3">
        <v>0</v>
      </c>
      <c r="F35" s="3">
        <v>15</v>
      </c>
      <c r="G35" s="3">
        <v>32</v>
      </c>
      <c r="H35" s="3">
        <v>0</v>
      </c>
    </row>
    <row r="36" spans="1:8" x14ac:dyDescent="0.25">
      <c r="A36" s="4" t="s">
        <v>64</v>
      </c>
      <c r="B36" s="4" t="s">
        <v>65</v>
      </c>
      <c r="C36" s="3">
        <v>28</v>
      </c>
      <c r="D36" s="3">
        <v>1</v>
      </c>
      <c r="E36" s="3">
        <v>40</v>
      </c>
      <c r="F36" s="3">
        <v>18</v>
      </c>
      <c r="G36" s="3">
        <v>0</v>
      </c>
      <c r="H36" s="3">
        <v>22</v>
      </c>
    </row>
    <row r="37" spans="1:8" x14ac:dyDescent="0.25">
      <c r="A37" s="4" t="s">
        <v>66</v>
      </c>
      <c r="B37" s="4" t="s">
        <v>67</v>
      </c>
      <c r="C37" s="3">
        <v>154</v>
      </c>
      <c r="D37" s="3">
        <v>20</v>
      </c>
      <c r="E37" s="3">
        <v>0</v>
      </c>
      <c r="F37" s="3">
        <v>0</v>
      </c>
      <c r="G37" s="3">
        <v>0</v>
      </c>
      <c r="H37" s="3">
        <v>0</v>
      </c>
    </row>
    <row r="38" spans="1:8" x14ac:dyDescent="0.25">
      <c r="A38" s="4" t="s">
        <v>68</v>
      </c>
      <c r="B38" s="4" t="s">
        <v>69</v>
      </c>
      <c r="C38" s="3">
        <v>84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</row>
    <row r="39" spans="1:8" x14ac:dyDescent="0.25">
      <c r="A39" s="4" t="s">
        <v>70</v>
      </c>
      <c r="B39" s="4" t="s">
        <v>71</v>
      </c>
      <c r="C39" s="3">
        <v>170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</row>
    <row r="40" spans="1:8" x14ac:dyDescent="0.25">
      <c r="A40" s="4" t="s">
        <v>72</v>
      </c>
      <c r="B40" s="4" t="s">
        <v>73</v>
      </c>
      <c r="C40" s="3">
        <v>91</v>
      </c>
      <c r="D40" s="3">
        <v>24</v>
      </c>
      <c r="E40" s="3">
        <v>15</v>
      </c>
      <c r="F40" s="3">
        <v>4</v>
      </c>
      <c r="G40" s="3">
        <v>2</v>
      </c>
      <c r="H40" s="3">
        <v>0</v>
      </c>
    </row>
    <row r="41" spans="1:8" x14ac:dyDescent="0.25">
      <c r="A41" s="4" t="s">
        <v>74</v>
      </c>
      <c r="B41" s="4" t="s">
        <v>75</v>
      </c>
      <c r="C41" s="3">
        <v>185</v>
      </c>
      <c r="D41" s="3">
        <v>28</v>
      </c>
      <c r="E41" s="3">
        <v>0</v>
      </c>
      <c r="F41" s="3">
        <v>69</v>
      </c>
      <c r="G41" s="3">
        <v>5</v>
      </c>
      <c r="H41" s="3">
        <v>0</v>
      </c>
    </row>
    <row r="42" spans="1:8" x14ac:dyDescent="0.25">
      <c r="A42" s="4" t="s">
        <v>76</v>
      </c>
      <c r="B42" s="4" t="s">
        <v>77</v>
      </c>
      <c r="C42" s="3">
        <v>47</v>
      </c>
      <c r="D42" s="3">
        <v>0</v>
      </c>
      <c r="E42" s="3">
        <v>0</v>
      </c>
      <c r="F42" s="3">
        <v>75</v>
      </c>
      <c r="G42" s="3">
        <v>0</v>
      </c>
      <c r="H42" s="3">
        <v>0</v>
      </c>
    </row>
    <row r="43" spans="1:8" x14ac:dyDescent="0.25">
      <c r="A43" s="4" t="s">
        <v>78</v>
      </c>
      <c r="B43" s="4" t="s">
        <v>79</v>
      </c>
      <c r="C43" s="3">
        <v>29</v>
      </c>
      <c r="D43" s="3">
        <v>10</v>
      </c>
      <c r="E43" s="3">
        <v>0</v>
      </c>
      <c r="F43" s="3">
        <v>61</v>
      </c>
      <c r="G43" s="3">
        <v>11</v>
      </c>
      <c r="H43" s="3">
        <v>0</v>
      </c>
    </row>
    <row r="44" spans="1:8" x14ac:dyDescent="0.25">
      <c r="A44" s="4" t="s">
        <v>80</v>
      </c>
      <c r="B44" s="4" t="s">
        <v>81</v>
      </c>
      <c r="C44" s="3">
        <v>185</v>
      </c>
      <c r="D44" s="3">
        <v>18</v>
      </c>
      <c r="E44" s="3">
        <v>0</v>
      </c>
      <c r="F44" s="3">
        <v>20</v>
      </c>
      <c r="G44" s="3">
        <v>0</v>
      </c>
      <c r="H44" s="3">
        <v>0</v>
      </c>
    </row>
    <row r="45" spans="1:8" x14ac:dyDescent="0.25">
      <c r="A45" s="4" t="s">
        <v>82</v>
      </c>
      <c r="B45" s="4" t="s">
        <v>83</v>
      </c>
      <c r="C45" s="3">
        <v>15</v>
      </c>
      <c r="D45" s="3">
        <v>6</v>
      </c>
      <c r="E45" s="3">
        <v>15</v>
      </c>
      <c r="F45" s="3">
        <v>10</v>
      </c>
      <c r="G45" s="3">
        <v>5</v>
      </c>
      <c r="H45" s="3">
        <v>11</v>
      </c>
    </row>
    <row r="46" spans="1:8" x14ac:dyDescent="0.25">
      <c r="A46" s="4" t="s">
        <v>84</v>
      </c>
      <c r="B46" s="4" t="s">
        <v>85</v>
      </c>
      <c r="C46" s="3">
        <v>129</v>
      </c>
      <c r="D46" s="3">
        <v>9</v>
      </c>
      <c r="E46" s="3">
        <v>0</v>
      </c>
      <c r="F46" s="3">
        <v>0</v>
      </c>
      <c r="G46" s="3">
        <v>0</v>
      </c>
      <c r="H46" s="3">
        <v>0</v>
      </c>
    </row>
    <row r="47" spans="1:8" x14ac:dyDescent="0.25">
      <c r="A47" s="4" t="s">
        <v>86</v>
      </c>
      <c r="B47" s="4" t="s">
        <v>87</v>
      </c>
      <c r="C47" s="3">
        <v>22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</row>
    <row r="48" spans="1:8" x14ac:dyDescent="0.25">
      <c r="A48" s="4" t="s">
        <v>88</v>
      </c>
      <c r="B48" s="4" t="s">
        <v>89</v>
      </c>
      <c r="C48" s="3">
        <v>58</v>
      </c>
      <c r="D48" s="3">
        <v>14</v>
      </c>
      <c r="E48" s="3">
        <v>19</v>
      </c>
      <c r="F48" s="3">
        <v>13</v>
      </c>
      <c r="G48" s="3">
        <v>0</v>
      </c>
      <c r="H48" s="3">
        <v>2</v>
      </c>
    </row>
    <row r="49" spans="1:8" x14ac:dyDescent="0.25">
      <c r="A49" s="4" t="s">
        <v>90</v>
      </c>
      <c r="B49" s="4" t="s">
        <v>91</v>
      </c>
      <c r="C49" s="3">
        <v>74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</row>
    <row r="50" spans="1:8" x14ac:dyDescent="0.25">
      <c r="A50" s="4" t="s">
        <v>92</v>
      </c>
      <c r="B50" s="4" t="s">
        <v>93</v>
      </c>
      <c r="C50" s="3">
        <v>116</v>
      </c>
      <c r="D50" s="3">
        <v>2</v>
      </c>
      <c r="E50" s="3">
        <v>0</v>
      </c>
      <c r="F50" s="3">
        <v>30</v>
      </c>
      <c r="G50" s="3">
        <v>0</v>
      </c>
      <c r="H50" s="3">
        <v>0</v>
      </c>
    </row>
    <row r="51" spans="1:8" x14ac:dyDescent="0.25">
      <c r="A51" s="4" t="s">
        <v>94</v>
      </c>
      <c r="B51" s="4" t="s">
        <v>95</v>
      </c>
      <c r="C51" s="3">
        <v>122</v>
      </c>
      <c r="D51" s="3">
        <v>14</v>
      </c>
      <c r="E51" s="3">
        <v>0</v>
      </c>
      <c r="F51" s="3">
        <v>0</v>
      </c>
      <c r="G51" s="3">
        <v>0</v>
      </c>
      <c r="H51" s="3">
        <v>0</v>
      </c>
    </row>
    <row r="52" spans="1:8" x14ac:dyDescent="0.25">
      <c r="A52" s="4" t="s">
        <v>96</v>
      </c>
      <c r="B52" s="4" t="s">
        <v>97</v>
      </c>
      <c r="C52" s="3">
        <v>76</v>
      </c>
      <c r="D52" s="3">
        <v>10</v>
      </c>
      <c r="E52" s="3">
        <v>9</v>
      </c>
      <c r="F52" s="3">
        <v>26</v>
      </c>
      <c r="G52" s="3">
        <v>0</v>
      </c>
      <c r="H52" s="3">
        <v>2</v>
      </c>
    </row>
    <row r="53" spans="1:8" x14ac:dyDescent="0.25">
      <c r="A53" s="4" t="s">
        <v>98</v>
      </c>
      <c r="B53" s="4" t="s">
        <v>99</v>
      </c>
      <c r="C53" s="3">
        <v>13</v>
      </c>
      <c r="D53" s="3">
        <v>13</v>
      </c>
      <c r="E53" s="3">
        <v>10</v>
      </c>
      <c r="F53" s="3">
        <v>17</v>
      </c>
      <c r="G53" s="3">
        <v>8</v>
      </c>
      <c r="H53" s="3">
        <v>3</v>
      </c>
    </row>
    <row r="54" spans="1:8" x14ac:dyDescent="0.25">
      <c r="A54" s="4" t="s">
        <v>100</v>
      </c>
      <c r="B54" s="4" t="s">
        <v>101</v>
      </c>
      <c r="C54" s="3">
        <v>49</v>
      </c>
      <c r="D54" s="3">
        <v>0</v>
      </c>
      <c r="E54" s="3">
        <v>0</v>
      </c>
      <c r="F54" s="3">
        <v>5</v>
      </c>
      <c r="G54" s="3">
        <v>0</v>
      </c>
      <c r="H54" s="3">
        <v>0</v>
      </c>
    </row>
    <row r="55" spans="1:8" x14ac:dyDescent="0.25">
      <c r="A55" s="4" t="s">
        <v>102</v>
      </c>
      <c r="B55" s="4" t="s">
        <v>103</v>
      </c>
      <c r="C55" s="3">
        <v>7</v>
      </c>
      <c r="D55" s="3">
        <v>3</v>
      </c>
      <c r="E55" s="3">
        <v>11</v>
      </c>
      <c r="F55" s="3">
        <v>0</v>
      </c>
      <c r="G55" s="3">
        <v>2</v>
      </c>
      <c r="H55" s="3">
        <v>8</v>
      </c>
    </row>
    <row r="56" spans="1:8" x14ac:dyDescent="0.25">
      <c r="A56" s="4" t="s">
        <v>104</v>
      </c>
      <c r="B56" s="4" t="s">
        <v>105</v>
      </c>
      <c r="C56" s="3">
        <v>24</v>
      </c>
      <c r="D56" s="3">
        <v>15</v>
      </c>
      <c r="E56" s="3">
        <v>3</v>
      </c>
      <c r="F56" s="3">
        <v>20</v>
      </c>
      <c r="G56" s="3">
        <v>9</v>
      </c>
      <c r="H56" s="3">
        <v>4</v>
      </c>
    </row>
    <row r="57" spans="1:8" x14ac:dyDescent="0.25">
      <c r="A57" s="4" t="s">
        <v>106</v>
      </c>
      <c r="B57" s="4" t="s">
        <v>107</v>
      </c>
      <c r="C57" s="3">
        <v>33</v>
      </c>
      <c r="D57" s="3">
        <v>18</v>
      </c>
      <c r="E57" s="3">
        <v>0</v>
      </c>
      <c r="F57" s="3">
        <v>13</v>
      </c>
      <c r="G57" s="3">
        <v>12</v>
      </c>
      <c r="H57" s="3">
        <v>0</v>
      </c>
    </row>
    <row r="58" spans="1:8" x14ac:dyDescent="0.25">
      <c r="A58" s="4" t="s">
        <v>108</v>
      </c>
      <c r="B58" s="4" t="s">
        <v>109</v>
      </c>
      <c r="C58" s="3">
        <v>61</v>
      </c>
      <c r="D58" s="3">
        <v>2</v>
      </c>
      <c r="E58" s="3">
        <v>3</v>
      </c>
      <c r="F58" s="3">
        <v>7</v>
      </c>
      <c r="G58" s="3">
        <v>3</v>
      </c>
      <c r="H58" s="3">
        <v>3</v>
      </c>
    </row>
    <row r="59" spans="1:8" x14ac:dyDescent="0.25">
      <c r="A59" s="4" t="s">
        <v>110</v>
      </c>
      <c r="B59" s="4" t="s">
        <v>111</v>
      </c>
      <c r="C59" s="3">
        <v>33</v>
      </c>
      <c r="D59" s="3">
        <v>20</v>
      </c>
      <c r="E59" s="3">
        <v>19</v>
      </c>
      <c r="F59" s="3">
        <v>0</v>
      </c>
      <c r="G59" s="3">
        <v>0</v>
      </c>
      <c r="H59" s="3">
        <v>0</v>
      </c>
    </row>
    <row r="60" spans="1:8" x14ac:dyDescent="0.25">
      <c r="A60" s="4" t="s">
        <v>112</v>
      </c>
      <c r="B60" s="4" t="s">
        <v>113</v>
      </c>
      <c r="C60" s="3">
        <v>89</v>
      </c>
      <c r="D60" s="3">
        <v>6</v>
      </c>
      <c r="E60" s="3">
        <v>4</v>
      </c>
      <c r="F60" s="3">
        <v>0</v>
      </c>
      <c r="G60" s="3">
        <v>0</v>
      </c>
      <c r="H60" s="3">
        <v>0</v>
      </c>
    </row>
    <row r="61" spans="1:8" x14ac:dyDescent="0.25">
      <c r="A61" s="4" t="s">
        <v>114</v>
      </c>
      <c r="B61" s="4" t="s">
        <v>115</v>
      </c>
      <c r="C61" s="3">
        <v>32</v>
      </c>
      <c r="D61" s="3">
        <v>3</v>
      </c>
      <c r="E61" s="3">
        <v>2</v>
      </c>
      <c r="F61" s="3">
        <v>0</v>
      </c>
      <c r="G61" s="3">
        <v>0</v>
      </c>
      <c r="H61" s="3">
        <v>0</v>
      </c>
    </row>
    <row r="62" spans="1:8" x14ac:dyDescent="0.25">
      <c r="A62" s="4" t="s">
        <v>116</v>
      </c>
      <c r="B62" s="4" t="s">
        <v>117</v>
      </c>
      <c r="C62" s="3">
        <v>69</v>
      </c>
      <c r="D62" s="3">
        <v>2</v>
      </c>
      <c r="E62" s="3">
        <v>1</v>
      </c>
      <c r="F62" s="3">
        <v>8</v>
      </c>
      <c r="G62" s="3">
        <v>2</v>
      </c>
      <c r="H62" s="3">
        <v>1</v>
      </c>
    </row>
    <row r="63" spans="1:8" x14ac:dyDescent="0.25">
      <c r="A63" s="4" t="s">
        <v>118</v>
      </c>
      <c r="B63" s="4" t="s">
        <v>119</v>
      </c>
      <c r="C63" s="3">
        <v>46</v>
      </c>
      <c r="D63" s="3">
        <v>9</v>
      </c>
      <c r="E63" s="3">
        <v>6</v>
      </c>
      <c r="F63" s="3">
        <v>29</v>
      </c>
      <c r="G63" s="3">
        <v>12</v>
      </c>
      <c r="H63" s="3">
        <v>7</v>
      </c>
    </row>
    <row r="64" spans="1:8" x14ac:dyDescent="0.25">
      <c r="A64" s="4" t="s">
        <v>120</v>
      </c>
      <c r="B64" s="4" t="s">
        <v>121</v>
      </c>
      <c r="C64" s="3">
        <v>70</v>
      </c>
      <c r="D64" s="3">
        <v>4</v>
      </c>
      <c r="E64" s="3">
        <v>1</v>
      </c>
      <c r="F64" s="3">
        <v>4</v>
      </c>
      <c r="G64" s="3">
        <v>0</v>
      </c>
      <c r="H64" s="3">
        <v>0</v>
      </c>
    </row>
    <row r="65" spans="1:8" x14ac:dyDescent="0.25">
      <c r="A65" s="4" t="s">
        <v>122</v>
      </c>
      <c r="B65" s="4" t="s">
        <v>123</v>
      </c>
      <c r="C65" s="3">
        <v>98</v>
      </c>
      <c r="D65" s="3">
        <v>8</v>
      </c>
      <c r="E65" s="3">
        <v>0</v>
      </c>
      <c r="F65" s="3">
        <v>0</v>
      </c>
      <c r="G65" s="3">
        <v>0</v>
      </c>
      <c r="H65" s="3">
        <v>0</v>
      </c>
    </row>
    <row r="66" spans="1:8" x14ac:dyDescent="0.25">
      <c r="A66" s="4" t="s">
        <v>124</v>
      </c>
      <c r="B66" s="4" t="s">
        <v>125</v>
      </c>
      <c r="C66" s="3">
        <v>29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</row>
    <row r="67" spans="1:8" x14ac:dyDescent="0.25">
      <c r="A67" s="4" t="s">
        <v>126</v>
      </c>
      <c r="B67" s="4" t="s">
        <v>127</v>
      </c>
      <c r="C67" s="3">
        <v>49</v>
      </c>
      <c r="D67" s="3">
        <v>29</v>
      </c>
      <c r="E67" s="3">
        <v>0</v>
      </c>
      <c r="F67" s="3">
        <v>0</v>
      </c>
      <c r="G67" s="3">
        <v>0</v>
      </c>
      <c r="H67" s="3">
        <v>0</v>
      </c>
    </row>
    <row r="68" spans="1:8" x14ac:dyDescent="0.25">
      <c r="A68" s="4" t="s">
        <v>128</v>
      </c>
      <c r="B68" s="4" t="s">
        <v>129</v>
      </c>
      <c r="C68" s="3">
        <v>62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</row>
    <row r="69" spans="1:8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</row>
    <row r="70" spans="1:8" x14ac:dyDescent="0.25">
      <c r="A70" s="4" t="s">
        <v>132</v>
      </c>
      <c r="B70" s="4" t="s">
        <v>133</v>
      </c>
      <c r="C70" s="3">
        <v>57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</row>
    <row r="71" spans="1:8" x14ac:dyDescent="0.25">
      <c r="A71" s="4" t="s">
        <v>134</v>
      </c>
      <c r="B71" s="4" t="s">
        <v>135</v>
      </c>
      <c r="C71" s="3">
        <v>25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</row>
    <row r="72" spans="1:8" x14ac:dyDescent="0.25">
      <c r="A72" s="4" t="s">
        <v>136</v>
      </c>
      <c r="B72" s="4" t="s">
        <v>137</v>
      </c>
      <c r="C72" s="3">
        <v>23</v>
      </c>
      <c r="D72" s="3">
        <v>0</v>
      </c>
      <c r="E72" s="3">
        <v>0</v>
      </c>
      <c r="F72" s="3">
        <v>41</v>
      </c>
      <c r="G72" s="3">
        <v>0</v>
      </c>
      <c r="H72" s="3">
        <v>0</v>
      </c>
    </row>
    <row r="73" spans="1:8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">
        <v>79</v>
      </c>
      <c r="G73" s="3">
        <v>0</v>
      </c>
      <c r="H73" s="3">
        <v>0</v>
      </c>
    </row>
    <row r="74" spans="1:8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</row>
    <row r="75" spans="1:8" x14ac:dyDescent="0.25">
      <c r="A75" s="4" t="s">
        <v>142</v>
      </c>
      <c r="B75" s="4" t="s">
        <v>143</v>
      </c>
      <c r="C75" s="3">
        <v>60</v>
      </c>
      <c r="D75" s="3">
        <v>0</v>
      </c>
      <c r="E75" s="3">
        <v>0</v>
      </c>
      <c r="F75" s="3">
        <v>0</v>
      </c>
      <c r="G75" s="3">
        <v>10</v>
      </c>
      <c r="H75" s="3">
        <v>1</v>
      </c>
    </row>
    <row r="76" spans="1:8" x14ac:dyDescent="0.25">
      <c r="A76" s="4" t="s">
        <v>144</v>
      </c>
      <c r="B76" s="4" t="s">
        <v>145</v>
      </c>
      <c r="C76" s="3">
        <v>7</v>
      </c>
      <c r="D76" s="3">
        <v>5</v>
      </c>
      <c r="E76" s="3">
        <v>2</v>
      </c>
      <c r="F76" s="3">
        <v>1</v>
      </c>
      <c r="G76" s="3">
        <v>0</v>
      </c>
      <c r="H76" s="3">
        <v>0</v>
      </c>
    </row>
    <row r="77" spans="1:8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</row>
    <row r="78" spans="1:8" x14ac:dyDescent="0.25">
      <c r="A78" s="4" t="s">
        <v>148</v>
      </c>
      <c r="B78" s="4" t="s">
        <v>149</v>
      </c>
      <c r="C78" s="3">
        <v>13</v>
      </c>
      <c r="D78" s="3">
        <v>32</v>
      </c>
      <c r="E78" s="3">
        <v>0</v>
      </c>
      <c r="F78" s="3">
        <v>0</v>
      </c>
      <c r="G78" s="3">
        <v>0</v>
      </c>
      <c r="H78" s="3">
        <v>0</v>
      </c>
    </row>
    <row r="79" spans="1:8" x14ac:dyDescent="0.25">
      <c r="A79" s="4" t="s">
        <v>150</v>
      </c>
      <c r="B79" s="4" t="s">
        <v>151</v>
      </c>
      <c r="C79" s="3">
        <v>11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</row>
    <row r="80" spans="1:8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</row>
    <row r="81" spans="1:8" x14ac:dyDescent="0.25">
      <c r="A81" s="4" t="s">
        <v>154</v>
      </c>
      <c r="B81" s="4" t="s">
        <v>155</v>
      </c>
      <c r="C81" s="3">
        <v>17</v>
      </c>
      <c r="D81" s="3">
        <v>5</v>
      </c>
      <c r="E81" s="3">
        <v>4</v>
      </c>
      <c r="F81" s="3">
        <v>1</v>
      </c>
      <c r="G81" s="3">
        <v>0</v>
      </c>
      <c r="H81" s="3">
        <v>0</v>
      </c>
    </row>
    <row r="82" spans="1:8" x14ac:dyDescent="0.25">
      <c r="A82" s="4" t="s">
        <v>156</v>
      </c>
      <c r="B82" s="4" t="s">
        <v>157</v>
      </c>
      <c r="C82" s="3">
        <v>10</v>
      </c>
      <c r="D82" s="3">
        <v>3</v>
      </c>
      <c r="E82" s="3">
        <v>4</v>
      </c>
      <c r="F82" s="3">
        <v>13</v>
      </c>
      <c r="G82" s="3">
        <v>3</v>
      </c>
      <c r="H82" s="3">
        <v>2</v>
      </c>
    </row>
    <row r="83" spans="1:8" x14ac:dyDescent="0.25">
      <c r="A83" s="4" t="s">
        <v>158</v>
      </c>
      <c r="B83" s="4" t="s">
        <v>159</v>
      </c>
      <c r="C83" s="3">
        <v>8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</row>
    <row r="84" spans="1:8" x14ac:dyDescent="0.25">
      <c r="A84" s="4" t="s">
        <v>160</v>
      </c>
      <c r="B84" s="4" t="s">
        <v>161</v>
      </c>
      <c r="C84" s="3">
        <v>38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</row>
    <row r="85" spans="1:8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</row>
    <row r="86" spans="1:8" x14ac:dyDescent="0.25">
      <c r="A86" s="4" t="s">
        <v>164</v>
      </c>
      <c r="B86" s="4" t="s">
        <v>165</v>
      </c>
      <c r="C86" s="3">
        <v>24</v>
      </c>
      <c r="D86" s="3">
        <v>1</v>
      </c>
      <c r="E86" s="3">
        <v>1</v>
      </c>
      <c r="F86" s="3">
        <v>10</v>
      </c>
      <c r="G86" s="3">
        <v>0</v>
      </c>
      <c r="H86" s="3">
        <v>0</v>
      </c>
    </row>
    <row r="87" spans="1:8" x14ac:dyDescent="0.25">
      <c r="A87" s="4" t="s">
        <v>166</v>
      </c>
      <c r="B87" s="4" t="s">
        <v>167</v>
      </c>
      <c r="C87" s="3">
        <v>4</v>
      </c>
      <c r="D87" s="3">
        <v>6</v>
      </c>
      <c r="E87" s="3">
        <v>0</v>
      </c>
      <c r="F87" s="3">
        <v>1</v>
      </c>
      <c r="G87" s="3">
        <v>3</v>
      </c>
      <c r="H87" s="3">
        <v>0</v>
      </c>
    </row>
    <row r="88" spans="1:8" x14ac:dyDescent="0.25">
      <c r="A88" s="4" t="s">
        <v>168</v>
      </c>
      <c r="B88" s="4" t="s">
        <v>169</v>
      </c>
      <c r="C88" s="3">
        <v>19</v>
      </c>
      <c r="D88" s="3">
        <v>7</v>
      </c>
      <c r="E88" s="3">
        <v>0</v>
      </c>
      <c r="F88" s="3">
        <v>1</v>
      </c>
      <c r="G88" s="3">
        <v>0</v>
      </c>
      <c r="H88" s="3">
        <v>0</v>
      </c>
    </row>
    <row r="89" spans="1:8" x14ac:dyDescent="0.25">
      <c r="A89" s="4" t="s">
        <v>170</v>
      </c>
      <c r="B89" s="4" t="s">
        <v>171</v>
      </c>
      <c r="C89" s="3">
        <v>53</v>
      </c>
      <c r="D89" s="3">
        <v>6</v>
      </c>
      <c r="E89" s="3">
        <v>0</v>
      </c>
      <c r="F89" s="3">
        <v>1</v>
      </c>
      <c r="G89" s="3">
        <v>2</v>
      </c>
      <c r="H89" s="3">
        <v>0</v>
      </c>
    </row>
    <row r="90" spans="1:8" x14ac:dyDescent="0.25">
      <c r="A90" s="4" t="s">
        <v>172</v>
      </c>
      <c r="B90" s="4" t="s">
        <v>173</v>
      </c>
      <c r="C90" s="3">
        <v>2</v>
      </c>
      <c r="D90" s="3">
        <v>2</v>
      </c>
      <c r="E90" s="3">
        <v>0</v>
      </c>
      <c r="F90" s="3">
        <v>0</v>
      </c>
      <c r="G90" s="3">
        <v>0</v>
      </c>
      <c r="H90" s="3">
        <v>0</v>
      </c>
    </row>
    <row r="91" spans="1:8" x14ac:dyDescent="0.25">
      <c r="A91" s="4" t="s">
        <v>174</v>
      </c>
      <c r="B91" s="4" t="s">
        <v>175</v>
      </c>
      <c r="C91" s="3">
        <v>18</v>
      </c>
      <c r="D91" s="3">
        <v>0</v>
      </c>
      <c r="E91" s="3">
        <v>0</v>
      </c>
      <c r="F91" s="3">
        <v>8</v>
      </c>
      <c r="G91" s="3">
        <v>1</v>
      </c>
      <c r="H91" s="3">
        <v>0</v>
      </c>
    </row>
    <row r="92" spans="1:8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18</v>
      </c>
      <c r="F92" s="3">
        <v>0</v>
      </c>
      <c r="G92" s="3">
        <v>0</v>
      </c>
      <c r="H92" s="3">
        <v>0</v>
      </c>
    </row>
    <row r="93" spans="1:8" x14ac:dyDescent="0.25">
      <c r="A93" s="4" t="s">
        <v>178</v>
      </c>
      <c r="B93" s="4" t="s">
        <v>179</v>
      </c>
      <c r="C93" s="3">
        <v>4</v>
      </c>
      <c r="D93" s="3">
        <v>5</v>
      </c>
      <c r="E93" s="3">
        <v>0</v>
      </c>
      <c r="F93" s="3">
        <v>0</v>
      </c>
      <c r="G93" s="3">
        <v>0</v>
      </c>
      <c r="H93" s="3">
        <v>0</v>
      </c>
    </row>
    <row r="94" spans="1:8" x14ac:dyDescent="0.25">
      <c r="A94" s="4" t="s">
        <v>180</v>
      </c>
      <c r="B94" s="4" t="s">
        <v>181</v>
      </c>
      <c r="C94" s="3">
        <v>19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</row>
    <row r="95" spans="1:8" x14ac:dyDescent="0.25">
      <c r="A95" s="4" t="s">
        <v>182</v>
      </c>
      <c r="B95" s="4" t="s">
        <v>183</v>
      </c>
      <c r="C95" s="3">
        <v>23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</row>
    <row r="96" spans="1:8" x14ac:dyDescent="0.25">
      <c r="A96" s="4" t="s">
        <v>184</v>
      </c>
      <c r="B96" s="4" t="s">
        <v>185</v>
      </c>
      <c r="C96" s="3">
        <v>14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</row>
    <row r="97" spans="1:8" x14ac:dyDescent="0.25">
      <c r="A97" s="4" t="s">
        <v>186</v>
      </c>
      <c r="B97" s="4" t="s">
        <v>187</v>
      </c>
      <c r="C97" s="3">
        <v>24</v>
      </c>
      <c r="D97" s="3">
        <v>12</v>
      </c>
      <c r="E97" s="3">
        <v>0</v>
      </c>
      <c r="F97" s="3">
        <v>0</v>
      </c>
      <c r="G97" s="3">
        <v>0</v>
      </c>
      <c r="H97" s="3">
        <v>0</v>
      </c>
    </row>
    <row r="98" spans="1:8" x14ac:dyDescent="0.25">
      <c r="A98" s="4" t="s">
        <v>188</v>
      </c>
      <c r="B98" s="4" t="s">
        <v>189</v>
      </c>
      <c r="C98" s="3">
        <v>26</v>
      </c>
      <c r="D98" s="3">
        <v>41</v>
      </c>
      <c r="E98" s="3">
        <v>14</v>
      </c>
      <c r="F98" s="3">
        <v>0</v>
      </c>
      <c r="G98" s="3">
        <v>0</v>
      </c>
      <c r="H98" s="3">
        <v>0</v>
      </c>
    </row>
    <row r="99" spans="1:8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</row>
    <row r="100" spans="1:8" x14ac:dyDescent="0.25">
      <c r="A100" s="4" t="s">
        <v>192</v>
      </c>
      <c r="B100" s="4" t="s">
        <v>193</v>
      </c>
      <c r="C100" s="3">
        <v>46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</row>
    <row r="101" spans="1:8" x14ac:dyDescent="0.25">
      <c r="A101" s="4" t="s">
        <v>194</v>
      </c>
      <c r="B101" s="4" t="s">
        <v>195</v>
      </c>
      <c r="C101" s="3">
        <v>2</v>
      </c>
      <c r="D101" s="3">
        <v>10</v>
      </c>
      <c r="E101" s="3">
        <v>0</v>
      </c>
      <c r="F101" s="3">
        <v>0</v>
      </c>
      <c r="G101" s="3">
        <v>0</v>
      </c>
      <c r="H101" s="3">
        <v>0</v>
      </c>
    </row>
    <row r="102" spans="1:8" x14ac:dyDescent="0.25">
      <c r="A102" s="4" t="s">
        <v>196</v>
      </c>
      <c r="B102" s="4" t="s">
        <v>197</v>
      </c>
      <c r="C102" s="3">
        <v>12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</row>
    <row r="103" spans="1:8" x14ac:dyDescent="0.25">
      <c r="A103" s="4" t="s">
        <v>198</v>
      </c>
      <c r="B103" s="4" t="s">
        <v>199</v>
      </c>
      <c r="C103" s="3">
        <v>17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</row>
    <row r="104" spans="1:8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</row>
    <row r="105" spans="1:8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</row>
    <row r="106" spans="1:8" x14ac:dyDescent="0.25">
      <c r="A106" s="4" t="s">
        <v>204</v>
      </c>
      <c r="B106" s="4" t="s">
        <v>205</v>
      </c>
      <c r="C106" s="3">
        <v>35</v>
      </c>
      <c r="D106" s="3">
        <v>0</v>
      </c>
      <c r="E106" s="3">
        <v>0</v>
      </c>
      <c r="F106" s="3">
        <v>5</v>
      </c>
      <c r="G106" s="3">
        <v>0</v>
      </c>
      <c r="H106" s="3">
        <v>0</v>
      </c>
    </row>
    <row r="107" spans="1:8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</row>
    <row r="108" spans="1:8" x14ac:dyDescent="0.25">
      <c r="A108" s="4" t="s">
        <v>208</v>
      </c>
      <c r="B108" s="4" t="s">
        <v>209</v>
      </c>
      <c r="C108" s="3">
        <v>25</v>
      </c>
      <c r="D108" s="3">
        <v>3</v>
      </c>
      <c r="E108" s="3">
        <v>0</v>
      </c>
      <c r="F108" s="3">
        <v>3</v>
      </c>
      <c r="G108" s="3">
        <v>0</v>
      </c>
      <c r="H108" s="3">
        <v>0</v>
      </c>
    </row>
    <row r="109" spans="1:8" x14ac:dyDescent="0.25">
      <c r="A109" s="4" t="s">
        <v>210</v>
      </c>
      <c r="B109" s="4" t="s">
        <v>211</v>
      </c>
      <c r="C109" s="3">
        <v>12</v>
      </c>
      <c r="D109" s="3">
        <v>3</v>
      </c>
      <c r="E109" s="3">
        <v>0</v>
      </c>
      <c r="F109" s="3">
        <v>8</v>
      </c>
      <c r="G109" s="3">
        <v>0</v>
      </c>
      <c r="H109" s="3">
        <v>0</v>
      </c>
    </row>
    <row r="110" spans="1:8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</row>
    <row r="111" spans="1:8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</row>
    <row r="112" spans="1:8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</row>
    <row r="113" spans="1:9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</row>
    <row r="114" spans="1:9" x14ac:dyDescent="0.25">
      <c r="A114" s="14"/>
      <c r="B114" s="9" t="s">
        <v>473</v>
      </c>
      <c r="C114" s="24">
        <f t="shared" ref="C114:H114" si="0">SUM(C5:C113)</f>
        <v>6130</v>
      </c>
      <c r="D114" s="24">
        <f t="shared" si="0"/>
        <v>714</v>
      </c>
      <c r="E114" s="24">
        <f t="shared" si="0"/>
        <v>481</v>
      </c>
      <c r="F114" s="24">
        <f t="shared" si="0"/>
        <v>976</v>
      </c>
      <c r="G114" s="24">
        <f t="shared" si="0"/>
        <v>199</v>
      </c>
      <c r="H114" s="24">
        <f t="shared" si="0"/>
        <v>190</v>
      </c>
      <c r="I114" s="7"/>
    </row>
  </sheetData>
  <mergeCells count="5">
    <mergeCell ref="A2:A4"/>
    <mergeCell ref="B2:B4"/>
    <mergeCell ref="C2:H2"/>
    <mergeCell ref="C3:E3"/>
    <mergeCell ref="F3:H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"/>
  <sheetViews>
    <sheetView topLeftCell="D1" workbookViewId="0">
      <selection activeCell="B135" sqref="B135"/>
    </sheetView>
  </sheetViews>
  <sheetFormatPr baseColWidth="10" defaultColWidth="9.140625" defaultRowHeight="15" x14ac:dyDescent="0.25"/>
  <cols>
    <col min="2" max="2" width="68.42578125" customWidth="1"/>
    <col min="3" max="12" width="16.5703125" customWidth="1"/>
  </cols>
  <sheetData>
    <row r="1" spans="1:12" ht="15.75" thickBot="1" x14ac:dyDescent="0.3"/>
    <row r="2" spans="1:12" ht="30" customHeight="1" thickTop="1" thickBot="1" x14ac:dyDescent="0.3">
      <c r="A2" s="318" t="s">
        <v>0</v>
      </c>
      <c r="B2" s="318" t="s">
        <v>1</v>
      </c>
      <c r="C2" s="325" t="s">
        <v>731</v>
      </c>
      <c r="D2" s="337"/>
      <c r="E2" s="337"/>
      <c r="F2" s="337"/>
      <c r="G2" s="337"/>
      <c r="H2" s="337"/>
      <c r="I2" s="337"/>
      <c r="J2" s="337"/>
      <c r="K2" s="337"/>
      <c r="L2" s="338"/>
    </row>
    <row r="3" spans="1:12" ht="39.950000000000003" customHeight="1" thickTop="1" thickBot="1" x14ac:dyDescent="0.3">
      <c r="A3" s="318" t="s">
        <v>0</v>
      </c>
      <c r="B3" s="318" t="s">
        <v>1</v>
      </c>
      <c r="C3" s="2" t="s">
        <v>732</v>
      </c>
      <c r="D3" s="2" t="s">
        <v>733</v>
      </c>
      <c r="E3" s="2" t="s">
        <v>734</v>
      </c>
      <c r="F3" s="2" t="s">
        <v>735</v>
      </c>
      <c r="G3" s="267" t="s">
        <v>558</v>
      </c>
      <c r="H3" s="2" t="s">
        <v>736</v>
      </c>
      <c r="I3" s="2" t="s">
        <v>737</v>
      </c>
      <c r="J3" s="2" t="s">
        <v>738</v>
      </c>
      <c r="K3" s="265" t="s">
        <v>739</v>
      </c>
      <c r="L3" s="264" t="s">
        <v>861</v>
      </c>
    </row>
    <row r="4" spans="1:12" ht="15.75" thickTop="1" x14ac:dyDescent="0.25">
      <c r="A4" s="4" t="s">
        <v>2</v>
      </c>
      <c r="B4" s="4" t="s">
        <v>3</v>
      </c>
      <c r="C4" s="3">
        <v>28</v>
      </c>
      <c r="D4" s="3">
        <v>64</v>
      </c>
      <c r="E4" s="3">
        <v>60</v>
      </c>
      <c r="F4" s="3">
        <v>223</v>
      </c>
      <c r="G4" s="73">
        <f>SUM(C4:F4)</f>
        <v>375</v>
      </c>
      <c r="H4" s="3">
        <v>9</v>
      </c>
      <c r="I4" s="3">
        <v>12</v>
      </c>
      <c r="J4" s="3">
        <v>54</v>
      </c>
      <c r="K4" s="12">
        <v>26</v>
      </c>
      <c r="L4" s="193">
        <f>SUM(H4:K4)</f>
        <v>101</v>
      </c>
    </row>
    <row r="5" spans="1:12" x14ac:dyDescent="0.25">
      <c r="A5" s="4" t="s">
        <v>4</v>
      </c>
      <c r="B5" s="4" t="s">
        <v>5</v>
      </c>
      <c r="C5" s="3">
        <v>39</v>
      </c>
      <c r="D5" s="3">
        <v>106</v>
      </c>
      <c r="E5" s="3">
        <v>169</v>
      </c>
      <c r="F5" s="3">
        <v>299</v>
      </c>
      <c r="G5" s="73">
        <f t="shared" ref="G5:G68" si="0">SUM(C5:F5)</f>
        <v>613</v>
      </c>
      <c r="H5" s="3">
        <v>3</v>
      </c>
      <c r="I5" s="3">
        <v>22</v>
      </c>
      <c r="J5" s="3">
        <v>0</v>
      </c>
      <c r="K5" s="12">
        <v>2</v>
      </c>
      <c r="L5" s="193">
        <f t="shared" ref="L5:L68" si="1">SUM(H5:K5)</f>
        <v>27</v>
      </c>
    </row>
    <row r="6" spans="1:12" x14ac:dyDescent="0.25">
      <c r="A6" s="4" t="s">
        <v>6</v>
      </c>
      <c r="B6" s="4" t="s">
        <v>7</v>
      </c>
      <c r="C6" s="3">
        <v>41</v>
      </c>
      <c r="D6" s="3">
        <v>82</v>
      </c>
      <c r="E6" s="3">
        <v>91</v>
      </c>
      <c r="F6" s="3">
        <v>142</v>
      </c>
      <c r="G6" s="73">
        <f t="shared" si="0"/>
        <v>356</v>
      </c>
      <c r="H6" s="3">
        <v>41</v>
      </c>
      <c r="I6" s="3">
        <v>70</v>
      </c>
      <c r="J6" s="3">
        <v>91</v>
      </c>
      <c r="K6" s="12">
        <v>142</v>
      </c>
      <c r="L6" s="193">
        <f t="shared" si="1"/>
        <v>344</v>
      </c>
    </row>
    <row r="7" spans="1:12" x14ac:dyDescent="0.25">
      <c r="A7" s="4" t="s">
        <v>8</v>
      </c>
      <c r="B7" s="4" t="s">
        <v>9</v>
      </c>
      <c r="C7" s="3">
        <v>45</v>
      </c>
      <c r="D7" s="3">
        <v>85</v>
      </c>
      <c r="E7" s="3">
        <v>66</v>
      </c>
      <c r="F7" s="3">
        <v>169</v>
      </c>
      <c r="G7" s="73">
        <f t="shared" si="0"/>
        <v>365</v>
      </c>
      <c r="H7" s="3">
        <v>44</v>
      </c>
      <c r="I7" s="3">
        <v>85</v>
      </c>
      <c r="J7" s="3">
        <v>66</v>
      </c>
      <c r="K7" s="12">
        <v>110</v>
      </c>
      <c r="L7" s="193">
        <f t="shared" si="1"/>
        <v>305</v>
      </c>
    </row>
    <row r="8" spans="1:12" x14ac:dyDescent="0.25">
      <c r="A8" s="4" t="s">
        <v>10</v>
      </c>
      <c r="B8" s="4" t="s">
        <v>11</v>
      </c>
      <c r="C8" s="3">
        <v>33</v>
      </c>
      <c r="D8" s="3">
        <v>105</v>
      </c>
      <c r="E8" s="3">
        <v>55</v>
      </c>
      <c r="F8" s="3">
        <v>111</v>
      </c>
      <c r="G8" s="73">
        <f t="shared" si="0"/>
        <v>304</v>
      </c>
      <c r="H8" s="3">
        <v>33</v>
      </c>
      <c r="I8" s="3">
        <v>105</v>
      </c>
      <c r="J8" s="3">
        <v>54</v>
      </c>
      <c r="K8" s="12">
        <v>77</v>
      </c>
      <c r="L8" s="193">
        <f t="shared" si="1"/>
        <v>269</v>
      </c>
    </row>
    <row r="9" spans="1:12" x14ac:dyDescent="0.25">
      <c r="A9" s="4" t="s">
        <v>12</v>
      </c>
      <c r="B9" s="4" t="s">
        <v>13</v>
      </c>
      <c r="C9" s="3">
        <v>42</v>
      </c>
      <c r="D9" s="3">
        <v>95</v>
      </c>
      <c r="E9" s="3">
        <v>149</v>
      </c>
      <c r="F9" s="3">
        <v>307</v>
      </c>
      <c r="G9" s="73">
        <f t="shared" si="0"/>
        <v>593</v>
      </c>
      <c r="H9" s="3">
        <v>27</v>
      </c>
      <c r="I9" s="3">
        <v>48</v>
      </c>
      <c r="J9" s="3">
        <v>149</v>
      </c>
      <c r="K9" s="12">
        <v>307</v>
      </c>
      <c r="L9" s="193">
        <f t="shared" si="1"/>
        <v>531</v>
      </c>
    </row>
    <row r="10" spans="1:12" x14ac:dyDescent="0.25">
      <c r="A10" s="4" t="s">
        <v>14</v>
      </c>
      <c r="B10" s="4" t="s">
        <v>15</v>
      </c>
      <c r="C10" s="3">
        <v>44</v>
      </c>
      <c r="D10" s="3">
        <v>108</v>
      </c>
      <c r="E10" s="3">
        <v>145</v>
      </c>
      <c r="F10" s="3">
        <v>232</v>
      </c>
      <c r="G10" s="73">
        <f t="shared" si="0"/>
        <v>529</v>
      </c>
      <c r="H10" s="3">
        <v>23</v>
      </c>
      <c r="I10" s="3">
        <v>45</v>
      </c>
      <c r="J10" s="3">
        <v>89</v>
      </c>
      <c r="K10" s="12">
        <v>50</v>
      </c>
      <c r="L10" s="193">
        <f t="shared" si="1"/>
        <v>207</v>
      </c>
    </row>
    <row r="11" spans="1:12" x14ac:dyDescent="0.25">
      <c r="A11" s="4" t="s">
        <v>16</v>
      </c>
      <c r="B11" s="4" t="s">
        <v>17</v>
      </c>
      <c r="C11" s="3">
        <v>44</v>
      </c>
      <c r="D11" s="3">
        <v>110</v>
      </c>
      <c r="E11" s="3">
        <v>54</v>
      </c>
      <c r="F11" s="3">
        <v>102</v>
      </c>
      <c r="G11" s="73">
        <f t="shared" si="0"/>
        <v>310</v>
      </c>
      <c r="H11" s="3">
        <v>38</v>
      </c>
      <c r="I11" s="3">
        <v>82</v>
      </c>
      <c r="J11" s="3">
        <v>52</v>
      </c>
      <c r="K11" s="12">
        <v>68</v>
      </c>
      <c r="L11" s="193">
        <f t="shared" si="1"/>
        <v>240</v>
      </c>
    </row>
    <row r="12" spans="1:12" x14ac:dyDescent="0.25">
      <c r="A12" s="4" t="s">
        <v>18</v>
      </c>
      <c r="B12" s="4" t="s">
        <v>19</v>
      </c>
      <c r="C12" s="3">
        <v>41</v>
      </c>
      <c r="D12" s="3">
        <v>80</v>
      </c>
      <c r="E12" s="3">
        <v>168</v>
      </c>
      <c r="F12" s="3">
        <v>432</v>
      </c>
      <c r="G12" s="73">
        <f t="shared" si="0"/>
        <v>721</v>
      </c>
      <c r="H12" s="3">
        <v>18</v>
      </c>
      <c r="I12" s="3">
        <v>37</v>
      </c>
      <c r="J12" s="3">
        <v>168</v>
      </c>
      <c r="K12" s="12">
        <v>432</v>
      </c>
      <c r="L12" s="193">
        <f t="shared" si="1"/>
        <v>655</v>
      </c>
    </row>
    <row r="13" spans="1:12" x14ac:dyDescent="0.25">
      <c r="A13" s="4" t="s">
        <v>20</v>
      </c>
      <c r="B13" s="4" t="s">
        <v>21</v>
      </c>
      <c r="C13" s="3">
        <v>23</v>
      </c>
      <c r="D13" s="3">
        <v>53</v>
      </c>
      <c r="E13" s="3">
        <v>17</v>
      </c>
      <c r="F13" s="3">
        <v>97</v>
      </c>
      <c r="G13" s="73">
        <f t="shared" si="0"/>
        <v>190</v>
      </c>
      <c r="H13" s="3">
        <v>6</v>
      </c>
      <c r="I13" s="3">
        <v>53</v>
      </c>
      <c r="J13" s="3">
        <v>17</v>
      </c>
      <c r="K13" s="12">
        <v>25</v>
      </c>
      <c r="L13" s="193">
        <f t="shared" si="1"/>
        <v>101</v>
      </c>
    </row>
    <row r="14" spans="1:12" x14ac:dyDescent="0.25">
      <c r="A14" s="4" t="s">
        <v>22</v>
      </c>
      <c r="B14" s="4" t="s">
        <v>23</v>
      </c>
      <c r="C14" s="3">
        <v>22</v>
      </c>
      <c r="D14" s="3">
        <v>84</v>
      </c>
      <c r="E14" s="3">
        <v>46</v>
      </c>
      <c r="F14" s="3">
        <v>105</v>
      </c>
      <c r="G14" s="73">
        <f t="shared" si="0"/>
        <v>257</v>
      </c>
      <c r="H14" s="3">
        <v>13</v>
      </c>
      <c r="I14" s="3">
        <v>65</v>
      </c>
      <c r="J14" s="3">
        <v>25</v>
      </c>
      <c r="K14" s="12">
        <v>36</v>
      </c>
      <c r="L14" s="193">
        <f t="shared" si="1"/>
        <v>139</v>
      </c>
    </row>
    <row r="15" spans="1:12" x14ac:dyDescent="0.25">
      <c r="A15" s="4" t="s">
        <v>24</v>
      </c>
      <c r="B15" s="4" t="s">
        <v>25</v>
      </c>
      <c r="C15" s="3">
        <v>43</v>
      </c>
      <c r="D15" s="3">
        <v>81</v>
      </c>
      <c r="E15" s="3">
        <v>85</v>
      </c>
      <c r="F15" s="3">
        <v>121</v>
      </c>
      <c r="G15" s="73">
        <f t="shared" si="0"/>
        <v>330</v>
      </c>
      <c r="H15" s="3">
        <v>20</v>
      </c>
      <c r="I15" s="3">
        <v>18</v>
      </c>
      <c r="J15" s="3">
        <v>40</v>
      </c>
      <c r="K15" s="12">
        <v>51</v>
      </c>
      <c r="L15" s="193">
        <f t="shared" si="1"/>
        <v>129</v>
      </c>
    </row>
    <row r="16" spans="1:12" x14ac:dyDescent="0.25">
      <c r="A16" s="4" t="s">
        <v>26</v>
      </c>
      <c r="B16" s="4" t="s">
        <v>27</v>
      </c>
      <c r="C16" s="3">
        <v>34</v>
      </c>
      <c r="D16" s="3">
        <v>71</v>
      </c>
      <c r="E16" s="3">
        <v>150</v>
      </c>
      <c r="F16" s="3">
        <v>291</v>
      </c>
      <c r="G16" s="73">
        <f t="shared" si="0"/>
        <v>546</v>
      </c>
      <c r="H16" s="3">
        <v>3</v>
      </c>
      <c r="I16" s="3">
        <v>28</v>
      </c>
      <c r="J16" s="3">
        <v>133</v>
      </c>
      <c r="K16" s="12">
        <v>274</v>
      </c>
      <c r="L16" s="193">
        <f t="shared" si="1"/>
        <v>438</v>
      </c>
    </row>
    <row r="17" spans="1:12" x14ac:dyDescent="0.25">
      <c r="A17" s="4" t="s">
        <v>28</v>
      </c>
      <c r="B17" s="4" t="s">
        <v>29</v>
      </c>
      <c r="C17" s="3">
        <v>27</v>
      </c>
      <c r="D17" s="3">
        <v>73</v>
      </c>
      <c r="E17" s="3">
        <v>37</v>
      </c>
      <c r="F17" s="3">
        <v>133</v>
      </c>
      <c r="G17" s="73">
        <f t="shared" si="0"/>
        <v>270</v>
      </c>
      <c r="H17" s="3">
        <v>1</v>
      </c>
      <c r="I17" s="3">
        <v>4</v>
      </c>
      <c r="J17" s="3">
        <v>9</v>
      </c>
      <c r="K17" s="12">
        <v>28</v>
      </c>
      <c r="L17" s="193">
        <f t="shared" si="1"/>
        <v>42</v>
      </c>
    </row>
    <row r="18" spans="1:12" x14ac:dyDescent="0.25">
      <c r="A18" s="4" t="s">
        <v>30</v>
      </c>
      <c r="B18" s="4" t="s">
        <v>31</v>
      </c>
      <c r="C18" s="3">
        <v>21</v>
      </c>
      <c r="D18" s="3">
        <v>88</v>
      </c>
      <c r="E18" s="3">
        <v>31</v>
      </c>
      <c r="F18" s="3">
        <v>81</v>
      </c>
      <c r="G18" s="73">
        <f t="shared" si="0"/>
        <v>221</v>
      </c>
      <c r="H18" s="3">
        <v>17</v>
      </c>
      <c r="I18" s="3">
        <v>65</v>
      </c>
      <c r="J18" s="3">
        <v>25</v>
      </c>
      <c r="K18" s="12">
        <v>50</v>
      </c>
      <c r="L18" s="193">
        <f t="shared" si="1"/>
        <v>157</v>
      </c>
    </row>
    <row r="19" spans="1:12" x14ac:dyDescent="0.25">
      <c r="A19" s="4" t="s">
        <v>32</v>
      </c>
      <c r="B19" s="4" t="s">
        <v>33</v>
      </c>
      <c r="C19" s="3">
        <v>28</v>
      </c>
      <c r="D19" s="3">
        <v>109</v>
      </c>
      <c r="E19" s="3">
        <v>39</v>
      </c>
      <c r="F19" s="3">
        <v>94</v>
      </c>
      <c r="G19" s="73">
        <f t="shared" si="0"/>
        <v>270</v>
      </c>
      <c r="H19" s="3">
        <v>20</v>
      </c>
      <c r="I19" s="3">
        <v>57</v>
      </c>
      <c r="J19" s="3">
        <v>29</v>
      </c>
      <c r="K19" s="12">
        <v>77</v>
      </c>
      <c r="L19" s="193">
        <f t="shared" si="1"/>
        <v>183</v>
      </c>
    </row>
    <row r="20" spans="1:12" x14ac:dyDescent="0.25">
      <c r="A20" s="4" t="s">
        <v>34</v>
      </c>
      <c r="B20" s="4" t="s">
        <v>35</v>
      </c>
      <c r="C20" s="3">
        <v>22</v>
      </c>
      <c r="D20" s="3">
        <v>71</v>
      </c>
      <c r="E20" s="3">
        <v>56</v>
      </c>
      <c r="F20" s="3">
        <v>46</v>
      </c>
      <c r="G20" s="73">
        <f t="shared" si="0"/>
        <v>195</v>
      </c>
      <c r="H20" s="3">
        <v>10</v>
      </c>
      <c r="I20" s="3">
        <v>52</v>
      </c>
      <c r="J20" s="3">
        <v>56</v>
      </c>
      <c r="K20" s="12">
        <v>46</v>
      </c>
      <c r="L20" s="193">
        <f t="shared" si="1"/>
        <v>164</v>
      </c>
    </row>
    <row r="21" spans="1:12" x14ac:dyDescent="0.25">
      <c r="A21" s="4" t="s">
        <v>36</v>
      </c>
      <c r="B21" s="4" t="s">
        <v>37</v>
      </c>
      <c r="C21" s="3">
        <v>30</v>
      </c>
      <c r="D21" s="3">
        <v>103</v>
      </c>
      <c r="E21" s="3">
        <v>71</v>
      </c>
      <c r="F21" s="3">
        <v>122</v>
      </c>
      <c r="G21" s="73">
        <f t="shared" si="0"/>
        <v>326</v>
      </c>
      <c r="H21" s="3">
        <v>6</v>
      </c>
      <c r="I21" s="3">
        <v>25</v>
      </c>
      <c r="J21" s="3">
        <v>70</v>
      </c>
      <c r="K21" s="12">
        <v>70</v>
      </c>
      <c r="L21" s="193">
        <f t="shared" si="1"/>
        <v>171</v>
      </c>
    </row>
    <row r="22" spans="1:12" x14ac:dyDescent="0.25">
      <c r="A22" s="4" t="s">
        <v>38</v>
      </c>
      <c r="B22" s="4" t="s">
        <v>39</v>
      </c>
      <c r="C22" s="3">
        <v>28</v>
      </c>
      <c r="D22" s="3">
        <v>38</v>
      </c>
      <c r="E22" s="3">
        <v>31</v>
      </c>
      <c r="F22" s="3">
        <v>61</v>
      </c>
      <c r="G22" s="73">
        <f t="shared" si="0"/>
        <v>158</v>
      </c>
      <c r="H22" s="3">
        <v>28</v>
      </c>
      <c r="I22" s="3">
        <v>38</v>
      </c>
      <c r="J22" s="3">
        <v>31</v>
      </c>
      <c r="K22" s="12">
        <v>61</v>
      </c>
      <c r="L22" s="193">
        <f t="shared" si="1"/>
        <v>158</v>
      </c>
    </row>
    <row r="23" spans="1:12" x14ac:dyDescent="0.25">
      <c r="A23" s="4" t="s">
        <v>40</v>
      </c>
      <c r="B23" s="4" t="s">
        <v>41</v>
      </c>
      <c r="C23" s="3">
        <v>1</v>
      </c>
      <c r="D23" s="3">
        <v>62</v>
      </c>
      <c r="E23" s="3">
        <v>49</v>
      </c>
      <c r="F23" s="3">
        <v>89</v>
      </c>
      <c r="G23" s="73">
        <f t="shared" si="0"/>
        <v>201</v>
      </c>
      <c r="H23" s="3">
        <v>1</v>
      </c>
      <c r="I23" s="3">
        <v>62</v>
      </c>
      <c r="J23" s="3">
        <v>49</v>
      </c>
      <c r="K23" s="12">
        <v>7</v>
      </c>
      <c r="L23" s="193">
        <f t="shared" si="1"/>
        <v>119</v>
      </c>
    </row>
    <row r="24" spans="1:12" x14ac:dyDescent="0.25">
      <c r="A24" s="4" t="s">
        <v>42</v>
      </c>
      <c r="B24" s="4" t="s">
        <v>43</v>
      </c>
      <c r="C24" s="3">
        <v>21</v>
      </c>
      <c r="D24" s="3">
        <v>48</v>
      </c>
      <c r="E24" s="3">
        <v>37</v>
      </c>
      <c r="F24" s="3">
        <v>84</v>
      </c>
      <c r="G24" s="73">
        <f t="shared" si="0"/>
        <v>190</v>
      </c>
      <c r="H24" s="3">
        <v>18</v>
      </c>
      <c r="I24" s="3">
        <v>38</v>
      </c>
      <c r="J24" s="3">
        <v>30</v>
      </c>
      <c r="K24" s="12">
        <v>31</v>
      </c>
      <c r="L24" s="193">
        <f t="shared" si="1"/>
        <v>117</v>
      </c>
    </row>
    <row r="25" spans="1:12" x14ac:dyDescent="0.25">
      <c r="A25" s="4" t="s">
        <v>44</v>
      </c>
      <c r="B25" s="4" t="s">
        <v>45</v>
      </c>
      <c r="C25" s="3">
        <v>29</v>
      </c>
      <c r="D25" s="3">
        <v>112</v>
      </c>
      <c r="E25" s="3">
        <v>81</v>
      </c>
      <c r="F25" s="3">
        <v>103</v>
      </c>
      <c r="G25" s="73">
        <f t="shared" si="0"/>
        <v>325</v>
      </c>
      <c r="H25" s="3">
        <v>2</v>
      </c>
      <c r="I25" s="3">
        <v>45</v>
      </c>
      <c r="J25" s="3">
        <v>49</v>
      </c>
      <c r="K25" s="12">
        <v>53</v>
      </c>
      <c r="L25" s="193">
        <f t="shared" si="1"/>
        <v>149</v>
      </c>
    </row>
    <row r="26" spans="1:12" x14ac:dyDescent="0.25">
      <c r="A26" s="4" t="s">
        <v>46</v>
      </c>
      <c r="B26" s="4" t="s">
        <v>47</v>
      </c>
      <c r="C26" s="3">
        <v>19</v>
      </c>
      <c r="D26" s="3">
        <v>77</v>
      </c>
      <c r="E26" s="3">
        <v>24</v>
      </c>
      <c r="F26" s="3">
        <v>59</v>
      </c>
      <c r="G26" s="73">
        <f t="shared" si="0"/>
        <v>179</v>
      </c>
      <c r="H26" s="3">
        <v>19</v>
      </c>
      <c r="I26" s="3">
        <v>77</v>
      </c>
      <c r="J26" s="3">
        <v>24</v>
      </c>
      <c r="K26" s="12">
        <v>59</v>
      </c>
      <c r="L26" s="193">
        <f t="shared" si="1"/>
        <v>179</v>
      </c>
    </row>
    <row r="27" spans="1:12" x14ac:dyDescent="0.25">
      <c r="A27" s="4" t="s">
        <v>48</v>
      </c>
      <c r="B27" s="4" t="s">
        <v>49</v>
      </c>
      <c r="C27" s="3">
        <v>17</v>
      </c>
      <c r="D27" s="3">
        <v>35</v>
      </c>
      <c r="E27" s="3">
        <v>31</v>
      </c>
      <c r="F27" s="3">
        <v>40</v>
      </c>
      <c r="G27" s="73">
        <f t="shared" si="0"/>
        <v>123</v>
      </c>
      <c r="H27" s="3">
        <v>13</v>
      </c>
      <c r="I27" s="3">
        <v>25</v>
      </c>
      <c r="J27" s="3">
        <v>28</v>
      </c>
      <c r="K27" s="12">
        <v>25</v>
      </c>
      <c r="L27" s="193">
        <f t="shared" si="1"/>
        <v>91</v>
      </c>
    </row>
    <row r="28" spans="1:12" x14ac:dyDescent="0.25">
      <c r="A28" s="4" t="s">
        <v>50</v>
      </c>
      <c r="B28" s="4" t="s">
        <v>51</v>
      </c>
      <c r="C28" s="3">
        <v>20</v>
      </c>
      <c r="D28" s="3">
        <v>81</v>
      </c>
      <c r="E28" s="3">
        <v>39</v>
      </c>
      <c r="F28" s="3">
        <v>88</v>
      </c>
      <c r="G28" s="73">
        <f t="shared" si="0"/>
        <v>228</v>
      </c>
      <c r="H28" s="3">
        <v>3</v>
      </c>
      <c r="I28" s="3">
        <v>36</v>
      </c>
      <c r="J28" s="3">
        <v>0</v>
      </c>
      <c r="K28" s="12">
        <v>0</v>
      </c>
      <c r="L28" s="193">
        <f t="shared" si="1"/>
        <v>39</v>
      </c>
    </row>
    <row r="29" spans="1:12" x14ac:dyDescent="0.25">
      <c r="A29" s="4" t="s">
        <v>52</v>
      </c>
      <c r="B29" s="4" t="s">
        <v>53</v>
      </c>
      <c r="C29" s="3">
        <v>24</v>
      </c>
      <c r="D29" s="3">
        <v>37</v>
      </c>
      <c r="E29" s="3">
        <v>30</v>
      </c>
      <c r="F29" s="3">
        <v>91</v>
      </c>
      <c r="G29" s="73">
        <f t="shared" si="0"/>
        <v>182</v>
      </c>
      <c r="H29" s="3">
        <v>24</v>
      </c>
      <c r="I29" s="3">
        <v>37</v>
      </c>
      <c r="J29" s="3">
        <v>30</v>
      </c>
      <c r="K29" s="12">
        <v>91</v>
      </c>
      <c r="L29" s="193">
        <f t="shared" si="1"/>
        <v>182</v>
      </c>
    </row>
    <row r="30" spans="1:12" x14ac:dyDescent="0.25">
      <c r="A30" s="4" t="s">
        <v>54</v>
      </c>
      <c r="B30" s="4" t="s">
        <v>55</v>
      </c>
      <c r="C30" s="3">
        <v>36</v>
      </c>
      <c r="D30" s="3">
        <v>76</v>
      </c>
      <c r="E30" s="3">
        <v>90</v>
      </c>
      <c r="F30" s="3">
        <v>166</v>
      </c>
      <c r="G30" s="73">
        <f t="shared" si="0"/>
        <v>368</v>
      </c>
      <c r="H30" s="3">
        <v>22</v>
      </c>
      <c r="I30" s="3">
        <v>29</v>
      </c>
      <c r="J30" s="3">
        <v>54</v>
      </c>
      <c r="K30" s="12">
        <v>12</v>
      </c>
      <c r="L30" s="193">
        <f t="shared" si="1"/>
        <v>117</v>
      </c>
    </row>
    <row r="31" spans="1:12" x14ac:dyDescent="0.25">
      <c r="A31" s="4" t="s">
        <v>56</v>
      </c>
      <c r="B31" s="4" t="s">
        <v>57</v>
      </c>
      <c r="C31" s="3">
        <v>34</v>
      </c>
      <c r="D31" s="3">
        <v>119</v>
      </c>
      <c r="E31" s="3">
        <v>70</v>
      </c>
      <c r="F31" s="3">
        <v>156</v>
      </c>
      <c r="G31" s="73">
        <f t="shared" si="0"/>
        <v>379</v>
      </c>
      <c r="H31" s="3">
        <v>9</v>
      </c>
      <c r="I31" s="3">
        <v>26</v>
      </c>
      <c r="J31" s="3">
        <v>70</v>
      </c>
      <c r="K31" s="12">
        <v>55</v>
      </c>
      <c r="L31" s="193">
        <f t="shared" si="1"/>
        <v>160</v>
      </c>
    </row>
    <row r="32" spans="1:12" x14ac:dyDescent="0.25">
      <c r="A32" s="4" t="s">
        <v>58</v>
      </c>
      <c r="B32" s="4" t="s">
        <v>59</v>
      </c>
      <c r="C32" s="3">
        <v>35</v>
      </c>
      <c r="D32" s="3">
        <v>86</v>
      </c>
      <c r="E32" s="3">
        <v>96</v>
      </c>
      <c r="F32" s="3">
        <v>152</v>
      </c>
      <c r="G32" s="73">
        <f t="shared" si="0"/>
        <v>369</v>
      </c>
      <c r="H32" s="3">
        <v>0</v>
      </c>
      <c r="I32" s="3">
        <v>7</v>
      </c>
      <c r="J32" s="3">
        <v>28</v>
      </c>
      <c r="K32" s="12">
        <v>0</v>
      </c>
      <c r="L32" s="193">
        <f t="shared" si="1"/>
        <v>35</v>
      </c>
    </row>
    <row r="33" spans="1:12" x14ac:dyDescent="0.25">
      <c r="A33" s="4" t="s">
        <v>60</v>
      </c>
      <c r="B33" s="4" t="s">
        <v>61</v>
      </c>
      <c r="C33" s="3">
        <v>26</v>
      </c>
      <c r="D33" s="3">
        <v>67</v>
      </c>
      <c r="E33" s="3">
        <v>36</v>
      </c>
      <c r="F33" s="3">
        <v>46</v>
      </c>
      <c r="G33" s="73">
        <f t="shared" si="0"/>
        <v>175</v>
      </c>
      <c r="H33" s="3">
        <v>26</v>
      </c>
      <c r="I33" s="3">
        <v>67</v>
      </c>
      <c r="J33" s="3">
        <v>36</v>
      </c>
      <c r="K33" s="12">
        <v>46</v>
      </c>
      <c r="L33" s="193">
        <f t="shared" si="1"/>
        <v>175</v>
      </c>
    </row>
    <row r="34" spans="1:12" x14ac:dyDescent="0.25">
      <c r="A34" s="4" t="s">
        <v>62</v>
      </c>
      <c r="B34" s="4" t="s">
        <v>63</v>
      </c>
      <c r="C34" s="3">
        <v>9</v>
      </c>
      <c r="D34" s="3">
        <v>42</v>
      </c>
      <c r="E34" s="3">
        <v>23</v>
      </c>
      <c r="F34" s="3">
        <v>64</v>
      </c>
      <c r="G34" s="73">
        <f t="shared" si="0"/>
        <v>138</v>
      </c>
      <c r="H34" s="3">
        <v>3</v>
      </c>
      <c r="I34" s="3">
        <v>27</v>
      </c>
      <c r="J34" s="3">
        <v>6</v>
      </c>
      <c r="K34" s="12">
        <v>11</v>
      </c>
      <c r="L34" s="193">
        <f t="shared" si="1"/>
        <v>47</v>
      </c>
    </row>
    <row r="35" spans="1:12" x14ac:dyDescent="0.25">
      <c r="A35" s="4" t="s">
        <v>64</v>
      </c>
      <c r="B35" s="4" t="s">
        <v>65</v>
      </c>
      <c r="C35" s="3">
        <v>28</v>
      </c>
      <c r="D35" s="3">
        <v>57</v>
      </c>
      <c r="E35" s="3">
        <v>58</v>
      </c>
      <c r="F35" s="3">
        <v>109</v>
      </c>
      <c r="G35" s="73">
        <f t="shared" si="0"/>
        <v>252</v>
      </c>
      <c r="H35" s="3">
        <v>8</v>
      </c>
      <c r="I35" s="3">
        <v>6</v>
      </c>
      <c r="J35" s="3">
        <v>35</v>
      </c>
      <c r="K35" s="12">
        <v>49</v>
      </c>
      <c r="L35" s="193">
        <f t="shared" si="1"/>
        <v>98</v>
      </c>
    </row>
    <row r="36" spans="1:12" x14ac:dyDescent="0.25">
      <c r="A36" s="4" t="s">
        <v>66</v>
      </c>
      <c r="B36" s="4" t="s">
        <v>67</v>
      </c>
      <c r="C36" s="3">
        <v>21</v>
      </c>
      <c r="D36" s="3">
        <v>59</v>
      </c>
      <c r="E36" s="3">
        <v>23</v>
      </c>
      <c r="F36" s="3">
        <v>174</v>
      </c>
      <c r="G36" s="73">
        <f t="shared" si="0"/>
        <v>277</v>
      </c>
      <c r="H36" s="3">
        <v>21</v>
      </c>
      <c r="I36" s="3">
        <v>59</v>
      </c>
      <c r="J36" s="3">
        <v>23</v>
      </c>
      <c r="K36" s="12">
        <v>174</v>
      </c>
      <c r="L36" s="193">
        <f t="shared" si="1"/>
        <v>277</v>
      </c>
    </row>
    <row r="37" spans="1:12" x14ac:dyDescent="0.25">
      <c r="A37" s="4" t="s">
        <v>68</v>
      </c>
      <c r="B37" s="4" t="s">
        <v>69</v>
      </c>
      <c r="C37" s="3">
        <v>17</v>
      </c>
      <c r="D37" s="3">
        <v>44</v>
      </c>
      <c r="E37" s="3">
        <v>37</v>
      </c>
      <c r="F37" s="3">
        <v>84</v>
      </c>
      <c r="G37" s="73">
        <f t="shared" si="0"/>
        <v>182</v>
      </c>
      <c r="H37" s="3">
        <v>17</v>
      </c>
      <c r="I37" s="3">
        <v>42</v>
      </c>
      <c r="J37" s="3">
        <v>37</v>
      </c>
      <c r="K37" s="12">
        <v>77</v>
      </c>
      <c r="L37" s="193">
        <f t="shared" si="1"/>
        <v>173</v>
      </c>
    </row>
    <row r="38" spans="1:12" x14ac:dyDescent="0.25">
      <c r="A38" s="4" t="s">
        <v>70</v>
      </c>
      <c r="B38" s="4" t="s">
        <v>71</v>
      </c>
      <c r="C38" s="3">
        <v>30</v>
      </c>
      <c r="D38" s="3">
        <v>48</v>
      </c>
      <c r="E38" s="3">
        <v>86</v>
      </c>
      <c r="F38" s="3">
        <v>170</v>
      </c>
      <c r="G38" s="73">
        <f t="shared" si="0"/>
        <v>334</v>
      </c>
      <c r="H38" s="3">
        <v>29</v>
      </c>
      <c r="I38" s="3">
        <v>38</v>
      </c>
      <c r="J38" s="3">
        <v>86</v>
      </c>
      <c r="K38" s="12">
        <v>93</v>
      </c>
      <c r="L38" s="193">
        <f t="shared" si="1"/>
        <v>246</v>
      </c>
    </row>
    <row r="39" spans="1:12" x14ac:dyDescent="0.25">
      <c r="A39" s="4" t="s">
        <v>72</v>
      </c>
      <c r="B39" s="4" t="s">
        <v>73</v>
      </c>
      <c r="C39" s="3">
        <v>30</v>
      </c>
      <c r="D39" s="3">
        <v>104</v>
      </c>
      <c r="E39" s="3">
        <v>65</v>
      </c>
      <c r="F39" s="3">
        <v>136</v>
      </c>
      <c r="G39" s="73">
        <f t="shared" si="0"/>
        <v>335</v>
      </c>
      <c r="H39" s="3">
        <v>24</v>
      </c>
      <c r="I39" s="3">
        <v>25</v>
      </c>
      <c r="J39" s="3">
        <v>47</v>
      </c>
      <c r="K39" s="12">
        <v>46</v>
      </c>
      <c r="L39" s="193">
        <f t="shared" si="1"/>
        <v>142</v>
      </c>
    </row>
    <row r="40" spans="1:12" x14ac:dyDescent="0.25">
      <c r="A40" s="4" t="s">
        <v>74</v>
      </c>
      <c r="B40" s="4" t="s">
        <v>75</v>
      </c>
      <c r="C40" s="3">
        <v>31</v>
      </c>
      <c r="D40" s="3">
        <v>88</v>
      </c>
      <c r="E40" s="3">
        <v>144</v>
      </c>
      <c r="F40" s="3">
        <v>287</v>
      </c>
      <c r="G40" s="73">
        <f t="shared" si="0"/>
        <v>550</v>
      </c>
      <c r="H40" s="3">
        <v>31</v>
      </c>
      <c r="I40" s="3">
        <v>88</v>
      </c>
      <c r="J40" s="3">
        <v>139</v>
      </c>
      <c r="K40" s="12">
        <v>253</v>
      </c>
      <c r="L40" s="193">
        <f t="shared" si="1"/>
        <v>511</v>
      </c>
    </row>
    <row r="41" spans="1:12" x14ac:dyDescent="0.25">
      <c r="A41" s="4" t="s">
        <v>76</v>
      </c>
      <c r="B41" s="4" t="s">
        <v>77</v>
      </c>
      <c r="C41" s="3">
        <v>0</v>
      </c>
      <c r="D41" s="3">
        <v>0</v>
      </c>
      <c r="E41" s="3">
        <v>74</v>
      </c>
      <c r="F41" s="3">
        <v>122</v>
      </c>
      <c r="G41" s="73">
        <f t="shared" si="0"/>
        <v>196</v>
      </c>
      <c r="H41" s="3">
        <v>0</v>
      </c>
      <c r="I41" s="3">
        <v>0</v>
      </c>
      <c r="J41" s="3">
        <v>0</v>
      </c>
      <c r="K41" s="12">
        <v>0</v>
      </c>
      <c r="L41" s="193">
        <f t="shared" si="1"/>
        <v>0</v>
      </c>
    </row>
    <row r="42" spans="1:12" x14ac:dyDescent="0.25">
      <c r="A42" s="4" t="s">
        <v>78</v>
      </c>
      <c r="B42" s="4" t="s">
        <v>79</v>
      </c>
      <c r="C42" s="3">
        <v>32</v>
      </c>
      <c r="D42" s="3">
        <v>110</v>
      </c>
      <c r="E42" s="3">
        <v>53</v>
      </c>
      <c r="F42" s="3">
        <v>111</v>
      </c>
      <c r="G42" s="73">
        <f t="shared" si="0"/>
        <v>306</v>
      </c>
      <c r="H42" s="3">
        <v>14</v>
      </c>
      <c r="I42" s="3">
        <v>82</v>
      </c>
      <c r="J42" s="3">
        <v>0</v>
      </c>
      <c r="K42" s="12">
        <v>0</v>
      </c>
      <c r="L42" s="193">
        <f t="shared" si="1"/>
        <v>96</v>
      </c>
    </row>
    <row r="43" spans="1:12" x14ac:dyDescent="0.25">
      <c r="A43" s="4" t="s">
        <v>80</v>
      </c>
      <c r="B43" s="4" t="s">
        <v>81</v>
      </c>
      <c r="C43" s="3">
        <v>22</v>
      </c>
      <c r="D43" s="3">
        <v>38</v>
      </c>
      <c r="E43" s="3">
        <v>35</v>
      </c>
      <c r="F43" s="3">
        <v>223</v>
      </c>
      <c r="G43" s="73">
        <f t="shared" si="0"/>
        <v>318</v>
      </c>
      <c r="H43" s="3">
        <v>20</v>
      </c>
      <c r="I43" s="3">
        <v>33</v>
      </c>
      <c r="J43" s="3">
        <v>35</v>
      </c>
      <c r="K43" s="12">
        <v>158</v>
      </c>
      <c r="L43" s="193">
        <f t="shared" si="1"/>
        <v>246</v>
      </c>
    </row>
    <row r="44" spans="1:12" x14ac:dyDescent="0.25">
      <c r="A44" s="4" t="s">
        <v>82</v>
      </c>
      <c r="B44" s="4" t="s">
        <v>83</v>
      </c>
      <c r="C44" s="3">
        <v>17</v>
      </c>
      <c r="D44" s="3">
        <v>54</v>
      </c>
      <c r="E44" s="3">
        <v>58</v>
      </c>
      <c r="F44" s="3">
        <v>62</v>
      </c>
      <c r="G44" s="73">
        <f t="shared" si="0"/>
        <v>191</v>
      </c>
      <c r="H44" s="3">
        <v>6</v>
      </c>
      <c r="I44" s="3">
        <v>0</v>
      </c>
      <c r="J44" s="3">
        <v>58</v>
      </c>
      <c r="K44" s="12">
        <v>62</v>
      </c>
      <c r="L44" s="193">
        <f t="shared" si="1"/>
        <v>126</v>
      </c>
    </row>
    <row r="45" spans="1:12" x14ac:dyDescent="0.25">
      <c r="A45" s="4" t="s">
        <v>84</v>
      </c>
      <c r="B45" s="4" t="s">
        <v>85</v>
      </c>
      <c r="C45" s="3">
        <v>19</v>
      </c>
      <c r="D45" s="3">
        <v>28</v>
      </c>
      <c r="E45" s="3">
        <v>47</v>
      </c>
      <c r="F45" s="3">
        <v>138</v>
      </c>
      <c r="G45" s="73">
        <f t="shared" si="0"/>
        <v>232</v>
      </c>
      <c r="H45" s="3">
        <v>19</v>
      </c>
      <c r="I45" s="3">
        <v>28</v>
      </c>
      <c r="J45" s="3">
        <v>47</v>
      </c>
      <c r="K45" s="12">
        <v>138</v>
      </c>
      <c r="L45" s="193">
        <f t="shared" si="1"/>
        <v>232</v>
      </c>
    </row>
    <row r="46" spans="1:12" x14ac:dyDescent="0.25">
      <c r="A46" s="4" t="s">
        <v>86</v>
      </c>
      <c r="B46" s="4" t="s">
        <v>87</v>
      </c>
      <c r="C46" s="3">
        <v>10</v>
      </c>
      <c r="D46" s="3">
        <v>29</v>
      </c>
      <c r="E46" s="3">
        <v>17</v>
      </c>
      <c r="F46" s="3">
        <v>22</v>
      </c>
      <c r="G46" s="73">
        <f t="shared" si="0"/>
        <v>78</v>
      </c>
      <c r="H46" s="3">
        <v>8</v>
      </c>
      <c r="I46" s="3">
        <v>5</v>
      </c>
      <c r="J46" s="3">
        <v>0</v>
      </c>
      <c r="K46" s="12">
        <v>0</v>
      </c>
      <c r="L46" s="193">
        <f t="shared" si="1"/>
        <v>13</v>
      </c>
    </row>
    <row r="47" spans="1:12" x14ac:dyDescent="0.25">
      <c r="A47" s="4" t="s">
        <v>88</v>
      </c>
      <c r="B47" s="4" t="s">
        <v>89</v>
      </c>
      <c r="C47" s="3">
        <v>21</v>
      </c>
      <c r="D47" s="3">
        <v>44</v>
      </c>
      <c r="E47" s="3">
        <v>35</v>
      </c>
      <c r="F47" s="3">
        <v>106</v>
      </c>
      <c r="G47" s="73">
        <f t="shared" si="0"/>
        <v>206</v>
      </c>
      <c r="H47" s="3">
        <v>9</v>
      </c>
      <c r="I47" s="3">
        <v>12</v>
      </c>
      <c r="J47" s="3">
        <v>31</v>
      </c>
      <c r="K47" s="12">
        <v>100</v>
      </c>
      <c r="L47" s="193">
        <f t="shared" si="1"/>
        <v>152</v>
      </c>
    </row>
    <row r="48" spans="1:12" x14ac:dyDescent="0.25">
      <c r="A48" s="4" t="s">
        <v>90</v>
      </c>
      <c r="B48" s="4" t="s">
        <v>91</v>
      </c>
      <c r="C48" s="3">
        <v>13</v>
      </c>
      <c r="D48" s="3">
        <v>12</v>
      </c>
      <c r="E48" s="3">
        <v>27</v>
      </c>
      <c r="F48" s="3">
        <v>74</v>
      </c>
      <c r="G48" s="73">
        <f t="shared" si="0"/>
        <v>126</v>
      </c>
      <c r="H48" s="3">
        <v>13</v>
      </c>
      <c r="I48" s="3">
        <v>12</v>
      </c>
      <c r="J48" s="3">
        <v>13</v>
      </c>
      <c r="K48" s="12">
        <v>74</v>
      </c>
      <c r="L48" s="193">
        <f t="shared" si="1"/>
        <v>112</v>
      </c>
    </row>
    <row r="49" spans="1:12" x14ac:dyDescent="0.25">
      <c r="A49" s="4" t="s">
        <v>92</v>
      </c>
      <c r="B49" s="4" t="s">
        <v>93</v>
      </c>
      <c r="C49" s="3">
        <v>27</v>
      </c>
      <c r="D49" s="3">
        <v>98</v>
      </c>
      <c r="E49" s="3">
        <v>82</v>
      </c>
      <c r="F49" s="3">
        <v>148</v>
      </c>
      <c r="G49" s="73">
        <f t="shared" si="0"/>
        <v>355</v>
      </c>
      <c r="H49" s="3">
        <v>7</v>
      </c>
      <c r="I49" s="3">
        <v>24</v>
      </c>
      <c r="J49" s="3">
        <v>47</v>
      </c>
      <c r="K49" s="12">
        <v>36</v>
      </c>
      <c r="L49" s="193">
        <f t="shared" si="1"/>
        <v>114</v>
      </c>
    </row>
    <row r="50" spans="1:12" x14ac:dyDescent="0.25">
      <c r="A50" s="4" t="s">
        <v>94</v>
      </c>
      <c r="B50" s="4" t="s">
        <v>95</v>
      </c>
      <c r="C50" s="3">
        <v>22</v>
      </c>
      <c r="D50" s="3">
        <v>40</v>
      </c>
      <c r="E50" s="3">
        <v>39</v>
      </c>
      <c r="F50" s="3">
        <v>136</v>
      </c>
      <c r="G50" s="73">
        <f t="shared" si="0"/>
        <v>237</v>
      </c>
      <c r="H50" s="3">
        <v>21</v>
      </c>
      <c r="I50" s="3">
        <v>38</v>
      </c>
      <c r="J50" s="3">
        <v>26</v>
      </c>
      <c r="K50" s="12">
        <v>75</v>
      </c>
      <c r="L50" s="193">
        <f t="shared" si="1"/>
        <v>160</v>
      </c>
    </row>
    <row r="51" spans="1:12" x14ac:dyDescent="0.25">
      <c r="A51" s="4" t="s">
        <v>96</v>
      </c>
      <c r="B51" s="4" t="s">
        <v>97</v>
      </c>
      <c r="C51" s="3">
        <v>26</v>
      </c>
      <c r="D51" s="3">
        <v>97</v>
      </c>
      <c r="E51" s="3">
        <v>91</v>
      </c>
      <c r="F51" s="3">
        <v>123</v>
      </c>
      <c r="G51" s="73">
        <f t="shared" si="0"/>
        <v>337</v>
      </c>
      <c r="H51" s="3">
        <v>26</v>
      </c>
      <c r="I51" s="3">
        <v>75</v>
      </c>
      <c r="J51" s="3">
        <v>92</v>
      </c>
      <c r="K51" s="12">
        <v>70</v>
      </c>
      <c r="L51" s="193">
        <f t="shared" si="1"/>
        <v>263</v>
      </c>
    </row>
    <row r="52" spans="1:12" x14ac:dyDescent="0.25">
      <c r="A52" s="4" t="s">
        <v>98</v>
      </c>
      <c r="B52" s="4" t="s">
        <v>99</v>
      </c>
      <c r="C52" s="3">
        <v>13</v>
      </c>
      <c r="D52" s="3">
        <v>41</v>
      </c>
      <c r="E52" s="3">
        <v>57</v>
      </c>
      <c r="F52" s="3">
        <v>64</v>
      </c>
      <c r="G52" s="73">
        <f t="shared" si="0"/>
        <v>175</v>
      </c>
      <c r="H52" s="3">
        <v>13</v>
      </c>
      <c r="I52" s="3">
        <v>0</v>
      </c>
      <c r="J52" s="3">
        <v>48</v>
      </c>
      <c r="K52" s="12">
        <v>55</v>
      </c>
      <c r="L52" s="193">
        <f t="shared" si="1"/>
        <v>116</v>
      </c>
    </row>
    <row r="53" spans="1:12" x14ac:dyDescent="0.25">
      <c r="A53" s="4" t="s">
        <v>100</v>
      </c>
      <c r="B53" s="4" t="s">
        <v>101</v>
      </c>
      <c r="C53" s="3">
        <v>18</v>
      </c>
      <c r="D53" s="3">
        <v>64</v>
      </c>
      <c r="E53" s="3">
        <v>27</v>
      </c>
      <c r="F53" s="3">
        <v>54</v>
      </c>
      <c r="G53" s="73">
        <f t="shared" si="0"/>
        <v>163</v>
      </c>
      <c r="H53" s="3">
        <v>16</v>
      </c>
      <c r="I53" s="3">
        <v>16</v>
      </c>
      <c r="J53" s="3">
        <v>10</v>
      </c>
      <c r="K53" s="12">
        <v>17</v>
      </c>
      <c r="L53" s="193">
        <f t="shared" si="1"/>
        <v>59</v>
      </c>
    </row>
    <row r="54" spans="1:12" x14ac:dyDescent="0.25">
      <c r="A54" s="4" t="s">
        <v>102</v>
      </c>
      <c r="B54" s="4" t="s">
        <v>103</v>
      </c>
      <c r="C54" s="3">
        <v>6</v>
      </c>
      <c r="D54" s="3">
        <v>47</v>
      </c>
      <c r="E54" s="3">
        <v>37</v>
      </c>
      <c r="F54" s="3">
        <v>31</v>
      </c>
      <c r="G54" s="73">
        <f t="shared" si="0"/>
        <v>121</v>
      </c>
      <c r="H54" s="3">
        <v>0</v>
      </c>
      <c r="I54" s="3">
        <v>0</v>
      </c>
      <c r="J54" s="3">
        <v>0</v>
      </c>
      <c r="K54" s="12">
        <v>0</v>
      </c>
      <c r="L54" s="193">
        <f t="shared" si="1"/>
        <v>0</v>
      </c>
    </row>
    <row r="55" spans="1:12" x14ac:dyDescent="0.25">
      <c r="A55" s="4" t="s">
        <v>104</v>
      </c>
      <c r="B55" s="4" t="s">
        <v>105</v>
      </c>
      <c r="C55" s="3">
        <v>22</v>
      </c>
      <c r="D55" s="3">
        <v>56</v>
      </c>
      <c r="E55" s="3">
        <v>29</v>
      </c>
      <c r="F55" s="3">
        <v>75</v>
      </c>
      <c r="G55" s="73">
        <f t="shared" si="0"/>
        <v>182</v>
      </c>
      <c r="H55" s="3">
        <v>5</v>
      </c>
      <c r="I55" s="3">
        <v>23</v>
      </c>
      <c r="J55" s="3">
        <v>19</v>
      </c>
      <c r="K55" s="12">
        <v>37</v>
      </c>
      <c r="L55" s="193">
        <f t="shared" si="1"/>
        <v>84</v>
      </c>
    </row>
    <row r="56" spans="1:12" x14ac:dyDescent="0.25">
      <c r="A56" s="4" t="s">
        <v>106</v>
      </c>
      <c r="B56" s="4" t="s">
        <v>107</v>
      </c>
      <c r="C56" s="3">
        <v>19</v>
      </c>
      <c r="D56" s="3">
        <v>58</v>
      </c>
      <c r="E56" s="3">
        <v>38</v>
      </c>
      <c r="F56" s="3">
        <v>76</v>
      </c>
      <c r="G56" s="73">
        <f t="shared" si="0"/>
        <v>191</v>
      </c>
      <c r="H56" s="3">
        <v>15</v>
      </c>
      <c r="I56" s="3">
        <v>27</v>
      </c>
      <c r="J56" s="3">
        <v>29</v>
      </c>
      <c r="K56" s="12">
        <v>33</v>
      </c>
      <c r="L56" s="193">
        <f t="shared" si="1"/>
        <v>104</v>
      </c>
    </row>
    <row r="57" spans="1:12" x14ac:dyDescent="0.25">
      <c r="A57" s="4" t="s">
        <v>108</v>
      </c>
      <c r="B57" s="4" t="s">
        <v>109</v>
      </c>
      <c r="C57" s="3">
        <v>20</v>
      </c>
      <c r="D57" s="3">
        <v>45</v>
      </c>
      <c r="E57" s="3">
        <v>30</v>
      </c>
      <c r="F57" s="3">
        <v>79</v>
      </c>
      <c r="G57" s="73">
        <f t="shared" si="0"/>
        <v>174</v>
      </c>
      <c r="H57" s="3">
        <v>20</v>
      </c>
      <c r="I57" s="3">
        <v>45</v>
      </c>
      <c r="J57" s="3">
        <v>30</v>
      </c>
      <c r="K57" s="12">
        <v>49</v>
      </c>
      <c r="L57" s="193">
        <f t="shared" si="1"/>
        <v>144</v>
      </c>
    </row>
    <row r="58" spans="1:12" x14ac:dyDescent="0.25">
      <c r="A58" s="4" t="s">
        <v>110</v>
      </c>
      <c r="B58" s="4" t="s">
        <v>111</v>
      </c>
      <c r="C58" s="3">
        <v>17</v>
      </c>
      <c r="D58" s="3">
        <v>86</v>
      </c>
      <c r="E58" s="3">
        <v>40</v>
      </c>
      <c r="F58" s="3">
        <v>72</v>
      </c>
      <c r="G58" s="73">
        <f t="shared" si="0"/>
        <v>215</v>
      </c>
      <c r="H58" s="3">
        <v>4</v>
      </c>
      <c r="I58" s="3">
        <v>22</v>
      </c>
      <c r="J58" s="3">
        <v>40</v>
      </c>
      <c r="K58" s="12">
        <v>72</v>
      </c>
      <c r="L58" s="193">
        <f t="shared" si="1"/>
        <v>138</v>
      </c>
    </row>
    <row r="59" spans="1:12" x14ac:dyDescent="0.25">
      <c r="A59" s="4" t="s">
        <v>112</v>
      </c>
      <c r="B59" s="4" t="s">
        <v>113</v>
      </c>
      <c r="C59" s="3">
        <v>15</v>
      </c>
      <c r="D59" s="3">
        <v>56</v>
      </c>
      <c r="E59" s="3">
        <v>19</v>
      </c>
      <c r="F59" s="3">
        <v>99</v>
      </c>
      <c r="G59" s="73">
        <f t="shared" si="0"/>
        <v>189</v>
      </c>
      <c r="H59" s="3">
        <v>14</v>
      </c>
      <c r="I59" s="3">
        <v>38</v>
      </c>
      <c r="J59" s="3">
        <v>16</v>
      </c>
      <c r="K59" s="12">
        <v>47</v>
      </c>
      <c r="L59" s="193">
        <f t="shared" si="1"/>
        <v>115</v>
      </c>
    </row>
    <row r="60" spans="1:12" x14ac:dyDescent="0.25">
      <c r="A60" s="4" t="s">
        <v>114</v>
      </c>
      <c r="B60" s="4" t="s">
        <v>115</v>
      </c>
      <c r="C60" s="3">
        <v>16</v>
      </c>
      <c r="D60" s="3">
        <v>54</v>
      </c>
      <c r="E60" s="3">
        <v>17</v>
      </c>
      <c r="F60" s="3">
        <v>37</v>
      </c>
      <c r="G60" s="73">
        <f t="shared" si="0"/>
        <v>124</v>
      </c>
      <c r="H60" s="3">
        <v>16</v>
      </c>
      <c r="I60" s="3">
        <v>15</v>
      </c>
      <c r="J60" s="3">
        <v>17</v>
      </c>
      <c r="K60" s="12">
        <v>37</v>
      </c>
      <c r="L60" s="193">
        <f t="shared" si="1"/>
        <v>85</v>
      </c>
    </row>
    <row r="61" spans="1:12" x14ac:dyDescent="0.25">
      <c r="A61" s="4" t="s">
        <v>116</v>
      </c>
      <c r="B61" s="4" t="s">
        <v>117</v>
      </c>
      <c r="C61" s="3">
        <v>18</v>
      </c>
      <c r="D61" s="3">
        <v>54</v>
      </c>
      <c r="E61" s="3">
        <v>37</v>
      </c>
      <c r="F61" s="3">
        <v>83</v>
      </c>
      <c r="G61" s="73">
        <f t="shared" si="0"/>
        <v>192</v>
      </c>
      <c r="H61" s="3">
        <v>5</v>
      </c>
      <c r="I61" s="3">
        <v>14</v>
      </c>
      <c r="J61" s="3">
        <v>13</v>
      </c>
      <c r="K61" s="12">
        <v>4</v>
      </c>
      <c r="L61" s="193">
        <f t="shared" si="1"/>
        <v>36</v>
      </c>
    </row>
    <row r="62" spans="1:12" x14ac:dyDescent="0.25">
      <c r="A62" s="4" t="s">
        <v>118</v>
      </c>
      <c r="B62" s="4" t="s">
        <v>119</v>
      </c>
      <c r="C62" s="3">
        <v>18</v>
      </c>
      <c r="D62" s="3">
        <v>122</v>
      </c>
      <c r="E62" s="3">
        <v>48</v>
      </c>
      <c r="F62" s="3">
        <v>109</v>
      </c>
      <c r="G62" s="73">
        <f t="shared" si="0"/>
        <v>297</v>
      </c>
      <c r="H62" s="3">
        <v>18</v>
      </c>
      <c r="I62" s="3">
        <v>116</v>
      </c>
      <c r="J62" s="3">
        <v>46</v>
      </c>
      <c r="K62" s="12">
        <v>101</v>
      </c>
      <c r="L62" s="193">
        <f t="shared" si="1"/>
        <v>281</v>
      </c>
    </row>
    <row r="63" spans="1:12" x14ac:dyDescent="0.25">
      <c r="A63" s="4" t="s">
        <v>120</v>
      </c>
      <c r="B63" s="4" t="s">
        <v>121</v>
      </c>
      <c r="C63" s="3">
        <v>22</v>
      </c>
      <c r="D63" s="3">
        <v>33</v>
      </c>
      <c r="E63" s="3">
        <v>33</v>
      </c>
      <c r="F63" s="3">
        <v>79</v>
      </c>
      <c r="G63" s="73">
        <f t="shared" si="0"/>
        <v>167</v>
      </c>
      <c r="H63" s="3">
        <v>22</v>
      </c>
      <c r="I63" s="3">
        <v>33</v>
      </c>
      <c r="J63" s="3">
        <v>33</v>
      </c>
      <c r="K63" s="12">
        <v>0</v>
      </c>
      <c r="L63" s="193">
        <f t="shared" si="1"/>
        <v>88</v>
      </c>
    </row>
    <row r="64" spans="1:12" x14ac:dyDescent="0.25">
      <c r="A64" s="4" t="s">
        <v>122</v>
      </c>
      <c r="B64" s="4" t="s">
        <v>123</v>
      </c>
      <c r="C64" s="3">
        <v>17</v>
      </c>
      <c r="D64" s="3">
        <v>97</v>
      </c>
      <c r="E64" s="3">
        <v>65</v>
      </c>
      <c r="F64" s="3">
        <v>106</v>
      </c>
      <c r="G64" s="73">
        <f t="shared" si="0"/>
        <v>285</v>
      </c>
      <c r="H64" s="3">
        <v>10</v>
      </c>
      <c r="I64" s="3">
        <v>43</v>
      </c>
      <c r="J64" s="3">
        <v>65</v>
      </c>
      <c r="K64" s="12">
        <v>106</v>
      </c>
      <c r="L64" s="193">
        <f t="shared" si="1"/>
        <v>224</v>
      </c>
    </row>
    <row r="65" spans="1:12" x14ac:dyDescent="0.25">
      <c r="A65" s="4" t="s">
        <v>124</v>
      </c>
      <c r="B65" s="4" t="s">
        <v>125</v>
      </c>
      <c r="C65" s="3">
        <v>10</v>
      </c>
      <c r="D65" s="3">
        <v>26</v>
      </c>
      <c r="E65" s="3">
        <v>0</v>
      </c>
      <c r="F65" s="3">
        <v>29</v>
      </c>
      <c r="G65" s="73">
        <f t="shared" si="0"/>
        <v>65</v>
      </c>
      <c r="H65" s="3">
        <v>5</v>
      </c>
      <c r="I65" s="3">
        <v>26</v>
      </c>
      <c r="J65" s="3">
        <v>0</v>
      </c>
      <c r="K65" s="12">
        <v>29</v>
      </c>
      <c r="L65" s="193">
        <f t="shared" si="1"/>
        <v>60</v>
      </c>
    </row>
    <row r="66" spans="1:12" x14ac:dyDescent="0.25">
      <c r="A66" s="4" t="s">
        <v>126</v>
      </c>
      <c r="B66" s="4" t="s">
        <v>127</v>
      </c>
      <c r="C66" s="3">
        <v>11</v>
      </c>
      <c r="D66" s="3">
        <v>35</v>
      </c>
      <c r="E66" s="3">
        <v>12</v>
      </c>
      <c r="F66" s="3">
        <v>78</v>
      </c>
      <c r="G66" s="73">
        <f t="shared" si="0"/>
        <v>136</v>
      </c>
      <c r="H66" s="3">
        <v>10</v>
      </c>
      <c r="I66" s="3">
        <v>35</v>
      </c>
      <c r="J66" s="3">
        <v>12</v>
      </c>
      <c r="K66" s="12">
        <v>38</v>
      </c>
      <c r="L66" s="193">
        <f t="shared" si="1"/>
        <v>95</v>
      </c>
    </row>
    <row r="67" spans="1:12" x14ac:dyDescent="0.25">
      <c r="A67" s="4" t="s">
        <v>128</v>
      </c>
      <c r="B67" s="4" t="s">
        <v>129</v>
      </c>
      <c r="C67" s="3">
        <v>8</v>
      </c>
      <c r="D67" s="3">
        <v>26</v>
      </c>
      <c r="E67" s="3">
        <v>19</v>
      </c>
      <c r="F67" s="3">
        <v>62</v>
      </c>
      <c r="G67" s="73">
        <f t="shared" si="0"/>
        <v>115</v>
      </c>
      <c r="H67" s="3">
        <v>8</v>
      </c>
      <c r="I67" s="3">
        <v>26</v>
      </c>
      <c r="J67" s="3">
        <v>19</v>
      </c>
      <c r="K67" s="12">
        <v>62</v>
      </c>
      <c r="L67" s="193">
        <f t="shared" si="1"/>
        <v>115</v>
      </c>
    </row>
    <row r="68" spans="1:12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3">
        <v>0</v>
      </c>
      <c r="G68" s="73">
        <f t="shared" si="0"/>
        <v>0</v>
      </c>
      <c r="H68" s="3">
        <v>0</v>
      </c>
      <c r="I68" s="3">
        <v>0</v>
      </c>
      <c r="J68" s="3">
        <v>0</v>
      </c>
      <c r="K68" s="12">
        <v>0</v>
      </c>
      <c r="L68" s="193">
        <f t="shared" si="1"/>
        <v>0</v>
      </c>
    </row>
    <row r="69" spans="1:12" x14ac:dyDescent="0.25">
      <c r="A69" s="4" t="s">
        <v>132</v>
      </c>
      <c r="B69" s="4" t="s">
        <v>133</v>
      </c>
      <c r="C69" s="3">
        <v>15</v>
      </c>
      <c r="D69" s="3">
        <v>37</v>
      </c>
      <c r="E69" s="3">
        <v>10</v>
      </c>
      <c r="F69" s="3">
        <v>57</v>
      </c>
      <c r="G69" s="73">
        <f t="shared" ref="G69:G113" si="2">SUM(C69:F69)</f>
        <v>119</v>
      </c>
      <c r="H69" s="3">
        <v>11</v>
      </c>
      <c r="I69" s="3">
        <v>27</v>
      </c>
      <c r="J69" s="3">
        <v>10</v>
      </c>
      <c r="K69" s="12">
        <v>34</v>
      </c>
      <c r="L69" s="193">
        <f t="shared" ref="L69:L113" si="3">SUM(H69:K69)</f>
        <v>82</v>
      </c>
    </row>
    <row r="70" spans="1:12" x14ac:dyDescent="0.25">
      <c r="A70" s="4" t="s">
        <v>134</v>
      </c>
      <c r="B70" s="4" t="s">
        <v>135</v>
      </c>
      <c r="C70" s="3">
        <v>24</v>
      </c>
      <c r="D70" s="3">
        <v>97</v>
      </c>
      <c r="E70" s="3">
        <v>63</v>
      </c>
      <c r="F70" s="3">
        <v>25</v>
      </c>
      <c r="G70" s="73">
        <f t="shared" si="2"/>
        <v>209</v>
      </c>
      <c r="H70" s="3">
        <v>14</v>
      </c>
      <c r="I70" s="3">
        <v>39</v>
      </c>
      <c r="J70" s="3">
        <v>54</v>
      </c>
      <c r="K70" s="12">
        <v>2</v>
      </c>
      <c r="L70" s="193">
        <f t="shared" si="3"/>
        <v>109</v>
      </c>
    </row>
    <row r="71" spans="1:12" x14ac:dyDescent="0.25">
      <c r="A71" s="4" t="s">
        <v>136</v>
      </c>
      <c r="B71" s="4" t="s">
        <v>137</v>
      </c>
      <c r="C71" s="3">
        <v>10</v>
      </c>
      <c r="D71" s="3">
        <v>28</v>
      </c>
      <c r="E71" s="3">
        <v>22</v>
      </c>
      <c r="F71" s="3">
        <v>64</v>
      </c>
      <c r="G71" s="73">
        <f t="shared" si="2"/>
        <v>124</v>
      </c>
      <c r="H71" s="3">
        <v>10</v>
      </c>
      <c r="I71" s="3">
        <v>28</v>
      </c>
      <c r="J71" s="3">
        <v>22</v>
      </c>
      <c r="K71" s="12">
        <v>51</v>
      </c>
      <c r="L71" s="193">
        <f t="shared" si="3"/>
        <v>111</v>
      </c>
    </row>
    <row r="72" spans="1:12" x14ac:dyDescent="0.25">
      <c r="A72" s="4" t="s">
        <v>138</v>
      </c>
      <c r="B72" s="4" t="s">
        <v>139</v>
      </c>
      <c r="C72" s="3">
        <v>4</v>
      </c>
      <c r="D72" s="3">
        <v>36</v>
      </c>
      <c r="E72" s="3">
        <v>15</v>
      </c>
      <c r="F72" s="3">
        <v>79</v>
      </c>
      <c r="G72" s="73">
        <f t="shared" si="2"/>
        <v>134</v>
      </c>
      <c r="H72" s="3">
        <v>4</v>
      </c>
      <c r="I72" s="3">
        <v>25</v>
      </c>
      <c r="J72" s="3">
        <v>15</v>
      </c>
      <c r="K72" s="12">
        <v>75</v>
      </c>
      <c r="L72" s="193">
        <f t="shared" si="3"/>
        <v>119</v>
      </c>
    </row>
    <row r="73" spans="1:12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73">
        <f t="shared" si="2"/>
        <v>0</v>
      </c>
      <c r="H73" s="3">
        <v>0</v>
      </c>
      <c r="I73" s="3">
        <v>0</v>
      </c>
      <c r="J73" s="3">
        <v>0</v>
      </c>
      <c r="K73" s="12">
        <v>0</v>
      </c>
      <c r="L73" s="193">
        <f t="shared" si="3"/>
        <v>0</v>
      </c>
    </row>
    <row r="74" spans="1:12" x14ac:dyDescent="0.25">
      <c r="A74" s="4" t="s">
        <v>142</v>
      </c>
      <c r="B74" s="4" t="s">
        <v>143</v>
      </c>
      <c r="C74" s="3">
        <v>9</v>
      </c>
      <c r="D74" s="3">
        <v>26</v>
      </c>
      <c r="E74" s="3">
        <v>19</v>
      </c>
      <c r="F74" s="3">
        <v>71</v>
      </c>
      <c r="G74" s="73">
        <f t="shared" si="2"/>
        <v>125</v>
      </c>
      <c r="H74" s="3">
        <v>9</v>
      </c>
      <c r="I74" s="3">
        <v>26</v>
      </c>
      <c r="J74" s="3">
        <v>19</v>
      </c>
      <c r="K74" s="12">
        <v>71</v>
      </c>
      <c r="L74" s="193">
        <f t="shared" si="3"/>
        <v>125</v>
      </c>
    </row>
    <row r="75" spans="1:12" x14ac:dyDescent="0.25">
      <c r="A75" s="4" t="s">
        <v>144</v>
      </c>
      <c r="B75" s="4" t="s">
        <v>145</v>
      </c>
      <c r="C75" s="3">
        <v>9</v>
      </c>
      <c r="D75" s="3">
        <v>19</v>
      </c>
      <c r="E75" s="3">
        <v>5</v>
      </c>
      <c r="F75" s="3">
        <v>15</v>
      </c>
      <c r="G75" s="73">
        <f t="shared" si="2"/>
        <v>48</v>
      </c>
      <c r="H75" s="3">
        <v>0</v>
      </c>
      <c r="I75" s="3">
        <v>0</v>
      </c>
      <c r="J75" s="3">
        <v>0</v>
      </c>
      <c r="K75" s="12">
        <v>0</v>
      </c>
      <c r="L75" s="193">
        <f t="shared" si="3"/>
        <v>0</v>
      </c>
    </row>
    <row r="76" spans="1:12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73">
        <f t="shared" si="2"/>
        <v>0</v>
      </c>
      <c r="H76" s="3">
        <v>0</v>
      </c>
      <c r="I76" s="3">
        <v>0</v>
      </c>
      <c r="J76" s="3">
        <v>0</v>
      </c>
      <c r="K76" s="12">
        <v>0</v>
      </c>
      <c r="L76" s="193">
        <f t="shared" si="3"/>
        <v>0</v>
      </c>
    </row>
    <row r="77" spans="1:12" x14ac:dyDescent="0.25">
      <c r="A77" s="4" t="s">
        <v>148</v>
      </c>
      <c r="B77" s="4" t="s">
        <v>149</v>
      </c>
      <c r="C77" s="3">
        <v>16</v>
      </c>
      <c r="D77" s="3">
        <v>38</v>
      </c>
      <c r="E77" s="3">
        <v>31</v>
      </c>
      <c r="F77" s="3">
        <v>45</v>
      </c>
      <c r="G77" s="73">
        <f t="shared" si="2"/>
        <v>130</v>
      </c>
      <c r="H77" s="3">
        <v>16</v>
      </c>
      <c r="I77" s="3">
        <v>38</v>
      </c>
      <c r="J77" s="3">
        <v>31</v>
      </c>
      <c r="K77" s="12">
        <v>45</v>
      </c>
      <c r="L77" s="193">
        <f t="shared" si="3"/>
        <v>130</v>
      </c>
    </row>
    <row r="78" spans="1:12" x14ac:dyDescent="0.25">
      <c r="A78" s="4" t="s">
        <v>150</v>
      </c>
      <c r="B78" s="4" t="s">
        <v>151</v>
      </c>
      <c r="C78" s="3">
        <v>6</v>
      </c>
      <c r="D78" s="3">
        <v>17</v>
      </c>
      <c r="E78" s="3">
        <v>14</v>
      </c>
      <c r="F78" s="3">
        <v>11</v>
      </c>
      <c r="G78" s="73">
        <f t="shared" si="2"/>
        <v>48</v>
      </c>
      <c r="H78" s="3">
        <v>0</v>
      </c>
      <c r="I78" s="3">
        <v>0</v>
      </c>
      <c r="J78" s="3">
        <v>0</v>
      </c>
      <c r="K78" s="12">
        <v>0</v>
      </c>
      <c r="L78" s="193">
        <f t="shared" si="3"/>
        <v>0</v>
      </c>
    </row>
    <row r="79" spans="1:12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73">
        <f t="shared" si="2"/>
        <v>0</v>
      </c>
      <c r="H79" s="3">
        <v>0</v>
      </c>
      <c r="I79" s="3">
        <v>0</v>
      </c>
      <c r="J79" s="3">
        <v>0</v>
      </c>
      <c r="K79" s="12">
        <v>0</v>
      </c>
      <c r="L79" s="193">
        <f t="shared" si="3"/>
        <v>0</v>
      </c>
    </row>
    <row r="80" spans="1:12" x14ac:dyDescent="0.25">
      <c r="A80" s="4" t="s">
        <v>154</v>
      </c>
      <c r="B80" s="4" t="s">
        <v>155</v>
      </c>
      <c r="C80" s="3">
        <v>8</v>
      </c>
      <c r="D80" s="3">
        <v>19</v>
      </c>
      <c r="E80" s="3">
        <v>10</v>
      </c>
      <c r="F80" s="3">
        <v>27</v>
      </c>
      <c r="G80" s="73">
        <f t="shared" si="2"/>
        <v>64</v>
      </c>
      <c r="H80" s="3">
        <v>0</v>
      </c>
      <c r="I80" s="3">
        <v>0</v>
      </c>
      <c r="J80" s="3">
        <v>0</v>
      </c>
      <c r="K80" s="12">
        <v>0</v>
      </c>
      <c r="L80" s="193">
        <f t="shared" si="3"/>
        <v>0</v>
      </c>
    </row>
    <row r="81" spans="1:12" x14ac:dyDescent="0.25">
      <c r="A81" s="4" t="s">
        <v>156</v>
      </c>
      <c r="B81" s="4" t="s">
        <v>157</v>
      </c>
      <c r="C81" s="3">
        <v>10</v>
      </c>
      <c r="D81" s="3">
        <v>24</v>
      </c>
      <c r="E81" s="3">
        <v>14</v>
      </c>
      <c r="F81" s="3">
        <v>35</v>
      </c>
      <c r="G81" s="73">
        <f t="shared" si="2"/>
        <v>83</v>
      </c>
      <c r="H81" s="3">
        <v>10</v>
      </c>
      <c r="I81" s="3">
        <v>24</v>
      </c>
      <c r="J81" s="3">
        <v>14</v>
      </c>
      <c r="K81" s="12">
        <v>35</v>
      </c>
      <c r="L81" s="193">
        <f t="shared" si="3"/>
        <v>83</v>
      </c>
    </row>
    <row r="82" spans="1:12" x14ac:dyDescent="0.25">
      <c r="A82" s="4" t="s">
        <v>158</v>
      </c>
      <c r="B82" s="4" t="s">
        <v>159</v>
      </c>
      <c r="C82" s="3">
        <v>8</v>
      </c>
      <c r="D82" s="3">
        <v>9</v>
      </c>
      <c r="E82" s="3">
        <v>4</v>
      </c>
      <c r="F82" s="3">
        <v>8</v>
      </c>
      <c r="G82" s="73">
        <f t="shared" si="2"/>
        <v>29</v>
      </c>
      <c r="H82" s="3">
        <v>8</v>
      </c>
      <c r="I82" s="3">
        <v>9</v>
      </c>
      <c r="J82" s="3">
        <v>4</v>
      </c>
      <c r="K82" s="12">
        <v>8</v>
      </c>
      <c r="L82" s="193">
        <f t="shared" si="3"/>
        <v>29</v>
      </c>
    </row>
    <row r="83" spans="1:12" x14ac:dyDescent="0.25">
      <c r="A83" s="4" t="s">
        <v>160</v>
      </c>
      <c r="B83" s="4" t="s">
        <v>161</v>
      </c>
      <c r="C83" s="3">
        <v>0</v>
      </c>
      <c r="D83" s="3">
        <v>0</v>
      </c>
      <c r="E83" s="3">
        <v>0</v>
      </c>
      <c r="F83" s="3">
        <v>0</v>
      </c>
      <c r="G83" s="73">
        <f t="shared" si="2"/>
        <v>0</v>
      </c>
      <c r="H83" s="3">
        <v>0</v>
      </c>
      <c r="I83" s="3">
        <v>0</v>
      </c>
      <c r="J83" s="3">
        <v>0</v>
      </c>
      <c r="K83" s="12">
        <v>0</v>
      </c>
      <c r="L83" s="193">
        <f t="shared" si="3"/>
        <v>0</v>
      </c>
    </row>
    <row r="84" spans="1:12" x14ac:dyDescent="0.25">
      <c r="A84" s="4" t="s">
        <v>162</v>
      </c>
      <c r="B84" s="4" t="s">
        <v>163</v>
      </c>
      <c r="C84" s="3">
        <v>6</v>
      </c>
      <c r="D84" s="3">
        <v>10</v>
      </c>
      <c r="E84" s="3">
        <v>0</v>
      </c>
      <c r="F84" s="3">
        <v>0</v>
      </c>
      <c r="G84" s="73">
        <f t="shared" si="2"/>
        <v>16</v>
      </c>
      <c r="H84" s="3">
        <v>0</v>
      </c>
      <c r="I84" s="3">
        <v>0</v>
      </c>
      <c r="J84" s="3">
        <v>0</v>
      </c>
      <c r="K84" s="12">
        <v>0</v>
      </c>
      <c r="L84" s="193">
        <f t="shared" si="3"/>
        <v>0</v>
      </c>
    </row>
    <row r="85" spans="1:12" x14ac:dyDescent="0.25">
      <c r="A85" s="4" t="s">
        <v>164</v>
      </c>
      <c r="B85" s="4" t="s">
        <v>165</v>
      </c>
      <c r="C85" s="3">
        <v>12</v>
      </c>
      <c r="D85" s="3">
        <v>21</v>
      </c>
      <c r="E85" s="3">
        <v>10</v>
      </c>
      <c r="F85" s="3">
        <v>36</v>
      </c>
      <c r="G85" s="73">
        <f t="shared" si="2"/>
        <v>79</v>
      </c>
      <c r="H85" s="3">
        <v>12</v>
      </c>
      <c r="I85" s="3">
        <v>21</v>
      </c>
      <c r="J85" s="3">
        <v>10</v>
      </c>
      <c r="K85" s="12">
        <v>25</v>
      </c>
      <c r="L85" s="193">
        <f t="shared" si="3"/>
        <v>68</v>
      </c>
    </row>
    <row r="86" spans="1:12" x14ac:dyDescent="0.25">
      <c r="A86" s="4" t="s">
        <v>166</v>
      </c>
      <c r="B86" s="4" t="s">
        <v>167</v>
      </c>
      <c r="C86" s="3">
        <v>3</v>
      </c>
      <c r="D86" s="3">
        <v>23</v>
      </c>
      <c r="E86" s="3">
        <v>7</v>
      </c>
      <c r="F86" s="3">
        <v>14</v>
      </c>
      <c r="G86" s="73">
        <f t="shared" si="2"/>
        <v>47</v>
      </c>
      <c r="H86" s="3">
        <v>3</v>
      </c>
      <c r="I86" s="3">
        <v>18</v>
      </c>
      <c r="J86" s="3">
        <v>7</v>
      </c>
      <c r="K86" s="12">
        <v>10</v>
      </c>
      <c r="L86" s="193">
        <f t="shared" si="3"/>
        <v>38</v>
      </c>
    </row>
    <row r="87" spans="1:12" x14ac:dyDescent="0.25">
      <c r="A87" s="4" t="s">
        <v>168</v>
      </c>
      <c r="B87" s="4" t="s">
        <v>169</v>
      </c>
      <c r="C87" s="3">
        <v>5</v>
      </c>
      <c r="D87" s="3">
        <v>20</v>
      </c>
      <c r="E87" s="3">
        <v>5</v>
      </c>
      <c r="F87" s="3">
        <v>27</v>
      </c>
      <c r="G87" s="73">
        <f t="shared" si="2"/>
        <v>57</v>
      </c>
      <c r="H87" s="3">
        <v>5</v>
      </c>
      <c r="I87" s="3">
        <v>20</v>
      </c>
      <c r="J87" s="3">
        <v>5</v>
      </c>
      <c r="K87" s="12">
        <v>27</v>
      </c>
      <c r="L87" s="193">
        <f t="shared" si="3"/>
        <v>57</v>
      </c>
    </row>
    <row r="88" spans="1:12" x14ac:dyDescent="0.25">
      <c r="A88" s="4" t="s">
        <v>170</v>
      </c>
      <c r="B88" s="4" t="s">
        <v>171</v>
      </c>
      <c r="C88" s="3">
        <v>12</v>
      </c>
      <c r="D88" s="3">
        <v>18</v>
      </c>
      <c r="E88" s="3">
        <v>4</v>
      </c>
      <c r="F88" s="3">
        <v>62</v>
      </c>
      <c r="G88" s="73">
        <f t="shared" si="2"/>
        <v>96</v>
      </c>
      <c r="H88" s="3">
        <v>12</v>
      </c>
      <c r="I88" s="3">
        <v>18</v>
      </c>
      <c r="J88" s="3">
        <v>4</v>
      </c>
      <c r="K88" s="12">
        <v>62</v>
      </c>
      <c r="L88" s="193">
        <f t="shared" si="3"/>
        <v>96</v>
      </c>
    </row>
    <row r="89" spans="1:12" x14ac:dyDescent="0.25">
      <c r="A89" s="4" t="s">
        <v>172</v>
      </c>
      <c r="B89" s="4" t="s">
        <v>173</v>
      </c>
      <c r="C89" s="3">
        <v>10</v>
      </c>
      <c r="D89" s="3">
        <v>5</v>
      </c>
      <c r="E89" s="3">
        <v>3</v>
      </c>
      <c r="F89" s="3">
        <v>4</v>
      </c>
      <c r="G89" s="73">
        <f t="shared" si="2"/>
        <v>22</v>
      </c>
      <c r="H89" s="3">
        <v>9</v>
      </c>
      <c r="I89" s="3">
        <v>5</v>
      </c>
      <c r="J89" s="3">
        <v>3</v>
      </c>
      <c r="K89" s="12">
        <v>4</v>
      </c>
      <c r="L89" s="193">
        <f t="shared" si="3"/>
        <v>21</v>
      </c>
    </row>
    <row r="90" spans="1:12" x14ac:dyDescent="0.25">
      <c r="A90" s="4" t="s">
        <v>174</v>
      </c>
      <c r="B90" s="4" t="s">
        <v>175</v>
      </c>
      <c r="C90" s="3">
        <v>10</v>
      </c>
      <c r="D90" s="3">
        <v>22</v>
      </c>
      <c r="E90" s="3">
        <v>7</v>
      </c>
      <c r="F90" s="3">
        <v>27</v>
      </c>
      <c r="G90" s="73">
        <f t="shared" si="2"/>
        <v>66</v>
      </c>
      <c r="H90" s="3">
        <v>10</v>
      </c>
      <c r="I90" s="3">
        <v>32</v>
      </c>
      <c r="J90" s="3">
        <v>5</v>
      </c>
      <c r="K90" s="12">
        <v>7</v>
      </c>
      <c r="L90" s="193">
        <f t="shared" si="3"/>
        <v>54</v>
      </c>
    </row>
    <row r="91" spans="1:12" x14ac:dyDescent="0.25">
      <c r="A91" s="4" t="s">
        <v>176</v>
      </c>
      <c r="B91" s="4" t="s">
        <v>177</v>
      </c>
      <c r="C91" s="3">
        <v>7</v>
      </c>
      <c r="D91" s="3">
        <v>7</v>
      </c>
      <c r="E91" s="3">
        <v>0</v>
      </c>
      <c r="F91" s="3">
        <v>18</v>
      </c>
      <c r="G91" s="73">
        <f t="shared" si="2"/>
        <v>32</v>
      </c>
      <c r="H91" s="3">
        <v>7</v>
      </c>
      <c r="I91" s="3">
        <v>7</v>
      </c>
      <c r="J91" s="3">
        <v>0</v>
      </c>
      <c r="K91" s="12">
        <v>18</v>
      </c>
      <c r="L91" s="193">
        <f t="shared" si="3"/>
        <v>32</v>
      </c>
    </row>
    <row r="92" spans="1:12" x14ac:dyDescent="0.25">
      <c r="A92" s="4" t="s">
        <v>178</v>
      </c>
      <c r="B92" s="4" t="s">
        <v>179</v>
      </c>
      <c r="C92" s="3">
        <v>8</v>
      </c>
      <c r="D92" s="3">
        <v>22</v>
      </c>
      <c r="E92" s="3">
        <v>11</v>
      </c>
      <c r="F92" s="3">
        <v>9</v>
      </c>
      <c r="G92" s="73">
        <f t="shared" si="2"/>
        <v>50</v>
      </c>
      <c r="H92" s="3">
        <v>5</v>
      </c>
      <c r="I92" s="3">
        <v>3</v>
      </c>
      <c r="J92" s="3">
        <v>3</v>
      </c>
      <c r="K92" s="12">
        <v>4</v>
      </c>
      <c r="L92" s="193">
        <f t="shared" si="3"/>
        <v>15</v>
      </c>
    </row>
    <row r="93" spans="1:12" x14ac:dyDescent="0.25">
      <c r="A93" s="4" t="s">
        <v>180</v>
      </c>
      <c r="B93" s="4" t="s">
        <v>181</v>
      </c>
      <c r="C93" s="3">
        <v>0</v>
      </c>
      <c r="D93" s="3">
        <v>9</v>
      </c>
      <c r="E93" s="3">
        <v>8</v>
      </c>
      <c r="F93" s="3">
        <v>19</v>
      </c>
      <c r="G93" s="73">
        <f t="shared" si="2"/>
        <v>36</v>
      </c>
      <c r="H93" s="3">
        <v>0</v>
      </c>
      <c r="I93" s="3">
        <v>2</v>
      </c>
      <c r="J93" s="3">
        <v>8</v>
      </c>
      <c r="K93" s="12">
        <v>18</v>
      </c>
      <c r="L93" s="193">
        <f t="shared" si="3"/>
        <v>28</v>
      </c>
    </row>
    <row r="94" spans="1:12" x14ac:dyDescent="0.25">
      <c r="A94" s="4" t="s">
        <v>182</v>
      </c>
      <c r="B94" s="4" t="s">
        <v>183</v>
      </c>
      <c r="C94" s="3">
        <v>0</v>
      </c>
      <c r="D94" s="3">
        <v>0</v>
      </c>
      <c r="E94" s="3">
        <v>3</v>
      </c>
      <c r="F94" s="3">
        <v>23</v>
      </c>
      <c r="G94" s="73">
        <f t="shared" si="2"/>
        <v>26</v>
      </c>
      <c r="H94" s="3">
        <v>0</v>
      </c>
      <c r="I94" s="3">
        <v>0</v>
      </c>
      <c r="J94" s="3">
        <v>0</v>
      </c>
      <c r="K94" s="12">
        <v>0</v>
      </c>
      <c r="L94" s="193">
        <f t="shared" si="3"/>
        <v>0</v>
      </c>
    </row>
    <row r="95" spans="1:12" x14ac:dyDescent="0.25">
      <c r="A95" s="4" t="s">
        <v>184</v>
      </c>
      <c r="B95" s="4" t="s">
        <v>185</v>
      </c>
      <c r="C95" s="3">
        <v>2</v>
      </c>
      <c r="D95" s="3">
        <v>3</v>
      </c>
      <c r="E95" s="3">
        <v>0</v>
      </c>
      <c r="F95" s="3">
        <v>14</v>
      </c>
      <c r="G95" s="73">
        <f t="shared" si="2"/>
        <v>19</v>
      </c>
      <c r="H95" s="3">
        <v>0</v>
      </c>
      <c r="I95" s="3">
        <v>0</v>
      </c>
      <c r="J95" s="3">
        <v>0</v>
      </c>
      <c r="K95" s="12">
        <v>0</v>
      </c>
      <c r="L95" s="193">
        <f t="shared" si="3"/>
        <v>0</v>
      </c>
    </row>
    <row r="96" spans="1:12" x14ac:dyDescent="0.25">
      <c r="A96" s="4" t="s">
        <v>186</v>
      </c>
      <c r="B96" s="4" t="s">
        <v>187</v>
      </c>
      <c r="C96" s="3">
        <v>9</v>
      </c>
      <c r="D96" s="3">
        <v>18</v>
      </c>
      <c r="E96" s="3">
        <v>3</v>
      </c>
      <c r="F96" s="3">
        <v>36</v>
      </c>
      <c r="G96" s="73">
        <f t="shared" si="2"/>
        <v>66</v>
      </c>
      <c r="H96" s="3">
        <v>9</v>
      </c>
      <c r="I96" s="3">
        <v>18</v>
      </c>
      <c r="J96" s="3">
        <v>3</v>
      </c>
      <c r="K96" s="12">
        <v>36</v>
      </c>
      <c r="L96" s="193">
        <f t="shared" si="3"/>
        <v>66</v>
      </c>
    </row>
    <row r="97" spans="1:12" x14ac:dyDescent="0.25">
      <c r="A97" s="4" t="s">
        <v>188</v>
      </c>
      <c r="B97" s="4" t="s">
        <v>189</v>
      </c>
      <c r="C97" s="3">
        <v>0</v>
      </c>
      <c r="D97" s="3">
        <v>0</v>
      </c>
      <c r="E97" s="3">
        <v>11</v>
      </c>
      <c r="F97" s="3">
        <v>81</v>
      </c>
      <c r="G97" s="73">
        <f t="shared" si="2"/>
        <v>92</v>
      </c>
      <c r="H97" s="3">
        <v>0</v>
      </c>
      <c r="I97" s="3">
        <v>0</v>
      </c>
      <c r="J97" s="3">
        <v>0</v>
      </c>
      <c r="K97" s="12">
        <v>0</v>
      </c>
      <c r="L97" s="193">
        <f t="shared" si="3"/>
        <v>0</v>
      </c>
    </row>
    <row r="98" spans="1:12" x14ac:dyDescent="0.25">
      <c r="A98" s="4" t="s">
        <v>190</v>
      </c>
      <c r="B98" s="4" t="s">
        <v>191</v>
      </c>
      <c r="C98" s="3">
        <v>0</v>
      </c>
      <c r="D98" s="3">
        <v>0</v>
      </c>
      <c r="E98" s="3">
        <v>0</v>
      </c>
      <c r="F98" s="3">
        <v>0</v>
      </c>
      <c r="G98" s="73">
        <f t="shared" si="2"/>
        <v>0</v>
      </c>
      <c r="H98" s="3">
        <v>0</v>
      </c>
      <c r="I98" s="3">
        <v>0</v>
      </c>
      <c r="J98" s="3">
        <v>0</v>
      </c>
      <c r="K98" s="12">
        <v>0</v>
      </c>
      <c r="L98" s="193">
        <f t="shared" si="3"/>
        <v>0</v>
      </c>
    </row>
    <row r="99" spans="1:12" x14ac:dyDescent="0.25">
      <c r="A99" s="4" t="s">
        <v>192</v>
      </c>
      <c r="B99" s="4" t="s">
        <v>193</v>
      </c>
      <c r="C99" s="3">
        <v>7</v>
      </c>
      <c r="D99" s="3">
        <v>32</v>
      </c>
      <c r="E99" s="3">
        <v>18</v>
      </c>
      <c r="F99" s="3">
        <v>46</v>
      </c>
      <c r="G99" s="73">
        <f t="shared" si="2"/>
        <v>103</v>
      </c>
      <c r="H99" s="3">
        <v>7</v>
      </c>
      <c r="I99" s="3">
        <v>32</v>
      </c>
      <c r="J99" s="3">
        <v>18</v>
      </c>
      <c r="K99" s="12">
        <v>46</v>
      </c>
      <c r="L99" s="193">
        <f t="shared" si="3"/>
        <v>103</v>
      </c>
    </row>
    <row r="100" spans="1:12" x14ac:dyDescent="0.25">
      <c r="A100" s="4" t="s">
        <v>194</v>
      </c>
      <c r="B100" s="4" t="s">
        <v>195</v>
      </c>
      <c r="C100" s="3">
        <v>6</v>
      </c>
      <c r="D100" s="3">
        <v>2</v>
      </c>
      <c r="E100" s="3">
        <v>4</v>
      </c>
      <c r="F100" s="3">
        <v>12</v>
      </c>
      <c r="G100" s="73">
        <f t="shared" si="2"/>
        <v>24</v>
      </c>
      <c r="H100" s="3">
        <v>6</v>
      </c>
      <c r="I100" s="3">
        <v>2</v>
      </c>
      <c r="J100" s="3">
        <v>4</v>
      </c>
      <c r="K100" s="12">
        <v>10</v>
      </c>
      <c r="L100" s="193">
        <f t="shared" si="3"/>
        <v>22</v>
      </c>
    </row>
    <row r="101" spans="1:12" x14ac:dyDescent="0.25">
      <c r="A101" s="4" t="s">
        <v>196</v>
      </c>
      <c r="B101" s="4" t="s">
        <v>197</v>
      </c>
      <c r="C101" s="3">
        <v>0</v>
      </c>
      <c r="D101" s="3">
        <v>0</v>
      </c>
      <c r="E101" s="3">
        <v>12</v>
      </c>
      <c r="F101" s="3">
        <v>12</v>
      </c>
      <c r="G101" s="73">
        <f t="shared" si="2"/>
        <v>24</v>
      </c>
      <c r="H101" s="3">
        <v>0</v>
      </c>
      <c r="I101" s="3">
        <v>0</v>
      </c>
      <c r="J101" s="3">
        <v>0</v>
      </c>
      <c r="K101" s="12">
        <v>0</v>
      </c>
      <c r="L101" s="193">
        <f t="shared" si="3"/>
        <v>0</v>
      </c>
    </row>
    <row r="102" spans="1:12" x14ac:dyDescent="0.25">
      <c r="A102" s="4" t="s">
        <v>198</v>
      </c>
      <c r="B102" s="4" t="s">
        <v>199</v>
      </c>
      <c r="C102" s="3">
        <v>9</v>
      </c>
      <c r="D102" s="3">
        <v>10</v>
      </c>
      <c r="E102" s="3">
        <v>1</v>
      </c>
      <c r="F102" s="3">
        <v>17</v>
      </c>
      <c r="G102" s="73">
        <f t="shared" si="2"/>
        <v>37</v>
      </c>
      <c r="H102" s="3">
        <v>0</v>
      </c>
      <c r="I102" s="3">
        <v>0</v>
      </c>
      <c r="J102" s="3">
        <v>0</v>
      </c>
      <c r="K102" s="12">
        <v>0</v>
      </c>
      <c r="L102" s="193">
        <f t="shared" si="3"/>
        <v>0</v>
      </c>
    </row>
    <row r="103" spans="1:12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3">
        <v>0</v>
      </c>
      <c r="G103" s="73">
        <f t="shared" si="2"/>
        <v>0</v>
      </c>
      <c r="H103" s="3">
        <v>0</v>
      </c>
      <c r="I103" s="3">
        <v>0</v>
      </c>
      <c r="J103" s="3">
        <v>0</v>
      </c>
      <c r="K103" s="12">
        <v>0</v>
      </c>
      <c r="L103" s="193">
        <f t="shared" si="3"/>
        <v>0</v>
      </c>
    </row>
    <row r="104" spans="1:12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3">
        <v>0</v>
      </c>
      <c r="G104" s="73">
        <f t="shared" si="2"/>
        <v>0</v>
      </c>
      <c r="H104" s="3">
        <v>0</v>
      </c>
      <c r="I104" s="3">
        <v>0</v>
      </c>
      <c r="J104" s="3">
        <v>0</v>
      </c>
      <c r="K104" s="12">
        <v>0</v>
      </c>
      <c r="L104" s="193">
        <f t="shared" si="3"/>
        <v>0</v>
      </c>
    </row>
    <row r="105" spans="1:12" x14ac:dyDescent="0.25">
      <c r="A105" s="4" t="s">
        <v>204</v>
      </c>
      <c r="B105" s="4" t="s">
        <v>205</v>
      </c>
      <c r="C105" s="3">
        <v>3</v>
      </c>
      <c r="D105" s="3">
        <v>13</v>
      </c>
      <c r="E105" s="3">
        <v>0</v>
      </c>
      <c r="F105" s="3">
        <v>40</v>
      </c>
      <c r="G105" s="73">
        <f t="shared" si="2"/>
        <v>56</v>
      </c>
      <c r="H105" s="3">
        <v>3</v>
      </c>
      <c r="I105" s="3">
        <v>13</v>
      </c>
      <c r="J105" s="3">
        <v>0</v>
      </c>
      <c r="K105" s="12">
        <v>40</v>
      </c>
      <c r="L105" s="193">
        <f t="shared" si="3"/>
        <v>56</v>
      </c>
    </row>
    <row r="106" spans="1:12" x14ac:dyDescent="0.25">
      <c r="A106" s="4" t="s">
        <v>206</v>
      </c>
      <c r="B106" s="4" t="s">
        <v>207</v>
      </c>
      <c r="C106" s="3">
        <v>4</v>
      </c>
      <c r="D106" s="3">
        <v>6</v>
      </c>
      <c r="E106" s="3">
        <v>0</v>
      </c>
      <c r="F106" s="3">
        <v>0</v>
      </c>
      <c r="G106" s="73">
        <f t="shared" si="2"/>
        <v>10</v>
      </c>
      <c r="H106" s="3">
        <v>0</v>
      </c>
      <c r="I106" s="3">
        <v>0</v>
      </c>
      <c r="J106" s="3">
        <v>0</v>
      </c>
      <c r="K106" s="12">
        <v>0</v>
      </c>
      <c r="L106" s="193">
        <f t="shared" si="3"/>
        <v>0</v>
      </c>
    </row>
    <row r="107" spans="1:12" x14ac:dyDescent="0.25">
      <c r="A107" s="4" t="s">
        <v>208</v>
      </c>
      <c r="B107" s="4" t="s">
        <v>209</v>
      </c>
      <c r="C107" s="3">
        <v>8</v>
      </c>
      <c r="D107" s="3">
        <v>22</v>
      </c>
      <c r="E107" s="3">
        <v>6</v>
      </c>
      <c r="F107" s="3">
        <v>31</v>
      </c>
      <c r="G107" s="73">
        <f t="shared" si="2"/>
        <v>67</v>
      </c>
      <c r="H107" s="3">
        <v>7</v>
      </c>
      <c r="I107" s="3">
        <v>6</v>
      </c>
      <c r="J107" s="3">
        <v>6</v>
      </c>
      <c r="K107" s="12">
        <v>31</v>
      </c>
      <c r="L107" s="193">
        <f t="shared" si="3"/>
        <v>50</v>
      </c>
    </row>
    <row r="108" spans="1:12" x14ac:dyDescent="0.25">
      <c r="A108" s="4" t="s">
        <v>210</v>
      </c>
      <c r="B108" s="4" t="s">
        <v>211</v>
      </c>
      <c r="C108" s="3">
        <v>4</v>
      </c>
      <c r="D108" s="3">
        <v>4</v>
      </c>
      <c r="E108" s="3">
        <v>0</v>
      </c>
      <c r="F108" s="3">
        <v>23</v>
      </c>
      <c r="G108" s="73">
        <f t="shared" si="2"/>
        <v>31</v>
      </c>
      <c r="H108" s="3">
        <v>4</v>
      </c>
      <c r="I108" s="3">
        <v>4</v>
      </c>
      <c r="J108" s="3">
        <v>0</v>
      </c>
      <c r="K108" s="12">
        <v>23</v>
      </c>
      <c r="L108" s="193">
        <f t="shared" si="3"/>
        <v>31</v>
      </c>
    </row>
    <row r="109" spans="1:12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73">
        <f t="shared" si="2"/>
        <v>0</v>
      </c>
      <c r="H109" s="3">
        <v>0</v>
      </c>
      <c r="I109" s="3">
        <v>0</v>
      </c>
      <c r="J109" s="3">
        <v>0</v>
      </c>
      <c r="K109" s="12">
        <v>0</v>
      </c>
      <c r="L109" s="193">
        <f t="shared" si="3"/>
        <v>0</v>
      </c>
    </row>
    <row r="110" spans="1:12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3">
        <v>0</v>
      </c>
      <c r="G110" s="73">
        <f t="shared" si="2"/>
        <v>0</v>
      </c>
      <c r="H110" s="3">
        <v>0</v>
      </c>
      <c r="I110" s="3">
        <v>0</v>
      </c>
      <c r="J110" s="3">
        <v>0</v>
      </c>
      <c r="K110" s="12">
        <v>0</v>
      </c>
      <c r="L110" s="193">
        <f t="shared" si="3"/>
        <v>0</v>
      </c>
    </row>
    <row r="111" spans="1:12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73">
        <f t="shared" si="2"/>
        <v>0</v>
      </c>
      <c r="H111" s="3">
        <v>0</v>
      </c>
      <c r="I111" s="3">
        <v>0</v>
      </c>
      <c r="J111" s="3">
        <v>0</v>
      </c>
      <c r="K111" s="12">
        <v>0</v>
      </c>
      <c r="L111" s="193">
        <f t="shared" si="3"/>
        <v>0</v>
      </c>
    </row>
    <row r="112" spans="1:12" ht="15.75" thickBot="1" x14ac:dyDescent="0.3">
      <c r="A112" s="36" t="s">
        <v>218</v>
      </c>
      <c r="B112" s="36" t="s">
        <v>219</v>
      </c>
      <c r="C112" s="34">
        <v>0</v>
      </c>
      <c r="D112" s="34">
        <v>0</v>
      </c>
      <c r="E112" s="34">
        <v>0</v>
      </c>
      <c r="F112" s="34">
        <v>0</v>
      </c>
      <c r="G112" s="80">
        <f t="shared" si="2"/>
        <v>0</v>
      </c>
      <c r="H112" s="34">
        <v>0</v>
      </c>
      <c r="I112" s="34">
        <v>0</v>
      </c>
      <c r="J112" s="34">
        <v>0</v>
      </c>
      <c r="K112" s="42">
        <v>0</v>
      </c>
      <c r="L112" s="193">
        <f t="shared" si="3"/>
        <v>0</v>
      </c>
    </row>
    <row r="113" spans="1:12" ht="16.5" thickTop="1" thickBot="1" x14ac:dyDescent="0.3">
      <c r="A113" s="51"/>
      <c r="B113" s="52" t="s">
        <v>473</v>
      </c>
      <c r="C113" s="53">
        <f>SUM(C4:C112)</f>
        <v>1766</v>
      </c>
      <c r="D113" s="53">
        <f t="shared" ref="D113:K113" si="4">SUM(D4:D112)</f>
        <v>4915</v>
      </c>
      <c r="E113" s="53">
        <f t="shared" si="4"/>
        <v>3925</v>
      </c>
      <c r="F113" s="53">
        <f t="shared" si="4"/>
        <v>8652</v>
      </c>
      <c r="G113" s="83">
        <f t="shared" si="2"/>
        <v>19258</v>
      </c>
      <c r="H113" s="53">
        <f t="shared" si="4"/>
        <v>1135</v>
      </c>
      <c r="I113" s="53">
        <f t="shared" si="4"/>
        <v>2850</v>
      </c>
      <c r="J113" s="53">
        <f t="shared" si="4"/>
        <v>2920</v>
      </c>
      <c r="K113" s="106">
        <f t="shared" si="4"/>
        <v>5096</v>
      </c>
      <c r="L113" s="141">
        <f t="shared" si="3"/>
        <v>12001</v>
      </c>
    </row>
    <row r="114" spans="1:12" ht="15.75" thickTop="1" x14ac:dyDescent="0.25"/>
  </sheetData>
  <mergeCells count="3">
    <mergeCell ref="A2:A3"/>
    <mergeCell ref="B2:B3"/>
    <mergeCell ref="C2:L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3"/>
  <sheetViews>
    <sheetView workbookViewId="0">
      <selection activeCell="K96" sqref="K96"/>
    </sheetView>
  </sheetViews>
  <sheetFormatPr baseColWidth="10" defaultColWidth="9.140625" defaultRowHeight="15" x14ac:dyDescent="0.25"/>
  <cols>
    <col min="2" max="2" width="68.42578125" customWidth="1"/>
    <col min="3" max="7" width="16.5703125" customWidth="1"/>
    <col min="8" max="8" width="9.140625" customWidth="1"/>
  </cols>
  <sheetData>
    <row r="2" spans="1:7" ht="30" customHeight="1" x14ac:dyDescent="0.25">
      <c r="A2" s="318" t="s">
        <v>0</v>
      </c>
      <c r="B2" s="318" t="s">
        <v>1</v>
      </c>
      <c r="C2" s="318" t="s">
        <v>740</v>
      </c>
      <c r="D2" s="318" t="s">
        <v>740</v>
      </c>
      <c r="E2" s="318" t="s">
        <v>740</v>
      </c>
      <c r="F2" s="318" t="s">
        <v>740</v>
      </c>
      <c r="G2" s="318" t="s">
        <v>740</v>
      </c>
    </row>
    <row r="3" spans="1:7" ht="39.950000000000003" customHeight="1" x14ac:dyDescent="0.25">
      <c r="A3" s="318" t="s">
        <v>0</v>
      </c>
      <c r="B3" s="318" t="s">
        <v>1</v>
      </c>
      <c r="C3" s="2" t="s">
        <v>741</v>
      </c>
      <c r="D3" s="2" t="s">
        <v>742</v>
      </c>
      <c r="E3" s="2" t="s">
        <v>743</v>
      </c>
      <c r="F3" s="2" t="s">
        <v>744</v>
      </c>
      <c r="G3" s="2" t="s">
        <v>745</v>
      </c>
    </row>
    <row r="4" spans="1:7" x14ac:dyDescent="0.25">
      <c r="A4" s="4" t="s">
        <v>2</v>
      </c>
      <c r="B4" s="4" t="s">
        <v>3</v>
      </c>
      <c r="C4" s="3">
        <v>83</v>
      </c>
      <c r="D4" s="3">
        <v>833</v>
      </c>
      <c r="E4" s="3">
        <v>3</v>
      </c>
      <c r="F4" s="3">
        <v>7081</v>
      </c>
      <c r="G4" s="3">
        <v>0</v>
      </c>
    </row>
    <row r="5" spans="1:7" x14ac:dyDescent="0.25">
      <c r="A5" s="4" t="s">
        <v>4</v>
      </c>
      <c r="B5" s="4" t="s">
        <v>5</v>
      </c>
      <c r="C5" s="3">
        <v>98</v>
      </c>
      <c r="D5" s="3">
        <v>946</v>
      </c>
      <c r="E5" s="3">
        <v>19</v>
      </c>
      <c r="F5" s="3">
        <v>1063</v>
      </c>
      <c r="G5" s="3">
        <v>1</v>
      </c>
    </row>
    <row r="6" spans="1:7" x14ac:dyDescent="0.25">
      <c r="A6" s="4" t="s">
        <v>6</v>
      </c>
      <c r="B6" s="4" t="s">
        <v>7</v>
      </c>
      <c r="C6" s="3">
        <v>141</v>
      </c>
      <c r="D6" s="3">
        <v>927</v>
      </c>
      <c r="E6" s="3">
        <v>3</v>
      </c>
      <c r="F6" s="3">
        <v>160</v>
      </c>
      <c r="G6" s="3">
        <v>27</v>
      </c>
    </row>
    <row r="7" spans="1:7" x14ac:dyDescent="0.25">
      <c r="A7" s="4" t="s">
        <v>8</v>
      </c>
      <c r="B7" s="4" t="s">
        <v>9</v>
      </c>
      <c r="C7" s="3">
        <v>11</v>
      </c>
      <c r="D7" s="3">
        <v>6</v>
      </c>
      <c r="E7" s="3">
        <v>0</v>
      </c>
      <c r="F7" s="3">
        <v>17</v>
      </c>
      <c r="G7" s="3">
        <v>4</v>
      </c>
    </row>
    <row r="8" spans="1:7" x14ac:dyDescent="0.25">
      <c r="A8" s="4" t="s">
        <v>10</v>
      </c>
      <c r="B8" s="4" t="s">
        <v>11</v>
      </c>
      <c r="C8" s="3">
        <v>107</v>
      </c>
      <c r="D8" s="3">
        <v>282</v>
      </c>
      <c r="E8" s="3">
        <v>8</v>
      </c>
      <c r="F8" s="3">
        <v>8</v>
      </c>
      <c r="G8" s="3">
        <v>0</v>
      </c>
    </row>
    <row r="9" spans="1:7" x14ac:dyDescent="0.25">
      <c r="A9" s="4" t="s">
        <v>12</v>
      </c>
      <c r="B9" s="4" t="s">
        <v>13</v>
      </c>
      <c r="C9" s="3">
        <v>103</v>
      </c>
      <c r="D9" s="3">
        <v>1310</v>
      </c>
      <c r="E9" s="3">
        <v>12</v>
      </c>
      <c r="F9" s="3">
        <v>26</v>
      </c>
      <c r="G9" s="3">
        <v>11</v>
      </c>
    </row>
    <row r="10" spans="1:7" x14ac:dyDescent="0.25">
      <c r="A10" s="4" t="s">
        <v>14</v>
      </c>
      <c r="B10" s="4" t="s">
        <v>15</v>
      </c>
      <c r="C10" s="3">
        <v>877</v>
      </c>
      <c r="D10" s="3">
        <v>5633</v>
      </c>
      <c r="E10" s="3">
        <v>117</v>
      </c>
      <c r="F10" s="3">
        <v>59</v>
      </c>
      <c r="G10" s="3">
        <v>29</v>
      </c>
    </row>
    <row r="11" spans="1:7" x14ac:dyDescent="0.25">
      <c r="A11" s="4" t="s">
        <v>16</v>
      </c>
      <c r="B11" s="4" t="s">
        <v>17</v>
      </c>
      <c r="C11" s="3">
        <v>224</v>
      </c>
      <c r="D11" s="3">
        <v>92</v>
      </c>
      <c r="E11" s="3">
        <v>1</v>
      </c>
      <c r="F11" s="3">
        <v>317</v>
      </c>
      <c r="G11" s="3">
        <v>44</v>
      </c>
    </row>
    <row r="12" spans="1:7" x14ac:dyDescent="0.25">
      <c r="A12" s="4" t="s">
        <v>18</v>
      </c>
      <c r="B12" s="4" t="s">
        <v>19</v>
      </c>
      <c r="C12" s="3">
        <v>12</v>
      </c>
      <c r="D12" s="3">
        <v>0</v>
      </c>
      <c r="E12" s="3">
        <v>0</v>
      </c>
      <c r="F12" s="3">
        <v>0</v>
      </c>
      <c r="G12" s="3">
        <v>12</v>
      </c>
    </row>
    <row r="13" spans="1:7" x14ac:dyDescent="0.25">
      <c r="A13" s="4" t="s">
        <v>20</v>
      </c>
      <c r="B13" s="4" t="s">
        <v>21</v>
      </c>
      <c r="C13" s="3">
        <v>7</v>
      </c>
      <c r="D13" s="3">
        <v>5</v>
      </c>
      <c r="E13" s="3">
        <v>27</v>
      </c>
      <c r="F13" s="3">
        <v>39</v>
      </c>
      <c r="G13" s="3">
        <v>27</v>
      </c>
    </row>
    <row r="14" spans="1:7" x14ac:dyDescent="0.25">
      <c r="A14" s="4" t="s">
        <v>22</v>
      </c>
      <c r="B14" s="4" t="s">
        <v>23</v>
      </c>
      <c r="C14" s="3">
        <v>23</v>
      </c>
      <c r="D14" s="3">
        <v>14</v>
      </c>
      <c r="E14" s="3">
        <v>5</v>
      </c>
      <c r="F14" s="3">
        <v>24</v>
      </c>
      <c r="G14" s="3">
        <v>5</v>
      </c>
    </row>
    <row r="15" spans="1:7" x14ac:dyDescent="0.25">
      <c r="A15" s="4" t="s">
        <v>24</v>
      </c>
      <c r="B15" s="4" t="s">
        <v>25</v>
      </c>
      <c r="C15" s="3">
        <v>235</v>
      </c>
      <c r="D15" s="3">
        <v>1107</v>
      </c>
      <c r="E15" s="3">
        <v>22</v>
      </c>
      <c r="F15" s="3">
        <v>249</v>
      </c>
      <c r="G15" s="3">
        <v>0</v>
      </c>
    </row>
    <row r="16" spans="1:7" x14ac:dyDescent="0.25">
      <c r="A16" s="4" t="s">
        <v>26</v>
      </c>
      <c r="B16" s="4" t="s">
        <v>27</v>
      </c>
      <c r="C16" s="3">
        <v>4</v>
      </c>
      <c r="D16" s="3">
        <v>12</v>
      </c>
      <c r="E16" s="3">
        <v>7</v>
      </c>
      <c r="F16" s="3">
        <v>27</v>
      </c>
      <c r="G16" s="3">
        <v>3</v>
      </c>
    </row>
    <row r="17" spans="1:7" x14ac:dyDescent="0.25">
      <c r="A17" s="4" t="s">
        <v>28</v>
      </c>
      <c r="B17" s="4" t="s">
        <v>29</v>
      </c>
      <c r="C17" s="3">
        <v>257</v>
      </c>
      <c r="D17" s="3">
        <v>616</v>
      </c>
      <c r="E17" s="3">
        <v>31</v>
      </c>
      <c r="F17" s="3">
        <v>24</v>
      </c>
      <c r="G17" s="3">
        <v>3</v>
      </c>
    </row>
    <row r="18" spans="1:7" x14ac:dyDescent="0.25">
      <c r="A18" s="4" t="s">
        <v>30</v>
      </c>
      <c r="B18" s="4" t="s">
        <v>31</v>
      </c>
      <c r="C18" s="3">
        <v>41</v>
      </c>
      <c r="D18" s="3">
        <v>323</v>
      </c>
      <c r="E18" s="3">
        <v>5</v>
      </c>
      <c r="F18" s="3">
        <v>13</v>
      </c>
      <c r="G18" s="3">
        <v>3</v>
      </c>
    </row>
    <row r="19" spans="1:7" x14ac:dyDescent="0.25">
      <c r="A19" s="4" t="s">
        <v>32</v>
      </c>
      <c r="B19" s="4" t="s">
        <v>33</v>
      </c>
      <c r="C19" s="3">
        <v>580</v>
      </c>
      <c r="D19" s="3">
        <v>1060</v>
      </c>
      <c r="E19" s="3">
        <v>151</v>
      </c>
      <c r="F19" s="3">
        <v>171</v>
      </c>
      <c r="G19" s="3">
        <v>59</v>
      </c>
    </row>
    <row r="20" spans="1:7" x14ac:dyDescent="0.25">
      <c r="A20" s="4" t="s">
        <v>34</v>
      </c>
      <c r="B20" s="4" t="s">
        <v>35</v>
      </c>
      <c r="C20" s="3">
        <v>2</v>
      </c>
      <c r="D20" s="3">
        <v>24</v>
      </c>
      <c r="E20" s="3">
        <v>0</v>
      </c>
      <c r="F20" s="3">
        <v>26</v>
      </c>
      <c r="G20" s="3">
        <v>0</v>
      </c>
    </row>
    <row r="21" spans="1:7" x14ac:dyDescent="0.25">
      <c r="A21" s="4" t="s">
        <v>36</v>
      </c>
      <c r="B21" s="4" t="s">
        <v>37</v>
      </c>
      <c r="C21" s="3">
        <v>77</v>
      </c>
      <c r="D21" s="3">
        <v>443</v>
      </c>
      <c r="E21" s="3">
        <v>23</v>
      </c>
      <c r="F21" s="3">
        <v>174</v>
      </c>
      <c r="G21" s="3">
        <v>43</v>
      </c>
    </row>
    <row r="22" spans="1:7" x14ac:dyDescent="0.25">
      <c r="A22" s="4" t="s">
        <v>38</v>
      </c>
      <c r="B22" s="4" t="s">
        <v>39</v>
      </c>
      <c r="C22" s="3">
        <v>9</v>
      </c>
      <c r="D22" s="3">
        <v>20</v>
      </c>
      <c r="E22" s="3">
        <v>1</v>
      </c>
      <c r="F22" s="3">
        <v>424</v>
      </c>
      <c r="G22" s="3">
        <v>4</v>
      </c>
    </row>
    <row r="23" spans="1:7" x14ac:dyDescent="0.25">
      <c r="A23" s="4" t="s">
        <v>40</v>
      </c>
      <c r="B23" s="4" t="s">
        <v>41</v>
      </c>
      <c r="C23" s="3">
        <v>98</v>
      </c>
      <c r="D23" s="3">
        <v>54</v>
      </c>
      <c r="E23" s="3">
        <v>14</v>
      </c>
      <c r="F23" s="3">
        <v>12</v>
      </c>
      <c r="G23" s="3">
        <v>14</v>
      </c>
    </row>
    <row r="24" spans="1:7" x14ac:dyDescent="0.25">
      <c r="A24" s="4" t="s">
        <v>42</v>
      </c>
      <c r="B24" s="4" t="s">
        <v>43</v>
      </c>
      <c r="C24" s="3">
        <v>77</v>
      </c>
      <c r="D24" s="3">
        <v>1291</v>
      </c>
      <c r="E24" s="3">
        <v>49</v>
      </c>
      <c r="F24" s="3">
        <v>655</v>
      </c>
      <c r="G24" s="3">
        <v>1</v>
      </c>
    </row>
    <row r="25" spans="1:7" x14ac:dyDescent="0.25">
      <c r="A25" s="4" t="s">
        <v>44</v>
      </c>
      <c r="B25" s="4" t="s">
        <v>45</v>
      </c>
      <c r="C25" s="3">
        <v>7</v>
      </c>
      <c r="D25" s="3">
        <v>9</v>
      </c>
      <c r="E25" s="3">
        <v>2</v>
      </c>
      <c r="F25" s="3">
        <v>18</v>
      </c>
      <c r="G25" s="3">
        <v>4</v>
      </c>
    </row>
    <row r="26" spans="1:7" x14ac:dyDescent="0.25">
      <c r="A26" s="4" t="s">
        <v>46</v>
      </c>
      <c r="B26" s="4" t="s">
        <v>47</v>
      </c>
      <c r="C26" s="3">
        <v>10</v>
      </c>
      <c r="D26" s="3">
        <v>15</v>
      </c>
      <c r="E26" s="3">
        <v>1</v>
      </c>
      <c r="F26" s="3">
        <v>26</v>
      </c>
      <c r="G26" s="3">
        <v>1</v>
      </c>
    </row>
    <row r="27" spans="1:7" x14ac:dyDescent="0.25">
      <c r="A27" s="4" t="s">
        <v>48</v>
      </c>
      <c r="B27" s="4" t="s">
        <v>49</v>
      </c>
      <c r="C27" s="3">
        <v>671</v>
      </c>
      <c r="D27" s="3">
        <v>1289</v>
      </c>
      <c r="E27" s="3">
        <v>62</v>
      </c>
      <c r="F27" s="3">
        <v>126</v>
      </c>
      <c r="G27" s="3">
        <v>16</v>
      </c>
    </row>
    <row r="28" spans="1:7" x14ac:dyDescent="0.25">
      <c r="A28" s="4" t="s">
        <v>50</v>
      </c>
      <c r="B28" s="4" t="s">
        <v>51</v>
      </c>
      <c r="C28" s="3">
        <v>217</v>
      </c>
      <c r="D28" s="3">
        <v>185</v>
      </c>
      <c r="E28" s="3">
        <v>21</v>
      </c>
      <c r="F28" s="3">
        <v>170</v>
      </c>
      <c r="G28" s="3">
        <v>17</v>
      </c>
    </row>
    <row r="29" spans="1:7" x14ac:dyDescent="0.25">
      <c r="A29" s="4" t="s">
        <v>52</v>
      </c>
      <c r="B29" s="4" t="s">
        <v>53</v>
      </c>
      <c r="C29" s="3">
        <v>63</v>
      </c>
      <c r="D29" s="3">
        <v>1021</v>
      </c>
      <c r="E29" s="3">
        <v>15</v>
      </c>
      <c r="F29" s="3">
        <v>544</v>
      </c>
      <c r="G29" s="3">
        <v>19</v>
      </c>
    </row>
    <row r="30" spans="1:7" x14ac:dyDescent="0.25">
      <c r="A30" s="4" t="s">
        <v>54</v>
      </c>
      <c r="B30" s="4" t="s">
        <v>55</v>
      </c>
      <c r="C30" s="3">
        <v>226</v>
      </c>
      <c r="D30" s="3">
        <v>1187</v>
      </c>
      <c r="E30" s="3">
        <v>24</v>
      </c>
      <c r="F30" s="3">
        <v>128</v>
      </c>
      <c r="G30" s="3">
        <v>25</v>
      </c>
    </row>
    <row r="31" spans="1:7" x14ac:dyDescent="0.25">
      <c r="A31" s="4" t="s">
        <v>56</v>
      </c>
      <c r="B31" s="4" t="s">
        <v>57</v>
      </c>
      <c r="C31" s="3">
        <v>133</v>
      </c>
      <c r="D31" s="3">
        <v>501</v>
      </c>
      <c r="E31" s="3">
        <v>7</v>
      </c>
      <c r="F31" s="3">
        <v>322</v>
      </c>
      <c r="G31" s="3">
        <v>50</v>
      </c>
    </row>
    <row r="32" spans="1:7" x14ac:dyDescent="0.25">
      <c r="A32" s="4" t="s">
        <v>58</v>
      </c>
      <c r="B32" s="4" t="s">
        <v>59</v>
      </c>
      <c r="C32" s="3">
        <v>12</v>
      </c>
      <c r="D32" s="3">
        <v>24</v>
      </c>
      <c r="E32" s="3">
        <v>0</v>
      </c>
      <c r="F32" s="3">
        <v>5</v>
      </c>
      <c r="G32" s="3">
        <v>1</v>
      </c>
    </row>
    <row r="33" spans="1:7" x14ac:dyDescent="0.25">
      <c r="A33" s="4" t="s">
        <v>60</v>
      </c>
      <c r="B33" s="4" t="s">
        <v>61</v>
      </c>
      <c r="C33" s="3">
        <v>0</v>
      </c>
      <c r="D33" s="3">
        <v>128</v>
      </c>
      <c r="E33" s="3">
        <v>0</v>
      </c>
      <c r="F33" s="3">
        <v>128</v>
      </c>
      <c r="G33" s="3">
        <v>0</v>
      </c>
    </row>
    <row r="34" spans="1:7" x14ac:dyDescent="0.25">
      <c r="A34" s="4" t="s">
        <v>62</v>
      </c>
      <c r="B34" s="4" t="s">
        <v>63</v>
      </c>
      <c r="C34" s="3">
        <v>35</v>
      </c>
      <c r="D34" s="3">
        <v>247</v>
      </c>
      <c r="E34" s="3">
        <v>1</v>
      </c>
      <c r="F34" s="3">
        <v>3</v>
      </c>
      <c r="G34" s="3">
        <v>2</v>
      </c>
    </row>
    <row r="35" spans="1:7" x14ac:dyDescent="0.25">
      <c r="A35" s="4" t="s">
        <v>64</v>
      </c>
      <c r="B35" s="4" t="s">
        <v>65</v>
      </c>
      <c r="C35" s="3">
        <v>40</v>
      </c>
      <c r="D35" s="3">
        <v>411</v>
      </c>
      <c r="E35" s="3">
        <v>1</v>
      </c>
      <c r="F35" s="3">
        <v>156</v>
      </c>
      <c r="G35" s="3">
        <v>6</v>
      </c>
    </row>
    <row r="36" spans="1:7" x14ac:dyDescent="0.25">
      <c r="A36" s="4" t="s">
        <v>66</v>
      </c>
      <c r="B36" s="4" t="s">
        <v>67</v>
      </c>
      <c r="C36" s="3">
        <v>111</v>
      </c>
      <c r="D36" s="3">
        <v>782</v>
      </c>
      <c r="E36" s="3">
        <v>16</v>
      </c>
      <c r="F36" s="3">
        <v>362</v>
      </c>
      <c r="G36" s="3">
        <v>7</v>
      </c>
    </row>
    <row r="37" spans="1:7" x14ac:dyDescent="0.25">
      <c r="A37" s="4" t="s">
        <v>68</v>
      </c>
      <c r="B37" s="4" t="s">
        <v>69</v>
      </c>
      <c r="C37" s="3">
        <v>216</v>
      </c>
      <c r="D37" s="3">
        <v>331</v>
      </c>
      <c r="E37" s="3">
        <v>18</v>
      </c>
      <c r="F37" s="3">
        <v>475</v>
      </c>
      <c r="G37" s="3">
        <v>21</v>
      </c>
    </row>
    <row r="38" spans="1:7" x14ac:dyDescent="0.25">
      <c r="A38" s="4" t="s">
        <v>70</v>
      </c>
      <c r="B38" s="4" t="s">
        <v>71</v>
      </c>
      <c r="C38" s="3">
        <v>75</v>
      </c>
      <c r="D38" s="3">
        <v>511</v>
      </c>
      <c r="E38" s="3">
        <v>7</v>
      </c>
      <c r="F38" s="3">
        <v>41</v>
      </c>
      <c r="G38" s="3">
        <v>3</v>
      </c>
    </row>
    <row r="39" spans="1:7" x14ac:dyDescent="0.25">
      <c r="A39" s="4" t="s">
        <v>72</v>
      </c>
      <c r="B39" s="4" t="s">
        <v>73</v>
      </c>
      <c r="C39" s="3">
        <v>707</v>
      </c>
      <c r="D39" s="3">
        <v>44</v>
      </c>
      <c r="E39" s="3">
        <v>3</v>
      </c>
      <c r="F39" s="3">
        <v>94</v>
      </c>
      <c r="G39" s="3">
        <v>14</v>
      </c>
    </row>
    <row r="40" spans="1:7" x14ac:dyDescent="0.25">
      <c r="A40" s="4" t="s">
        <v>74</v>
      </c>
      <c r="B40" s="4" t="s">
        <v>75</v>
      </c>
      <c r="C40" s="3">
        <v>49</v>
      </c>
      <c r="D40" s="3">
        <v>468</v>
      </c>
      <c r="E40" s="3">
        <v>3</v>
      </c>
      <c r="F40" s="3">
        <v>2428</v>
      </c>
      <c r="G40" s="3">
        <v>2</v>
      </c>
    </row>
    <row r="41" spans="1:7" x14ac:dyDescent="0.25">
      <c r="A41" s="4" t="s">
        <v>76</v>
      </c>
      <c r="B41" s="4" t="s">
        <v>77</v>
      </c>
      <c r="C41" s="3">
        <v>210</v>
      </c>
      <c r="D41" s="3">
        <v>980</v>
      </c>
      <c r="E41" s="3">
        <v>0</v>
      </c>
      <c r="F41" s="3">
        <v>5664</v>
      </c>
      <c r="G41" s="3">
        <v>7</v>
      </c>
    </row>
    <row r="42" spans="1:7" x14ac:dyDescent="0.25">
      <c r="A42" s="4" t="s">
        <v>78</v>
      </c>
      <c r="B42" s="4" t="s">
        <v>79</v>
      </c>
      <c r="C42" s="3">
        <v>9</v>
      </c>
      <c r="D42" s="3">
        <v>23</v>
      </c>
      <c r="E42" s="3">
        <v>7</v>
      </c>
      <c r="F42" s="3">
        <v>39</v>
      </c>
      <c r="G42" s="3">
        <v>0</v>
      </c>
    </row>
    <row r="43" spans="1:7" x14ac:dyDescent="0.25">
      <c r="A43" s="4" t="s">
        <v>80</v>
      </c>
      <c r="B43" s="4" t="s">
        <v>81</v>
      </c>
      <c r="C43" s="3">
        <v>381</v>
      </c>
      <c r="D43" s="3">
        <v>1548</v>
      </c>
      <c r="E43" s="3">
        <v>60</v>
      </c>
      <c r="F43" s="3">
        <v>110</v>
      </c>
      <c r="G43" s="3">
        <v>25</v>
      </c>
    </row>
    <row r="44" spans="1:7" x14ac:dyDescent="0.25">
      <c r="A44" s="4" t="s">
        <v>82</v>
      </c>
      <c r="B44" s="4" t="s">
        <v>83</v>
      </c>
      <c r="C44" s="3">
        <v>75</v>
      </c>
      <c r="D44" s="3">
        <v>95</v>
      </c>
      <c r="E44" s="3">
        <v>0</v>
      </c>
      <c r="F44" s="3">
        <v>25</v>
      </c>
      <c r="G44" s="3">
        <v>5</v>
      </c>
    </row>
    <row r="45" spans="1:7" x14ac:dyDescent="0.25">
      <c r="A45" s="4" t="s">
        <v>84</v>
      </c>
      <c r="B45" s="4" t="s">
        <v>85</v>
      </c>
      <c r="C45" s="3">
        <v>8</v>
      </c>
      <c r="D45" s="3">
        <v>86</v>
      </c>
      <c r="E45" s="3">
        <v>0</v>
      </c>
      <c r="F45" s="3">
        <v>87</v>
      </c>
      <c r="G45" s="3">
        <v>3</v>
      </c>
    </row>
    <row r="46" spans="1:7" x14ac:dyDescent="0.25">
      <c r="A46" s="4" t="s">
        <v>86</v>
      </c>
      <c r="B46" s="4" t="s">
        <v>87</v>
      </c>
      <c r="C46" s="3">
        <v>25</v>
      </c>
      <c r="D46" s="3">
        <v>124</v>
      </c>
      <c r="E46" s="3">
        <v>0</v>
      </c>
      <c r="F46" s="3">
        <v>66</v>
      </c>
      <c r="G46" s="3">
        <v>2</v>
      </c>
    </row>
    <row r="47" spans="1:7" x14ac:dyDescent="0.25">
      <c r="A47" s="4" t="s">
        <v>88</v>
      </c>
      <c r="B47" s="4" t="s">
        <v>89</v>
      </c>
      <c r="C47" s="3">
        <v>38</v>
      </c>
      <c r="D47" s="3">
        <v>318</v>
      </c>
      <c r="E47" s="3">
        <v>19</v>
      </c>
      <c r="F47" s="3">
        <v>67</v>
      </c>
      <c r="G47" s="3">
        <v>20</v>
      </c>
    </row>
    <row r="48" spans="1:7" x14ac:dyDescent="0.25">
      <c r="A48" s="4" t="s">
        <v>90</v>
      </c>
      <c r="B48" s="4" t="s">
        <v>91</v>
      </c>
      <c r="C48" s="3">
        <v>34</v>
      </c>
      <c r="D48" s="3">
        <v>146</v>
      </c>
      <c r="E48" s="3">
        <v>4</v>
      </c>
      <c r="F48" s="3">
        <v>184</v>
      </c>
      <c r="G48" s="3">
        <v>27</v>
      </c>
    </row>
    <row r="49" spans="1:7" x14ac:dyDescent="0.25">
      <c r="A49" s="4" t="s">
        <v>92</v>
      </c>
      <c r="B49" s="4" t="s">
        <v>93</v>
      </c>
      <c r="C49" s="3">
        <v>118</v>
      </c>
      <c r="D49" s="3">
        <v>774</v>
      </c>
      <c r="E49" s="3">
        <v>0</v>
      </c>
      <c r="F49" s="3">
        <v>892</v>
      </c>
      <c r="G49" s="3">
        <v>9</v>
      </c>
    </row>
    <row r="50" spans="1:7" x14ac:dyDescent="0.25">
      <c r="A50" s="4" t="s">
        <v>94</v>
      </c>
      <c r="B50" s="4" t="s">
        <v>95</v>
      </c>
      <c r="C50" s="3">
        <v>40</v>
      </c>
      <c r="D50" s="3">
        <v>131</v>
      </c>
      <c r="E50" s="3">
        <v>17</v>
      </c>
      <c r="F50" s="3">
        <v>20</v>
      </c>
      <c r="G50" s="3">
        <v>1</v>
      </c>
    </row>
    <row r="51" spans="1:7" x14ac:dyDescent="0.25">
      <c r="A51" s="4" t="s">
        <v>96</v>
      </c>
      <c r="B51" s="4" t="s">
        <v>97</v>
      </c>
      <c r="C51" s="3">
        <v>4</v>
      </c>
      <c r="D51" s="3">
        <v>63</v>
      </c>
      <c r="E51" s="3">
        <v>0</v>
      </c>
      <c r="F51" s="3">
        <v>139</v>
      </c>
      <c r="G51" s="3">
        <v>2</v>
      </c>
    </row>
    <row r="52" spans="1:7" x14ac:dyDescent="0.25">
      <c r="A52" s="4" t="s">
        <v>98</v>
      </c>
      <c r="B52" s="4" t="s">
        <v>99</v>
      </c>
      <c r="C52" s="3">
        <v>20</v>
      </c>
      <c r="D52" s="3">
        <v>572</v>
      </c>
      <c r="E52" s="3">
        <v>2</v>
      </c>
      <c r="F52" s="3">
        <v>6</v>
      </c>
      <c r="G52" s="3">
        <v>3</v>
      </c>
    </row>
    <row r="53" spans="1:7" x14ac:dyDescent="0.25">
      <c r="A53" s="4" t="s">
        <v>100</v>
      </c>
      <c r="B53" s="4" t="s">
        <v>101</v>
      </c>
      <c r="C53" s="3">
        <v>201</v>
      </c>
      <c r="D53" s="3">
        <v>440</v>
      </c>
      <c r="E53" s="3">
        <v>26</v>
      </c>
      <c r="F53" s="3">
        <v>143</v>
      </c>
      <c r="G53" s="3">
        <v>1</v>
      </c>
    </row>
    <row r="54" spans="1:7" x14ac:dyDescent="0.25">
      <c r="A54" s="4" t="s">
        <v>102</v>
      </c>
      <c r="B54" s="4" t="s">
        <v>103</v>
      </c>
      <c r="C54" s="3">
        <v>12</v>
      </c>
      <c r="D54" s="3">
        <v>217</v>
      </c>
      <c r="E54" s="3">
        <v>0</v>
      </c>
      <c r="F54" s="3">
        <v>800</v>
      </c>
      <c r="G54" s="3">
        <v>64</v>
      </c>
    </row>
    <row r="55" spans="1:7" x14ac:dyDescent="0.25">
      <c r="A55" s="4" t="s">
        <v>104</v>
      </c>
      <c r="B55" s="4" t="s">
        <v>105</v>
      </c>
      <c r="C55" s="3">
        <v>13</v>
      </c>
      <c r="D55" s="3">
        <v>1</v>
      </c>
      <c r="E55" s="3">
        <v>2</v>
      </c>
      <c r="F55" s="3">
        <v>13</v>
      </c>
      <c r="G55" s="3">
        <v>3</v>
      </c>
    </row>
    <row r="56" spans="1:7" x14ac:dyDescent="0.25">
      <c r="A56" s="4" t="s">
        <v>106</v>
      </c>
      <c r="B56" s="4" t="s">
        <v>107</v>
      </c>
      <c r="C56" s="3">
        <v>151</v>
      </c>
      <c r="D56" s="3">
        <v>487</v>
      </c>
      <c r="E56" s="3">
        <v>1</v>
      </c>
      <c r="F56" s="3">
        <v>137</v>
      </c>
      <c r="G56" s="3">
        <v>5</v>
      </c>
    </row>
    <row r="57" spans="1:7" x14ac:dyDescent="0.25">
      <c r="A57" s="4" t="s">
        <v>108</v>
      </c>
      <c r="B57" s="4" t="s">
        <v>109</v>
      </c>
      <c r="C57" s="3">
        <v>36</v>
      </c>
      <c r="D57" s="3">
        <v>226</v>
      </c>
      <c r="E57" s="3">
        <v>6</v>
      </c>
      <c r="F57" s="3">
        <v>236</v>
      </c>
      <c r="G57" s="3">
        <v>32</v>
      </c>
    </row>
    <row r="58" spans="1:7" x14ac:dyDescent="0.25">
      <c r="A58" s="4" t="s">
        <v>110</v>
      </c>
      <c r="B58" s="4" t="s">
        <v>111</v>
      </c>
      <c r="C58" s="3">
        <v>1</v>
      </c>
      <c r="D58" s="3">
        <v>3</v>
      </c>
      <c r="E58" s="3">
        <v>9</v>
      </c>
      <c r="F58" s="3">
        <v>2</v>
      </c>
      <c r="G58" s="3">
        <v>11</v>
      </c>
    </row>
    <row r="59" spans="1:7" x14ac:dyDescent="0.25">
      <c r="A59" s="4" t="s">
        <v>112</v>
      </c>
      <c r="B59" s="4" t="s">
        <v>113</v>
      </c>
      <c r="C59" s="3">
        <v>73</v>
      </c>
      <c r="D59" s="3">
        <v>459</v>
      </c>
      <c r="E59" s="3">
        <v>5</v>
      </c>
      <c r="F59" s="3">
        <v>150</v>
      </c>
      <c r="G59" s="3">
        <v>12</v>
      </c>
    </row>
    <row r="60" spans="1:7" x14ac:dyDescent="0.25">
      <c r="A60" s="4" t="s">
        <v>114</v>
      </c>
      <c r="B60" s="4" t="s">
        <v>115</v>
      </c>
      <c r="C60" s="3">
        <v>199</v>
      </c>
      <c r="D60" s="3">
        <v>385</v>
      </c>
      <c r="E60" s="3">
        <v>9</v>
      </c>
      <c r="F60" s="3">
        <v>593</v>
      </c>
      <c r="G60" s="3">
        <v>156</v>
      </c>
    </row>
    <row r="61" spans="1:7" x14ac:dyDescent="0.25">
      <c r="A61" s="4" t="s">
        <v>116</v>
      </c>
      <c r="B61" s="4" t="s">
        <v>117</v>
      </c>
      <c r="C61" s="3">
        <v>68</v>
      </c>
      <c r="D61" s="3">
        <v>492</v>
      </c>
      <c r="E61" s="3">
        <v>2</v>
      </c>
      <c r="F61" s="3">
        <v>324</v>
      </c>
      <c r="G61" s="3">
        <v>15</v>
      </c>
    </row>
    <row r="62" spans="1:7" x14ac:dyDescent="0.25">
      <c r="A62" s="4" t="s">
        <v>118</v>
      </c>
      <c r="B62" s="4" t="s">
        <v>119</v>
      </c>
      <c r="C62" s="3">
        <v>631</v>
      </c>
      <c r="D62" s="3">
        <v>1677</v>
      </c>
      <c r="E62" s="3">
        <v>122</v>
      </c>
      <c r="F62" s="3">
        <v>229</v>
      </c>
      <c r="G62" s="3">
        <v>30</v>
      </c>
    </row>
    <row r="63" spans="1:7" x14ac:dyDescent="0.25">
      <c r="A63" s="4" t="s">
        <v>120</v>
      </c>
      <c r="B63" s="4" t="s">
        <v>121</v>
      </c>
      <c r="C63" s="3">
        <v>17</v>
      </c>
      <c r="D63" s="3">
        <v>184</v>
      </c>
      <c r="E63" s="3">
        <v>9</v>
      </c>
      <c r="F63" s="3">
        <v>210</v>
      </c>
      <c r="G63" s="3">
        <v>7</v>
      </c>
    </row>
    <row r="64" spans="1:7" x14ac:dyDescent="0.25">
      <c r="A64" s="4" t="s">
        <v>122</v>
      </c>
      <c r="B64" s="4" t="s">
        <v>123</v>
      </c>
      <c r="C64" s="3">
        <v>17</v>
      </c>
      <c r="D64" s="3">
        <v>39</v>
      </c>
      <c r="E64" s="3">
        <v>0</v>
      </c>
      <c r="F64" s="3">
        <v>44</v>
      </c>
      <c r="G64" s="3">
        <v>12</v>
      </c>
    </row>
    <row r="65" spans="1:7" x14ac:dyDescent="0.25">
      <c r="A65" s="4" t="s">
        <v>124</v>
      </c>
      <c r="B65" s="4" t="s">
        <v>125</v>
      </c>
      <c r="C65" s="3">
        <v>26</v>
      </c>
      <c r="D65" s="3">
        <v>24</v>
      </c>
      <c r="E65" s="3">
        <v>3</v>
      </c>
      <c r="F65" s="3">
        <v>4</v>
      </c>
      <c r="G65" s="3">
        <v>1</v>
      </c>
    </row>
    <row r="66" spans="1:7" x14ac:dyDescent="0.25">
      <c r="A66" s="4" t="s">
        <v>126</v>
      </c>
      <c r="B66" s="4" t="s">
        <v>127</v>
      </c>
      <c r="C66" s="3">
        <v>33</v>
      </c>
      <c r="D66" s="3">
        <v>142</v>
      </c>
      <c r="E66" s="3">
        <v>2</v>
      </c>
      <c r="F66" s="3">
        <v>144</v>
      </c>
      <c r="G66" s="3">
        <v>2</v>
      </c>
    </row>
    <row r="67" spans="1:7" x14ac:dyDescent="0.25">
      <c r="A67" s="4" t="s">
        <v>128</v>
      </c>
      <c r="B67" s="4" t="s">
        <v>129</v>
      </c>
      <c r="C67" s="3">
        <v>122</v>
      </c>
      <c r="D67" s="3">
        <v>52</v>
      </c>
      <c r="E67" s="3">
        <v>2</v>
      </c>
      <c r="F67" s="3">
        <v>176</v>
      </c>
      <c r="G67" s="3">
        <v>1135</v>
      </c>
    </row>
    <row r="68" spans="1:7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 x14ac:dyDescent="0.25">
      <c r="A69" s="4" t="s">
        <v>132</v>
      </c>
      <c r="B69" s="4" t="s">
        <v>133</v>
      </c>
      <c r="C69" s="3">
        <v>76</v>
      </c>
      <c r="D69" s="3">
        <v>9</v>
      </c>
      <c r="E69" s="3">
        <v>0</v>
      </c>
      <c r="F69" s="3">
        <v>41</v>
      </c>
      <c r="G69" s="3">
        <v>0</v>
      </c>
    </row>
    <row r="70" spans="1:7" x14ac:dyDescent="0.25">
      <c r="A70" s="4" t="s">
        <v>134</v>
      </c>
      <c r="B70" s="4" t="s">
        <v>135</v>
      </c>
      <c r="C70" s="3">
        <v>35</v>
      </c>
      <c r="D70" s="3">
        <v>35</v>
      </c>
      <c r="E70" s="3">
        <v>1</v>
      </c>
      <c r="F70" s="3">
        <v>71</v>
      </c>
      <c r="G70" s="3">
        <v>13</v>
      </c>
    </row>
    <row r="71" spans="1:7" x14ac:dyDescent="0.25">
      <c r="A71" s="4" t="s">
        <v>136</v>
      </c>
      <c r="B71" s="4" t="s">
        <v>137</v>
      </c>
      <c r="C71" s="3">
        <v>2</v>
      </c>
      <c r="D71" s="3">
        <v>12</v>
      </c>
      <c r="E71" s="3">
        <v>0</v>
      </c>
      <c r="F71" s="3">
        <v>14</v>
      </c>
      <c r="G71" s="3">
        <v>0</v>
      </c>
    </row>
    <row r="72" spans="1:7" x14ac:dyDescent="0.25">
      <c r="A72" s="4" t="s">
        <v>138</v>
      </c>
      <c r="B72" s="4" t="s">
        <v>139</v>
      </c>
      <c r="C72" s="3">
        <v>13</v>
      </c>
      <c r="D72" s="3">
        <v>51</v>
      </c>
      <c r="E72" s="3">
        <v>0</v>
      </c>
      <c r="F72" s="3">
        <v>11</v>
      </c>
      <c r="G72" s="3">
        <v>1</v>
      </c>
    </row>
    <row r="73" spans="1:7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</row>
    <row r="74" spans="1:7" x14ac:dyDescent="0.25">
      <c r="A74" s="4" t="s">
        <v>142</v>
      </c>
      <c r="B74" s="4" t="s">
        <v>143</v>
      </c>
      <c r="C74" s="3">
        <v>235</v>
      </c>
      <c r="D74" s="3">
        <v>35</v>
      </c>
      <c r="E74" s="3">
        <v>1</v>
      </c>
      <c r="F74" s="3">
        <v>152</v>
      </c>
      <c r="G74" s="3">
        <v>2</v>
      </c>
    </row>
    <row r="75" spans="1:7" x14ac:dyDescent="0.25">
      <c r="A75" s="4" t="s">
        <v>144</v>
      </c>
      <c r="B75" s="4" t="s">
        <v>145</v>
      </c>
      <c r="C75" s="3">
        <v>9</v>
      </c>
      <c r="D75" s="3">
        <v>8</v>
      </c>
      <c r="E75" s="3">
        <v>9</v>
      </c>
      <c r="F75" s="3">
        <v>21</v>
      </c>
      <c r="G75" s="3">
        <v>5</v>
      </c>
    </row>
    <row r="76" spans="1:7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 x14ac:dyDescent="0.25">
      <c r="A77" s="4" t="s">
        <v>148</v>
      </c>
      <c r="B77" s="4" t="s">
        <v>149</v>
      </c>
      <c r="C77" s="3">
        <v>6</v>
      </c>
      <c r="D77" s="3">
        <v>7</v>
      </c>
      <c r="E77" s="3">
        <v>4</v>
      </c>
      <c r="F77" s="3">
        <v>17</v>
      </c>
      <c r="G77" s="3">
        <v>3</v>
      </c>
    </row>
    <row r="78" spans="1:7" x14ac:dyDescent="0.25">
      <c r="A78" s="4" t="s">
        <v>150</v>
      </c>
      <c r="B78" s="4" t="s">
        <v>151</v>
      </c>
      <c r="C78" s="3">
        <v>21</v>
      </c>
      <c r="D78" s="3">
        <v>68</v>
      </c>
      <c r="E78" s="3">
        <v>6</v>
      </c>
      <c r="F78" s="3">
        <v>33</v>
      </c>
      <c r="G78" s="3">
        <v>7</v>
      </c>
    </row>
    <row r="79" spans="1:7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 x14ac:dyDescent="0.25">
      <c r="A80" s="4" t="s">
        <v>154</v>
      </c>
      <c r="B80" s="4" t="s">
        <v>155</v>
      </c>
      <c r="C80" s="3">
        <v>9</v>
      </c>
      <c r="D80" s="3">
        <v>67</v>
      </c>
      <c r="E80" s="3">
        <v>0</v>
      </c>
      <c r="F80" s="3">
        <v>17</v>
      </c>
      <c r="G80" s="3">
        <v>9</v>
      </c>
    </row>
    <row r="81" spans="1:7" x14ac:dyDescent="0.25">
      <c r="A81" s="4" t="s">
        <v>156</v>
      </c>
      <c r="B81" s="4" t="s">
        <v>157</v>
      </c>
      <c r="C81" s="3">
        <v>42</v>
      </c>
      <c r="D81" s="3">
        <v>8</v>
      </c>
      <c r="E81" s="3">
        <v>0</v>
      </c>
      <c r="F81" s="3">
        <v>86</v>
      </c>
      <c r="G81" s="3">
        <v>12</v>
      </c>
    </row>
    <row r="82" spans="1:7" x14ac:dyDescent="0.25">
      <c r="A82" s="4" t="s">
        <v>158</v>
      </c>
      <c r="B82" s="4" t="s">
        <v>159</v>
      </c>
      <c r="C82" s="3">
        <v>8</v>
      </c>
      <c r="D82" s="3">
        <v>54</v>
      </c>
      <c r="E82" s="3">
        <v>1</v>
      </c>
      <c r="F82" s="3">
        <v>63</v>
      </c>
      <c r="G82" s="3">
        <v>0</v>
      </c>
    </row>
    <row r="83" spans="1:7" x14ac:dyDescent="0.25">
      <c r="A83" s="4" t="s">
        <v>160</v>
      </c>
      <c r="B83" s="4" t="s">
        <v>161</v>
      </c>
      <c r="C83" s="3">
        <v>7</v>
      </c>
      <c r="D83" s="3">
        <v>12</v>
      </c>
      <c r="E83" s="3">
        <v>0</v>
      </c>
      <c r="F83" s="3">
        <v>19</v>
      </c>
      <c r="G83" s="3">
        <v>3</v>
      </c>
    </row>
    <row r="84" spans="1:7" x14ac:dyDescent="0.25">
      <c r="A84" s="4" t="s">
        <v>162</v>
      </c>
      <c r="B84" s="4" t="s">
        <v>163</v>
      </c>
      <c r="C84" s="3">
        <v>4</v>
      </c>
      <c r="D84" s="3">
        <v>4</v>
      </c>
      <c r="E84" s="3">
        <v>0</v>
      </c>
      <c r="F84" s="3">
        <v>8</v>
      </c>
      <c r="G84" s="3">
        <v>1</v>
      </c>
    </row>
    <row r="85" spans="1:7" x14ac:dyDescent="0.25">
      <c r="A85" s="4" t="s">
        <v>164</v>
      </c>
      <c r="B85" s="4" t="s">
        <v>165</v>
      </c>
      <c r="C85" s="3">
        <v>16</v>
      </c>
      <c r="D85" s="3">
        <v>35</v>
      </c>
      <c r="E85" s="3">
        <v>1</v>
      </c>
      <c r="F85" s="3">
        <v>168</v>
      </c>
      <c r="G85" s="3">
        <v>0</v>
      </c>
    </row>
    <row r="86" spans="1:7" x14ac:dyDescent="0.25">
      <c r="A86" s="4" t="s">
        <v>166</v>
      </c>
      <c r="B86" s="4" t="s">
        <v>167</v>
      </c>
      <c r="C86" s="3">
        <v>16</v>
      </c>
      <c r="D86" s="3">
        <v>56</v>
      </c>
      <c r="E86" s="3">
        <v>0</v>
      </c>
      <c r="F86" s="3">
        <v>19</v>
      </c>
      <c r="G86" s="3">
        <v>2</v>
      </c>
    </row>
    <row r="87" spans="1:7" x14ac:dyDescent="0.25">
      <c r="A87" s="4" t="s">
        <v>168</v>
      </c>
      <c r="B87" s="4" t="s">
        <v>169</v>
      </c>
      <c r="C87" s="3">
        <v>24</v>
      </c>
      <c r="D87" s="3">
        <v>32</v>
      </c>
      <c r="E87" s="3">
        <v>0</v>
      </c>
      <c r="F87" s="3">
        <v>56</v>
      </c>
      <c r="G87" s="3">
        <v>5</v>
      </c>
    </row>
    <row r="88" spans="1:7" x14ac:dyDescent="0.25">
      <c r="A88" s="4" t="s">
        <v>170</v>
      </c>
      <c r="B88" s="4" t="s">
        <v>171</v>
      </c>
      <c r="C88" s="3">
        <v>1</v>
      </c>
      <c r="D88" s="3">
        <v>22</v>
      </c>
      <c r="E88" s="3">
        <v>0</v>
      </c>
      <c r="F88" s="3">
        <v>23</v>
      </c>
      <c r="G88" s="3">
        <v>0</v>
      </c>
    </row>
    <row r="89" spans="1:7" x14ac:dyDescent="0.25">
      <c r="A89" s="4" t="s">
        <v>172</v>
      </c>
      <c r="B89" s="4" t="s">
        <v>173</v>
      </c>
      <c r="C89" s="3">
        <v>57</v>
      </c>
      <c r="D89" s="3">
        <v>28</v>
      </c>
      <c r="E89" s="3">
        <v>5</v>
      </c>
      <c r="F89" s="3">
        <v>13</v>
      </c>
      <c r="G89" s="3">
        <v>2</v>
      </c>
    </row>
    <row r="90" spans="1:7" x14ac:dyDescent="0.25">
      <c r="A90" s="4" t="s">
        <v>174</v>
      </c>
      <c r="B90" s="4" t="s">
        <v>175</v>
      </c>
      <c r="C90" s="3">
        <v>4</v>
      </c>
      <c r="D90" s="3">
        <v>17</v>
      </c>
      <c r="E90" s="3">
        <v>7</v>
      </c>
      <c r="F90" s="3">
        <v>17</v>
      </c>
      <c r="G90" s="3">
        <v>4</v>
      </c>
    </row>
    <row r="91" spans="1:7" x14ac:dyDescent="0.25">
      <c r="A91" s="4" t="s">
        <v>176</v>
      </c>
      <c r="B91" s="4" t="s">
        <v>177</v>
      </c>
      <c r="C91" s="3">
        <v>0</v>
      </c>
      <c r="D91" s="3">
        <v>22</v>
      </c>
      <c r="E91" s="3">
        <v>0</v>
      </c>
      <c r="F91" s="3">
        <v>22</v>
      </c>
      <c r="G91" s="3">
        <v>0</v>
      </c>
    </row>
    <row r="92" spans="1:7" x14ac:dyDescent="0.25">
      <c r="A92" s="4" t="s">
        <v>178</v>
      </c>
      <c r="B92" s="4" t="s">
        <v>179</v>
      </c>
      <c r="C92" s="3">
        <v>30</v>
      </c>
      <c r="D92" s="3">
        <v>98</v>
      </c>
      <c r="E92" s="3">
        <v>10</v>
      </c>
      <c r="F92" s="3">
        <v>138</v>
      </c>
      <c r="G92" s="3">
        <v>15</v>
      </c>
    </row>
    <row r="93" spans="1:7" x14ac:dyDescent="0.25">
      <c r="A93" s="4" t="s">
        <v>180</v>
      </c>
      <c r="B93" s="4" t="s">
        <v>181</v>
      </c>
      <c r="C93" s="3">
        <v>7</v>
      </c>
      <c r="D93" s="3">
        <v>39</v>
      </c>
      <c r="E93" s="3">
        <v>2</v>
      </c>
      <c r="F93" s="3">
        <v>3</v>
      </c>
      <c r="G93" s="3">
        <v>1</v>
      </c>
    </row>
    <row r="94" spans="1:7" x14ac:dyDescent="0.25">
      <c r="A94" s="4" t="s">
        <v>182</v>
      </c>
      <c r="B94" s="4" t="s">
        <v>183</v>
      </c>
      <c r="C94" s="3">
        <v>1</v>
      </c>
      <c r="D94" s="3">
        <v>12</v>
      </c>
      <c r="E94" s="3">
        <v>0</v>
      </c>
      <c r="F94" s="3">
        <v>12</v>
      </c>
      <c r="G94" s="3">
        <v>0</v>
      </c>
    </row>
    <row r="95" spans="1:7" x14ac:dyDescent="0.25">
      <c r="A95" s="4" t="s">
        <v>184</v>
      </c>
      <c r="B95" s="4" t="s">
        <v>185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</row>
    <row r="96" spans="1:7" x14ac:dyDescent="0.25">
      <c r="A96" s="4" t="s">
        <v>186</v>
      </c>
      <c r="B96" s="4" t="s">
        <v>187</v>
      </c>
      <c r="C96" s="3">
        <v>1</v>
      </c>
      <c r="D96" s="3">
        <v>32</v>
      </c>
      <c r="E96" s="3">
        <v>0</v>
      </c>
      <c r="F96" s="3">
        <v>33</v>
      </c>
      <c r="G96" s="3">
        <v>1</v>
      </c>
    </row>
    <row r="97" spans="1:7" x14ac:dyDescent="0.25">
      <c r="A97" s="4" t="s">
        <v>188</v>
      </c>
      <c r="B97" s="4" t="s">
        <v>189</v>
      </c>
      <c r="C97" s="3">
        <v>24</v>
      </c>
      <c r="D97" s="3">
        <v>31</v>
      </c>
      <c r="E97" s="3">
        <v>12</v>
      </c>
      <c r="F97" s="3">
        <v>67</v>
      </c>
      <c r="G97" s="3">
        <v>2</v>
      </c>
    </row>
    <row r="98" spans="1:7" x14ac:dyDescent="0.25">
      <c r="A98" s="4" t="s">
        <v>190</v>
      </c>
      <c r="B98" s="4" t="s">
        <v>191</v>
      </c>
      <c r="C98" s="3">
        <v>4</v>
      </c>
      <c r="D98" s="3">
        <v>2</v>
      </c>
      <c r="E98" s="3">
        <v>1</v>
      </c>
      <c r="F98" s="3">
        <v>6</v>
      </c>
      <c r="G98" s="3">
        <v>1</v>
      </c>
    </row>
    <row r="99" spans="1:7" x14ac:dyDescent="0.25">
      <c r="A99" s="4" t="s">
        <v>192</v>
      </c>
      <c r="B99" s="4" t="s">
        <v>193</v>
      </c>
      <c r="C99" s="3">
        <v>28</v>
      </c>
      <c r="D99" s="3">
        <v>32</v>
      </c>
      <c r="E99" s="3">
        <v>0</v>
      </c>
      <c r="F99" s="3">
        <v>60</v>
      </c>
      <c r="G99" s="3">
        <v>4</v>
      </c>
    </row>
    <row r="100" spans="1:7" x14ac:dyDescent="0.25">
      <c r="A100" s="4" t="s">
        <v>194</v>
      </c>
      <c r="B100" s="4" t="s">
        <v>195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</row>
    <row r="101" spans="1:7" x14ac:dyDescent="0.25">
      <c r="A101" s="4" t="s">
        <v>196</v>
      </c>
      <c r="B101" s="4" t="s">
        <v>197</v>
      </c>
      <c r="C101" s="3">
        <v>5</v>
      </c>
      <c r="D101" s="3">
        <v>25</v>
      </c>
      <c r="E101" s="3">
        <v>4</v>
      </c>
      <c r="F101" s="3">
        <v>34</v>
      </c>
      <c r="G101" s="3">
        <v>3</v>
      </c>
    </row>
    <row r="102" spans="1:7" x14ac:dyDescent="0.25">
      <c r="A102" s="4" t="s">
        <v>198</v>
      </c>
      <c r="B102" s="4" t="s">
        <v>199</v>
      </c>
      <c r="C102" s="3">
        <v>6</v>
      </c>
      <c r="D102" s="3">
        <v>7</v>
      </c>
      <c r="E102" s="3">
        <v>0</v>
      </c>
      <c r="F102" s="3">
        <v>10</v>
      </c>
      <c r="G102" s="3">
        <v>4</v>
      </c>
    </row>
    <row r="103" spans="1:7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</row>
    <row r="104" spans="1:7" x14ac:dyDescent="0.25">
      <c r="A104" s="4" t="s">
        <v>202</v>
      </c>
      <c r="B104" s="4" t="s">
        <v>203</v>
      </c>
      <c r="C104" s="3">
        <v>11</v>
      </c>
      <c r="D104" s="3">
        <v>10</v>
      </c>
      <c r="E104" s="3">
        <v>0</v>
      </c>
      <c r="F104" s="3">
        <v>21</v>
      </c>
      <c r="G104" s="3">
        <v>0</v>
      </c>
    </row>
    <row r="105" spans="1:7" x14ac:dyDescent="0.25">
      <c r="A105" s="4" t="s">
        <v>204</v>
      </c>
      <c r="B105" s="4" t="s">
        <v>205</v>
      </c>
      <c r="C105" s="3">
        <v>1</v>
      </c>
      <c r="D105" s="3">
        <v>9</v>
      </c>
      <c r="E105" s="3">
        <v>1</v>
      </c>
      <c r="F105" s="3">
        <v>11</v>
      </c>
      <c r="G105" s="3">
        <v>0</v>
      </c>
    </row>
    <row r="106" spans="1:7" x14ac:dyDescent="0.25">
      <c r="A106" s="4" t="s">
        <v>206</v>
      </c>
      <c r="B106" s="4" t="s">
        <v>207</v>
      </c>
      <c r="C106" s="3">
        <v>7</v>
      </c>
      <c r="D106" s="3">
        <v>4</v>
      </c>
      <c r="E106" s="3">
        <v>0</v>
      </c>
      <c r="F106" s="3">
        <v>8</v>
      </c>
      <c r="G106" s="3">
        <v>3</v>
      </c>
    </row>
    <row r="107" spans="1:7" x14ac:dyDescent="0.25">
      <c r="A107" s="4" t="s">
        <v>208</v>
      </c>
      <c r="B107" s="4" t="s">
        <v>209</v>
      </c>
      <c r="C107" s="3">
        <v>22</v>
      </c>
      <c r="D107" s="3">
        <v>77</v>
      </c>
      <c r="E107" s="3">
        <v>4</v>
      </c>
      <c r="F107" s="3">
        <v>37</v>
      </c>
      <c r="G107" s="3">
        <v>2</v>
      </c>
    </row>
    <row r="108" spans="1:7" x14ac:dyDescent="0.25">
      <c r="A108" s="4" t="s">
        <v>210</v>
      </c>
      <c r="B108" s="4" t="s">
        <v>211</v>
      </c>
      <c r="C108" s="3">
        <v>10</v>
      </c>
      <c r="D108" s="3">
        <v>17</v>
      </c>
      <c r="E108" s="3">
        <v>5</v>
      </c>
      <c r="F108" s="3">
        <v>0</v>
      </c>
      <c r="G108" s="3">
        <v>0</v>
      </c>
    </row>
    <row r="109" spans="1:7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</row>
    <row r="110" spans="1:7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</row>
    <row r="111" spans="1:7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</row>
    <row r="112" spans="1:7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</row>
    <row r="113" spans="1:7" x14ac:dyDescent="0.25">
      <c r="A113" s="14"/>
      <c r="B113" s="9" t="s">
        <v>473</v>
      </c>
      <c r="C113" s="25">
        <f>SUM(C4:C112)</f>
        <v>8942</v>
      </c>
      <c r="D113" s="25">
        <f>SUM(D4:D112)</f>
        <v>32816</v>
      </c>
      <c r="E113" s="25">
        <f>SUM(E4:E112)</f>
        <v>1060</v>
      </c>
      <c r="F113" s="25">
        <f>SUM(F4:F112)</f>
        <v>27410</v>
      </c>
      <c r="G113" s="25">
        <f>SUM(G4:G112)</f>
        <v>2173</v>
      </c>
    </row>
  </sheetData>
  <mergeCells count="3">
    <mergeCell ref="A2:A3"/>
    <mergeCell ref="B2:B3"/>
    <mergeCell ref="C2:G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4"/>
  <sheetViews>
    <sheetView view="pageBreakPreview" topLeftCell="A61" zoomScaleNormal="100" zoomScaleSheetLayoutView="100" workbookViewId="0">
      <selection activeCell="H10" sqref="H10"/>
    </sheetView>
  </sheetViews>
  <sheetFormatPr baseColWidth="10" defaultColWidth="9.140625" defaultRowHeight="15" x14ac:dyDescent="0.25"/>
  <cols>
    <col min="2" max="2" width="68.42578125" customWidth="1"/>
    <col min="3" max="3" width="13.85546875" customWidth="1"/>
  </cols>
  <sheetData>
    <row r="1" spans="1:3" ht="18.75" x14ac:dyDescent="0.3">
      <c r="A1" s="268" t="s">
        <v>858</v>
      </c>
    </row>
    <row r="3" spans="1:3" ht="30" customHeight="1" x14ac:dyDescent="0.25">
      <c r="A3" s="318" t="s">
        <v>0</v>
      </c>
      <c r="B3" s="318" t="s">
        <v>1</v>
      </c>
      <c r="C3" s="318" t="s">
        <v>401</v>
      </c>
    </row>
    <row r="4" spans="1:3" ht="39.950000000000003" customHeight="1" x14ac:dyDescent="0.25">
      <c r="A4" s="318" t="s">
        <v>0</v>
      </c>
      <c r="B4" s="318" t="s">
        <v>1</v>
      </c>
      <c r="C4" s="318" t="s">
        <v>401</v>
      </c>
    </row>
    <row r="5" spans="1:3" x14ac:dyDescent="0.25">
      <c r="A5" s="4" t="s">
        <v>2</v>
      </c>
      <c r="B5" s="4" t="s">
        <v>3</v>
      </c>
      <c r="C5" s="3">
        <v>1354</v>
      </c>
    </row>
    <row r="6" spans="1:3" x14ac:dyDescent="0.25">
      <c r="A6" s="4" t="s">
        <v>4</v>
      </c>
      <c r="B6" s="4" t="s">
        <v>5</v>
      </c>
      <c r="C6" s="3">
        <v>1541</v>
      </c>
    </row>
    <row r="7" spans="1:3" x14ac:dyDescent="0.25">
      <c r="A7" s="4" t="s">
        <v>6</v>
      </c>
      <c r="B7" s="4" t="s">
        <v>7</v>
      </c>
      <c r="C7" s="3">
        <v>1503</v>
      </c>
    </row>
    <row r="8" spans="1:3" x14ac:dyDescent="0.25">
      <c r="A8" s="4" t="s">
        <v>8</v>
      </c>
      <c r="B8" s="4" t="s">
        <v>9</v>
      </c>
      <c r="C8" s="3">
        <v>2340</v>
      </c>
    </row>
    <row r="9" spans="1:3" x14ac:dyDescent="0.25">
      <c r="A9" s="4" t="s">
        <v>10</v>
      </c>
      <c r="B9" s="4" t="s">
        <v>11</v>
      </c>
      <c r="C9" s="3">
        <v>956</v>
      </c>
    </row>
    <row r="10" spans="1:3" x14ac:dyDescent="0.25">
      <c r="A10" s="4" t="s">
        <v>12</v>
      </c>
      <c r="B10" s="4" t="s">
        <v>13</v>
      </c>
      <c r="C10" s="3">
        <v>2598</v>
      </c>
    </row>
    <row r="11" spans="1:3" x14ac:dyDescent="0.25">
      <c r="A11" s="4" t="s">
        <v>14</v>
      </c>
      <c r="B11" s="4" t="s">
        <v>15</v>
      </c>
      <c r="C11" s="3">
        <v>1842</v>
      </c>
    </row>
    <row r="12" spans="1:3" x14ac:dyDescent="0.25">
      <c r="A12" s="4" t="s">
        <v>16</v>
      </c>
      <c r="B12" s="4" t="s">
        <v>17</v>
      </c>
      <c r="C12" s="3">
        <v>1126</v>
      </c>
    </row>
    <row r="13" spans="1:3" x14ac:dyDescent="0.25">
      <c r="A13" s="4" t="s">
        <v>18</v>
      </c>
      <c r="B13" s="4" t="s">
        <v>19</v>
      </c>
      <c r="C13" s="3">
        <v>2648</v>
      </c>
    </row>
    <row r="14" spans="1:3" x14ac:dyDescent="0.25">
      <c r="A14" s="4" t="s">
        <v>20</v>
      </c>
      <c r="B14" s="4" t="s">
        <v>21</v>
      </c>
      <c r="C14" s="3">
        <v>564</v>
      </c>
    </row>
    <row r="15" spans="1:3" x14ac:dyDescent="0.25">
      <c r="A15" s="4" t="s">
        <v>22</v>
      </c>
      <c r="B15" s="4" t="s">
        <v>23</v>
      </c>
      <c r="C15" s="3">
        <v>1064</v>
      </c>
    </row>
    <row r="16" spans="1:3" x14ac:dyDescent="0.25">
      <c r="A16" s="4" t="s">
        <v>24</v>
      </c>
      <c r="B16" s="4" t="s">
        <v>25</v>
      </c>
      <c r="C16" s="3">
        <v>1035</v>
      </c>
    </row>
    <row r="17" spans="1:3" x14ac:dyDescent="0.25">
      <c r="A17" s="4" t="s">
        <v>26</v>
      </c>
      <c r="B17" s="4" t="s">
        <v>27</v>
      </c>
      <c r="C17" s="3">
        <v>1790</v>
      </c>
    </row>
    <row r="18" spans="1:3" x14ac:dyDescent="0.25">
      <c r="A18" s="4" t="s">
        <v>28</v>
      </c>
      <c r="B18" s="4" t="s">
        <v>29</v>
      </c>
      <c r="C18" s="3">
        <v>1043</v>
      </c>
    </row>
    <row r="19" spans="1:3" x14ac:dyDescent="0.25">
      <c r="A19" s="4" t="s">
        <v>30</v>
      </c>
      <c r="B19" s="4" t="s">
        <v>31</v>
      </c>
      <c r="C19" s="3">
        <v>794</v>
      </c>
    </row>
    <row r="20" spans="1:3" x14ac:dyDescent="0.25">
      <c r="A20" s="4" t="s">
        <v>32</v>
      </c>
      <c r="B20" s="4" t="s">
        <v>33</v>
      </c>
      <c r="C20" s="3">
        <v>958</v>
      </c>
    </row>
    <row r="21" spans="1:3" x14ac:dyDescent="0.25">
      <c r="A21" s="4" t="s">
        <v>34</v>
      </c>
      <c r="B21" s="4" t="s">
        <v>35</v>
      </c>
      <c r="C21" s="3">
        <v>662</v>
      </c>
    </row>
    <row r="22" spans="1:3" x14ac:dyDescent="0.25">
      <c r="A22" s="4" t="s">
        <v>36</v>
      </c>
      <c r="B22" s="4" t="s">
        <v>37</v>
      </c>
      <c r="C22" s="3">
        <v>1122</v>
      </c>
    </row>
    <row r="23" spans="1:3" x14ac:dyDescent="0.25">
      <c r="A23" s="4" t="s">
        <v>38</v>
      </c>
      <c r="B23" s="4" t="s">
        <v>39</v>
      </c>
      <c r="C23" s="3">
        <v>905</v>
      </c>
    </row>
    <row r="24" spans="1:3" x14ac:dyDescent="0.25">
      <c r="A24" s="4" t="s">
        <v>40</v>
      </c>
      <c r="B24" s="4" t="s">
        <v>41</v>
      </c>
      <c r="C24" s="3">
        <v>645</v>
      </c>
    </row>
    <row r="25" spans="1:3" x14ac:dyDescent="0.25">
      <c r="A25" s="4" t="s">
        <v>42</v>
      </c>
      <c r="B25" s="4" t="s">
        <v>43</v>
      </c>
      <c r="C25" s="3">
        <v>979</v>
      </c>
    </row>
    <row r="26" spans="1:3" x14ac:dyDescent="0.25">
      <c r="A26" s="4" t="s">
        <v>44</v>
      </c>
      <c r="B26" s="4" t="s">
        <v>45</v>
      </c>
      <c r="C26" s="3">
        <v>973</v>
      </c>
    </row>
    <row r="27" spans="1:3" x14ac:dyDescent="0.25">
      <c r="A27" s="4" t="s">
        <v>46</v>
      </c>
      <c r="B27" s="4" t="s">
        <v>47</v>
      </c>
      <c r="C27" s="3">
        <v>530</v>
      </c>
    </row>
    <row r="28" spans="1:3" x14ac:dyDescent="0.25">
      <c r="A28" s="4" t="s">
        <v>48</v>
      </c>
      <c r="B28" s="4" t="s">
        <v>49</v>
      </c>
      <c r="C28" s="3">
        <v>487</v>
      </c>
    </row>
    <row r="29" spans="1:3" x14ac:dyDescent="0.25">
      <c r="A29" s="4" t="s">
        <v>50</v>
      </c>
      <c r="B29" s="4" t="s">
        <v>51</v>
      </c>
      <c r="C29" s="3">
        <v>877</v>
      </c>
    </row>
    <row r="30" spans="1:3" x14ac:dyDescent="0.25">
      <c r="A30" s="4" t="s">
        <v>52</v>
      </c>
      <c r="B30" s="4" t="s">
        <v>53</v>
      </c>
      <c r="C30" s="3">
        <v>571</v>
      </c>
    </row>
    <row r="31" spans="1:3" x14ac:dyDescent="0.25">
      <c r="A31" s="4" t="s">
        <v>54</v>
      </c>
      <c r="B31" s="4" t="s">
        <v>55</v>
      </c>
      <c r="C31" s="3">
        <v>1764</v>
      </c>
    </row>
    <row r="32" spans="1:3" x14ac:dyDescent="0.25">
      <c r="A32" s="4" t="s">
        <v>56</v>
      </c>
      <c r="B32" s="4" t="s">
        <v>57</v>
      </c>
      <c r="C32" s="3">
        <v>1025</v>
      </c>
    </row>
    <row r="33" spans="1:3" x14ac:dyDescent="0.25">
      <c r="A33" s="4" t="s">
        <v>58</v>
      </c>
      <c r="B33" s="4" t="s">
        <v>59</v>
      </c>
      <c r="C33" s="3">
        <v>686</v>
      </c>
    </row>
    <row r="34" spans="1:3" x14ac:dyDescent="0.25">
      <c r="A34" s="4" t="s">
        <v>60</v>
      </c>
      <c r="B34" s="4" t="s">
        <v>61</v>
      </c>
      <c r="C34" s="3">
        <v>637</v>
      </c>
    </row>
    <row r="35" spans="1:3" x14ac:dyDescent="0.25">
      <c r="A35" s="4" t="s">
        <v>62</v>
      </c>
      <c r="B35" s="4" t="s">
        <v>63</v>
      </c>
      <c r="C35" s="3">
        <v>556</v>
      </c>
    </row>
    <row r="36" spans="1:3" x14ac:dyDescent="0.25">
      <c r="A36" s="4" t="s">
        <v>64</v>
      </c>
      <c r="B36" s="4" t="s">
        <v>65</v>
      </c>
      <c r="C36" s="3">
        <v>981</v>
      </c>
    </row>
    <row r="37" spans="1:3" x14ac:dyDescent="0.25">
      <c r="A37" s="4" t="s">
        <v>66</v>
      </c>
      <c r="B37" s="4" t="s">
        <v>67</v>
      </c>
      <c r="C37" s="3">
        <v>776</v>
      </c>
    </row>
    <row r="38" spans="1:3" x14ac:dyDescent="0.25">
      <c r="A38" s="4" t="s">
        <v>68</v>
      </c>
      <c r="B38" s="4" t="s">
        <v>69</v>
      </c>
      <c r="C38" s="3">
        <v>537</v>
      </c>
    </row>
    <row r="39" spans="1:3" x14ac:dyDescent="0.25">
      <c r="A39" s="4" t="s">
        <v>70</v>
      </c>
      <c r="B39" s="4" t="s">
        <v>71</v>
      </c>
      <c r="C39" s="3">
        <v>1985</v>
      </c>
    </row>
    <row r="40" spans="1:3" x14ac:dyDescent="0.25">
      <c r="A40" s="4" t="s">
        <v>72</v>
      </c>
      <c r="B40" s="4" t="s">
        <v>73</v>
      </c>
      <c r="C40" s="3">
        <v>1257</v>
      </c>
    </row>
    <row r="41" spans="1:3" x14ac:dyDescent="0.25">
      <c r="A41" s="4" t="s">
        <v>74</v>
      </c>
      <c r="B41" s="4" t="s">
        <v>75</v>
      </c>
      <c r="C41" s="3">
        <v>2370</v>
      </c>
    </row>
    <row r="42" spans="1:3" x14ac:dyDescent="0.25">
      <c r="A42" s="4" t="s">
        <v>76</v>
      </c>
      <c r="B42" s="4" t="s">
        <v>77</v>
      </c>
      <c r="C42" s="3">
        <v>1037</v>
      </c>
    </row>
    <row r="43" spans="1:3" x14ac:dyDescent="0.25">
      <c r="A43" s="4" t="s">
        <v>78</v>
      </c>
      <c r="B43" s="4" t="s">
        <v>79</v>
      </c>
      <c r="C43" s="3">
        <v>1369</v>
      </c>
    </row>
    <row r="44" spans="1:3" x14ac:dyDescent="0.25">
      <c r="A44" s="4" t="s">
        <v>80</v>
      </c>
      <c r="B44" s="4" t="s">
        <v>81</v>
      </c>
      <c r="C44" s="3">
        <v>1374</v>
      </c>
    </row>
    <row r="45" spans="1:3" x14ac:dyDescent="0.25">
      <c r="A45" s="4" t="s">
        <v>82</v>
      </c>
      <c r="B45" s="4" t="s">
        <v>83</v>
      </c>
      <c r="C45" s="3">
        <v>915</v>
      </c>
    </row>
    <row r="46" spans="1:3" x14ac:dyDescent="0.25">
      <c r="A46" s="4" t="s">
        <v>84</v>
      </c>
      <c r="B46" s="4" t="s">
        <v>85</v>
      </c>
      <c r="C46" s="3">
        <v>947</v>
      </c>
    </row>
    <row r="47" spans="1:3" x14ac:dyDescent="0.25">
      <c r="A47" s="4" t="s">
        <v>86</v>
      </c>
      <c r="B47" s="4" t="s">
        <v>87</v>
      </c>
      <c r="C47" s="3">
        <v>438</v>
      </c>
    </row>
    <row r="48" spans="1:3" x14ac:dyDescent="0.25">
      <c r="A48" s="4" t="s">
        <v>88</v>
      </c>
      <c r="B48" s="4" t="s">
        <v>89</v>
      </c>
      <c r="C48" s="3">
        <v>1129</v>
      </c>
    </row>
    <row r="49" spans="1:3" x14ac:dyDescent="0.25">
      <c r="A49" s="4" t="s">
        <v>90</v>
      </c>
      <c r="B49" s="4" t="s">
        <v>91</v>
      </c>
      <c r="C49" s="3">
        <v>1084</v>
      </c>
    </row>
    <row r="50" spans="1:3" x14ac:dyDescent="0.25">
      <c r="A50" s="4" t="s">
        <v>92</v>
      </c>
      <c r="B50" s="4" t="s">
        <v>93</v>
      </c>
      <c r="C50" s="3">
        <v>1491</v>
      </c>
    </row>
    <row r="51" spans="1:3" x14ac:dyDescent="0.25">
      <c r="A51" s="4" t="s">
        <v>94</v>
      </c>
      <c r="B51" s="4" t="s">
        <v>95</v>
      </c>
      <c r="C51" s="3">
        <v>1339</v>
      </c>
    </row>
    <row r="52" spans="1:3" x14ac:dyDescent="0.25">
      <c r="A52" s="4" t="s">
        <v>96</v>
      </c>
      <c r="B52" s="4" t="s">
        <v>97</v>
      </c>
      <c r="C52" s="3">
        <v>1752</v>
      </c>
    </row>
    <row r="53" spans="1:3" x14ac:dyDescent="0.25">
      <c r="A53" s="4" t="s">
        <v>98</v>
      </c>
      <c r="B53" s="4" t="s">
        <v>99</v>
      </c>
      <c r="C53" s="3">
        <v>770</v>
      </c>
    </row>
    <row r="54" spans="1:3" x14ac:dyDescent="0.25">
      <c r="A54" s="4" t="s">
        <v>100</v>
      </c>
      <c r="B54" s="4" t="s">
        <v>101</v>
      </c>
      <c r="C54" s="3">
        <v>444</v>
      </c>
    </row>
    <row r="55" spans="1:3" x14ac:dyDescent="0.25">
      <c r="A55" s="4" t="s">
        <v>102</v>
      </c>
      <c r="B55" s="4" t="s">
        <v>103</v>
      </c>
      <c r="C55" s="3">
        <v>726</v>
      </c>
    </row>
    <row r="56" spans="1:3" x14ac:dyDescent="0.25">
      <c r="A56" s="4" t="s">
        <v>104</v>
      </c>
      <c r="B56" s="4" t="s">
        <v>105</v>
      </c>
      <c r="C56" s="3">
        <v>557</v>
      </c>
    </row>
    <row r="57" spans="1:3" x14ac:dyDescent="0.25">
      <c r="A57" s="4" t="s">
        <v>106</v>
      </c>
      <c r="B57" s="4" t="s">
        <v>107</v>
      </c>
      <c r="C57" s="3">
        <v>1097</v>
      </c>
    </row>
    <row r="58" spans="1:3" x14ac:dyDescent="0.25">
      <c r="A58" s="4" t="s">
        <v>108</v>
      </c>
      <c r="B58" s="4" t="s">
        <v>109</v>
      </c>
      <c r="C58" s="3">
        <v>240</v>
      </c>
    </row>
    <row r="59" spans="1:3" x14ac:dyDescent="0.25">
      <c r="A59" s="4" t="s">
        <v>110</v>
      </c>
      <c r="B59" s="4" t="s">
        <v>111</v>
      </c>
      <c r="C59" s="3">
        <v>971</v>
      </c>
    </row>
    <row r="60" spans="1:3" x14ac:dyDescent="0.25">
      <c r="A60" s="4" t="s">
        <v>112</v>
      </c>
      <c r="B60" s="4" t="s">
        <v>113</v>
      </c>
      <c r="C60" s="3">
        <v>826</v>
      </c>
    </row>
    <row r="61" spans="1:3" x14ac:dyDescent="0.25">
      <c r="A61" s="4" t="s">
        <v>114</v>
      </c>
      <c r="B61" s="4" t="s">
        <v>115</v>
      </c>
      <c r="C61" s="3">
        <v>210</v>
      </c>
    </row>
    <row r="62" spans="1:3" x14ac:dyDescent="0.25">
      <c r="A62" s="4" t="s">
        <v>116</v>
      </c>
      <c r="B62" s="4" t="s">
        <v>117</v>
      </c>
      <c r="C62" s="3">
        <v>519</v>
      </c>
    </row>
    <row r="63" spans="1:3" x14ac:dyDescent="0.25">
      <c r="A63" s="4" t="s">
        <v>118</v>
      </c>
      <c r="B63" s="4" t="s">
        <v>119</v>
      </c>
      <c r="C63" s="3">
        <v>1526</v>
      </c>
    </row>
    <row r="64" spans="1:3" x14ac:dyDescent="0.25">
      <c r="A64" s="4" t="s">
        <v>120</v>
      </c>
      <c r="B64" s="4" t="s">
        <v>121</v>
      </c>
      <c r="C64" s="3">
        <v>436</v>
      </c>
    </row>
    <row r="65" spans="1:3" x14ac:dyDescent="0.25">
      <c r="A65" s="4" t="s">
        <v>122</v>
      </c>
      <c r="B65" s="4" t="s">
        <v>123</v>
      </c>
      <c r="C65" s="3">
        <v>1268</v>
      </c>
    </row>
    <row r="66" spans="1:3" x14ac:dyDescent="0.25">
      <c r="A66" s="4" t="s">
        <v>124</v>
      </c>
      <c r="B66" s="4" t="s">
        <v>125</v>
      </c>
      <c r="C66" s="3">
        <v>216</v>
      </c>
    </row>
    <row r="67" spans="1:3" x14ac:dyDescent="0.25">
      <c r="A67" s="4" t="s">
        <v>126</v>
      </c>
      <c r="B67" s="4" t="s">
        <v>127</v>
      </c>
      <c r="C67" s="3">
        <v>463</v>
      </c>
    </row>
    <row r="68" spans="1:3" x14ac:dyDescent="0.25">
      <c r="A68" s="4" t="s">
        <v>128</v>
      </c>
      <c r="B68" s="4" t="s">
        <v>129</v>
      </c>
      <c r="C68" s="3">
        <v>306</v>
      </c>
    </row>
    <row r="69" spans="1:3" x14ac:dyDescent="0.25">
      <c r="A69" s="4" t="s">
        <v>130</v>
      </c>
      <c r="B69" s="4" t="s">
        <v>131</v>
      </c>
      <c r="C69" s="3">
        <v>560</v>
      </c>
    </row>
    <row r="70" spans="1:3" x14ac:dyDescent="0.25">
      <c r="A70" s="4" t="s">
        <v>132</v>
      </c>
      <c r="B70" s="4" t="s">
        <v>133</v>
      </c>
      <c r="C70" s="3">
        <v>379</v>
      </c>
    </row>
    <row r="71" spans="1:3" x14ac:dyDescent="0.25">
      <c r="A71" s="4" t="s">
        <v>134</v>
      </c>
      <c r="B71" s="4" t="s">
        <v>135</v>
      </c>
      <c r="C71" s="3">
        <v>383</v>
      </c>
    </row>
    <row r="72" spans="1:3" x14ac:dyDescent="0.25">
      <c r="A72" s="4" t="s">
        <v>136</v>
      </c>
      <c r="B72" s="4" t="s">
        <v>137</v>
      </c>
      <c r="C72" s="3">
        <v>594</v>
      </c>
    </row>
    <row r="73" spans="1:3" x14ac:dyDescent="0.25">
      <c r="A73" s="4" t="s">
        <v>138</v>
      </c>
      <c r="B73" s="4" t="s">
        <v>139</v>
      </c>
      <c r="C73" s="3">
        <v>347</v>
      </c>
    </row>
    <row r="74" spans="1:3" x14ac:dyDescent="0.25">
      <c r="A74" s="4" t="s">
        <v>140</v>
      </c>
      <c r="B74" s="4" t="s">
        <v>141</v>
      </c>
      <c r="C74" s="3">
        <v>56</v>
      </c>
    </row>
    <row r="75" spans="1:3" x14ac:dyDescent="0.25">
      <c r="A75" s="4" t="s">
        <v>142</v>
      </c>
      <c r="B75" s="4" t="s">
        <v>143</v>
      </c>
      <c r="C75" s="3">
        <v>436</v>
      </c>
    </row>
    <row r="76" spans="1:3" x14ac:dyDescent="0.25">
      <c r="A76" s="4" t="s">
        <v>144</v>
      </c>
      <c r="B76" s="4" t="s">
        <v>145</v>
      </c>
      <c r="C76" s="3">
        <v>128</v>
      </c>
    </row>
    <row r="77" spans="1:3" x14ac:dyDescent="0.25">
      <c r="A77" s="4" t="s">
        <v>146</v>
      </c>
      <c r="B77" s="4" t="s">
        <v>147</v>
      </c>
      <c r="C77" s="3">
        <v>817</v>
      </c>
    </row>
    <row r="78" spans="1:3" x14ac:dyDescent="0.25">
      <c r="A78" s="4" t="s">
        <v>148</v>
      </c>
      <c r="B78" s="4" t="s">
        <v>149</v>
      </c>
      <c r="C78" s="3">
        <v>365</v>
      </c>
    </row>
    <row r="79" spans="1:3" x14ac:dyDescent="0.25">
      <c r="A79" s="4" t="s">
        <v>150</v>
      </c>
      <c r="B79" s="4" t="s">
        <v>151</v>
      </c>
      <c r="C79" s="3">
        <v>265</v>
      </c>
    </row>
    <row r="80" spans="1:3" x14ac:dyDescent="0.25">
      <c r="A80" s="4" t="s">
        <v>152</v>
      </c>
      <c r="B80" s="4" t="s">
        <v>153</v>
      </c>
      <c r="C80" s="3">
        <v>71</v>
      </c>
    </row>
    <row r="81" spans="1:3" x14ac:dyDescent="0.25">
      <c r="A81" s="4" t="s">
        <v>154</v>
      </c>
      <c r="B81" s="4" t="s">
        <v>155</v>
      </c>
      <c r="C81" s="3">
        <v>251</v>
      </c>
    </row>
    <row r="82" spans="1:3" x14ac:dyDescent="0.25">
      <c r="A82" s="4" t="s">
        <v>156</v>
      </c>
      <c r="B82" s="4" t="s">
        <v>157</v>
      </c>
      <c r="C82" s="3">
        <v>264</v>
      </c>
    </row>
    <row r="83" spans="1:3" x14ac:dyDescent="0.25">
      <c r="A83" s="4" t="s">
        <v>158</v>
      </c>
      <c r="B83" s="4" t="s">
        <v>159</v>
      </c>
      <c r="C83" s="3">
        <v>166</v>
      </c>
    </row>
    <row r="84" spans="1:3" x14ac:dyDescent="0.25">
      <c r="A84" s="4" t="s">
        <v>160</v>
      </c>
      <c r="B84" s="4" t="s">
        <v>161</v>
      </c>
      <c r="C84" s="3">
        <v>187</v>
      </c>
    </row>
    <row r="85" spans="1:3" x14ac:dyDescent="0.25">
      <c r="A85" s="4" t="s">
        <v>162</v>
      </c>
      <c r="B85" s="4" t="s">
        <v>163</v>
      </c>
      <c r="C85" s="3">
        <v>65</v>
      </c>
    </row>
    <row r="86" spans="1:3" x14ac:dyDescent="0.25">
      <c r="A86" s="4" t="s">
        <v>164</v>
      </c>
      <c r="B86" s="4" t="s">
        <v>165</v>
      </c>
      <c r="C86" s="3">
        <v>218</v>
      </c>
    </row>
    <row r="87" spans="1:3" x14ac:dyDescent="0.25">
      <c r="A87" s="4" t="s">
        <v>166</v>
      </c>
      <c r="B87" s="4" t="s">
        <v>167</v>
      </c>
      <c r="C87" s="3">
        <v>113</v>
      </c>
    </row>
    <row r="88" spans="1:3" x14ac:dyDescent="0.25">
      <c r="A88" s="4" t="s">
        <v>168</v>
      </c>
      <c r="B88" s="4" t="s">
        <v>169</v>
      </c>
      <c r="C88" s="3">
        <v>165</v>
      </c>
    </row>
    <row r="89" spans="1:3" x14ac:dyDescent="0.25">
      <c r="A89" s="4" t="s">
        <v>170</v>
      </c>
      <c r="B89" s="4" t="s">
        <v>171</v>
      </c>
      <c r="C89" s="3">
        <v>279</v>
      </c>
    </row>
    <row r="90" spans="1:3" x14ac:dyDescent="0.25">
      <c r="A90" s="4" t="s">
        <v>172</v>
      </c>
      <c r="B90" s="4" t="s">
        <v>173</v>
      </c>
      <c r="C90" s="3">
        <v>63</v>
      </c>
    </row>
    <row r="91" spans="1:3" x14ac:dyDescent="0.25">
      <c r="A91" s="4" t="s">
        <v>174</v>
      </c>
      <c r="B91" s="4" t="s">
        <v>175</v>
      </c>
      <c r="C91" s="3">
        <v>298</v>
      </c>
    </row>
    <row r="92" spans="1:3" x14ac:dyDescent="0.25">
      <c r="A92" s="4" t="s">
        <v>176</v>
      </c>
      <c r="B92" s="4" t="s">
        <v>177</v>
      </c>
      <c r="C92" s="3">
        <v>198</v>
      </c>
    </row>
    <row r="93" spans="1:3" x14ac:dyDescent="0.25">
      <c r="A93" s="4" t="s">
        <v>178</v>
      </c>
      <c r="B93" s="4" t="s">
        <v>179</v>
      </c>
      <c r="C93" s="3">
        <v>240</v>
      </c>
    </row>
    <row r="94" spans="1:3" x14ac:dyDescent="0.25">
      <c r="A94" s="4" t="s">
        <v>180</v>
      </c>
      <c r="B94" s="4" t="s">
        <v>181</v>
      </c>
      <c r="C94" s="3">
        <v>148</v>
      </c>
    </row>
    <row r="95" spans="1:3" x14ac:dyDescent="0.25">
      <c r="A95" s="4" t="s">
        <v>182</v>
      </c>
      <c r="B95" s="4" t="s">
        <v>183</v>
      </c>
      <c r="C95" s="3">
        <v>287</v>
      </c>
    </row>
    <row r="96" spans="1:3" x14ac:dyDescent="0.25">
      <c r="A96" s="4" t="s">
        <v>184</v>
      </c>
      <c r="B96" s="4" t="s">
        <v>185</v>
      </c>
      <c r="C96" s="3">
        <v>122</v>
      </c>
    </row>
    <row r="97" spans="1:3" x14ac:dyDescent="0.25">
      <c r="A97" s="4" t="s">
        <v>186</v>
      </c>
      <c r="B97" s="4" t="s">
        <v>187</v>
      </c>
      <c r="C97" s="3">
        <v>300</v>
      </c>
    </row>
    <row r="98" spans="1:3" x14ac:dyDescent="0.25">
      <c r="A98" s="4" t="s">
        <v>188</v>
      </c>
      <c r="B98" s="4" t="s">
        <v>189</v>
      </c>
      <c r="C98" s="3">
        <v>367</v>
      </c>
    </row>
    <row r="99" spans="1:3" x14ac:dyDescent="0.25">
      <c r="A99" s="4" t="s">
        <v>190</v>
      </c>
      <c r="B99" s="4" t="s">
        <v>191</v>
      </c>
      <c r="C99" s="3">
        <v>345</v>
      </c>
    </row>
    <row r="100" spans="1:3" x14ac:dyDescent="0.25">
      <c r="A100" s="4" t="s">
        <v>192</v>
      </c>
      <c r="B100" s="4" t="s">
        <v>193</v>
      </c>
      <c r="C100" s="3">
        <v>286</v>
      </c>
    </row>
    <row r="101" spans="1:3" x14ac:dyDescent="0.25">
      <c r="A101" s="4" t="s">
        <v>194</v>
      </c>
      <c r="B101" s="4" t="s">
        <v>195</v>
      </c>
      <c r="C101" s="3">
        <v>108</v>
      </c>
    </row>
    <row r="102" spans="1:3" x14ac:dyDescent="0.25">
      <c r="A102" s="4" t="s">
        <v>196</v>
      </c>
      <c r="B102" s="4" t="s">
        <v>197</v>
      </c>
      <c r="C102" s="3">
        <v>278</v>
      </c>
    </row>
    <row r="103" spans="1:3" x14ac:dyDescent="0.25">
      <c r="A103" s="4" t="s">
        <v>198</v>
      </c>
      <c r="B103" s="4" t="s">
        <v>199</v>
      </c>
      <c r="C103" s="3">
        <v>74</v>
      </c>
    </row>
    <row r="104" spans="1:3" x14ac:dyDescent="0.25">
      <c r="A104" s="4" t="s">
        <v>200</v>
      </c>
      <c r="B104" s="4" t="s">
        <v>201</v>
      </c>
      <c r="C104" s="3">
        <v>263</v>
      </c>
    </row>
    <row r="105" spans="1:3" x14ac:dyDescent="0.25">
      <c r="A105" s="4" t="s">
        <v>202</v>
      </c>
      <c r="B105" s="4" t="s">
        <v>203</v>
      </c>
      <c r="C105" s="3">
        <v>172</v>
      </c>
    </row>
    <row r="106" spans="1:3" x14ac:dyDescent="0.25">
      <c r="A106" s="4" t="s">
        <v>204</v>
      </c>
      <c r="B106" s="4" t="s">
        <v>205</v>
      </c>
      <c r="C106" s="3">
        <v>193</v>
      </c>
    </row>
    <row r="107" spans="1:3" x14ac:dyDescent="0.25">
      <c r="A107" s="4" t="s">
        <v>206</v>
      </c>
      <c r="B107" s="4" t="s">
        <v>207</v>
      </c>
      <c r="C107" s="3">
        <v>222</v>
      </c>
    </row>
    <row r="108" spans="1:3" x14ac:dyDescent="0.25">
      <c r="A108" s="4" t="s">
        <v>208</v>
      </c>
      <c r="B108" s="4" t="s">
        <v>209</v>
      </c>
      <c r="C108" s="3">
        <v>330</v>
      </c>
    </row>
    <row r="109" spans="1:3" x14ac:dyDescent="0.25">
      <c r="A109" s="4" t="s">
        <v>210</v>
      </c>
      <c r="B109" s="4" t="s">
        <v>211</v>
      </c>
      <c r="C109" s="3">
        <v>245</v>
      </c>
    </row>
    <row r="110" spans="1:3" x14ac:dyDescent="0.25">
      <c r="A110" s="4" t="s">
        <v>212</v>
      </c>
      <c r="B110" s="4" t="s">
        <v>213</v>
      </c>
      <c r="C110" s="3">
        <v>129</v>
      </c>
    </row>
    <row r="111" spans="1:3" x14ac:dyDescent="0.25">
      <c r="A111" s="4" t="s">
        <v>214</v>
      </c>
      <c r="B111" s="4" t="s">
        <v>215</v>
      </c>
      <c r="C111" s="3">
        <v>80</v>
      </c>
    </row>
    <row r="112" spans="1:3" x14ac:dyDescent="0.25">
      <c r="A112" s="4" t="s">
        <v>216</v>
      </c>
      <c r="B112" s="4" t="s">
        <v>217</v>
      </c>
      <c r="C112" s="3">
        <v>80</v>
      </c>
    </row>
    <row r="113" spans="1:3" x14ac:dyDescent="0.25">
      <c r="A113" s="4" t="s">
        <v>218</v>
      </c>
      <c r="B113" s="4" t="s">
        <v>219</v>
      </c>
      <c r="C113" s="3">
        <v>52</v>
      </c>
    </row>
    <row r="114" spans="1:3" x14ac:dyDescent="0.25">
      <c r="B114" s="9" t="s">
        <v>473</v>
      </c>
      <c r="C114" s="25">
        <f>SUM(C5:C113)</f>
        <v>77920</v>
      </c>
    </row>
  </sheetData>
  <mergeCells count="3">
    <mergeCell ref="A3:A4"/>
    <mergeCell ref="B3:B4"/>
    <mergeCell ref="C3:C4"/>
  </mergeCells>
  <printOptions horizontalCentered="1"/>
  <pageMargins left="0.51181102362204722" right="0.51181102362204722" top="0.35433070866141736" bottom="0.35433070866141736" header="0.31496062992125984" footer="0.31496062992125984"/>
  <pageSetup paperSize="5" scale="5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topLeftCell="A19" workbookViewId="0">
      <selection activeCell="G3" sqref="G3:G4"/>
    </sheetView>
  </sheetViews>
  <sheetFormatPr baseColWidth="10" defaultColWidth="9.140625" defaultRowHeight="15" x14ac:dyDescent="0.25"/>
  <cols>
    <col min="2" max="2" width="68.42578125" customWidth="1"/>
    <col min="3" max="7" width="16.5703125" customWidth="1"/>
    <col min="8" max="8" width="12.5703125" customWidth="1"/>
    <col min="9" max="9" width="16.140625" customWidth="1"/>
    <col min="10" max="10" width="18" customWidth="1"/>
    <col min="11" max="11" width="14.140625" customWidth="1"/>
  </cols>
  <sheetData>
    <row r="1" spans="1:11" ht="15.75" thickBot="1" x14ac:dyDescent="0.3"/>
    <row r="2" spans="1:11" ht="30" customHeight="1" thickTop="1" thickBot="1" x14ac:dyDescent="0.3">
      <c r="A2" s="318" t="s">
        <v>0</v>
      </c>
      <c r="B2" s="318" t="s">
        <v>1</v>
      </c>
      <c r="C2" s="318" t="s">
        <v>746</v>
      </c>
      <c r="D2" s="318"/>
      <c r="E2" s="318"/>
      <c r="F2" s="318"/>
      <c r="G2" s="318"/>
      <c r="H2" s="318"/>
      <c r="I2" s="318"/>
      <c r="J2" s="318"/>
      <c r="K2" s="318"/>
    </row>
    <row r="3" spans="1:11" ht="30" customHeight="1" thickTop="1" thickBot="1" x14ac:dyDescent="0.3">
      <c r="A3" s="318"/>
      <c r="B3" s="318"/>
      <c r="C3" s="366" t="s">
        <v>747</v>
      </c>
      <c r="D3" s="366" t="s">
        <v>748</v>
      </c>
      <c r="E3" s="366" t="s">
        <v>749</v>
      </c>
      <c r="F3" s="366" t="s">
        <v>750</v>
      </c>
      <c r="G3" s="354" t="s">
        <v>848</v>
      </c>
      <c r="H3" s="365" t="s">
        <v>849</v>
      </c>
      <c r="I3" s="365"/>
      <c r="J3" s="365"/>
      <c r="K3" s="365"/>
    </row>
    <row r="4" spans="1:11" ht="39.950000000000003" customHeight="1" thickTop="1" thickBot="1" x14ac:dyDescent="0.3">
      <c r="A4" s="318" t="s">
        <v>0</v>
      </c>
      <c r="B4" s="318" t="s">
        <v>1</v>
      </c>
      <c r="C4" s="367"/>
      <c r="D4" s="367"/>
      <c r="E4" s="367"/>
      <c r="F4" s="367"/>
      <c r="G4" s="355"/>
      <c r="H4" s="206" t="s">
        <v>748</v>
      </c>
      <c r="I4" s="206" t="s">
        <v>749</v>
      </c>
      <c r="J4" s="206" t="s">
        <v>750</v>
      </c>
      <c r="K4" s="206" t="s">
        <v>558</v>
      </c>
    </row>
    <row r="5" spans="1:11" ht="15.75" thickTop="1" x14ac:dyDescent="0.25">
      <c r="A5" s="4" t="s">
        <v>2</v>
      </c>
      <c r="B5" s="4" t="s">
        <v>3</v>
      </c>
      <c r="C5" s="209">
        <v>72806100</v>
      </c>
      <c r="D5" s="209">
        <v>802920</v>
      </c>
      <c r="E5" s="209">
        <v>18050432</v>
      </c>
      <c r="F5" s="210">
        <v>1600265</v>
      </c>
      <c r="G5" s="199">
        <f>+D5+E5+F5</f>
        <v>20453617</v>
      </c>
      <c r="H5" s="211">
        <f>+D5/G5*100</f>
        <v>3.9255648524170565</v>
      </c>
      <c r="I5" s="211">
        <f>+E5/G5*100</f>
        <v>88.250562235520491</v>
      </c>
      <c r="J5" s="211">
        <f>+F5/G5*100</f>
        <v>7.8238729120624493</v>
      </c>
      <c r="K5" s="211">
        <f>+H5+I5+J5</f>
        <v>100</v>
      </c>
    </row>
    <row r="6" spans="1:11" x14ac:dyDescent="0.25">
      <c r="A6" s="4" t="s">
        <v>4</v>
      </c>
      <c r="B6" s="4" t="s">
        <v>5</v>
      </c>
      <c r="C6" s="5">
        <v>139248880</v>
      </c>
      <c r="D6" s="5">
        <v>3808289.27</v>
      </c>
      <c r="E6" s="5">
        <v>17293068</v>
      </c>
      <c r="F6" s="20">
        <v>19490261</v>
      </c>
      <c r="G6" s="200">
        <f t="shared" ref="G6:G69" si="0">+D6+E6+F6</f>
        <v>40591618.269999996</v>
      </c>
      <c r="H6" s="212">
        <f t="shared" ref="H6:H69" si="1">+D6/G6*100</f>
        <v>9.3819597057419806</v>
      </c>
      <c r="I6" s="212">
        <f t="shared" ref="I6:I69" si="2">+E6/G6*100</f>
        <v>42.602558698135887</v>
      </c>
      <c r="J6" s="212">
        <f t="shared" ref="J6:J69" si="3">+F6/G6*100</f>
        <v>48.015481596122136</v>
      </c>
      <c r="K6" s="212">
        <f t="shared" ref="K6:K69" si="4">+H6+I6+J6</f>
        <v>100</v>
      </c>
    </row>
    <row r="7" spans="1:11" x14ac:dyDescent="0.25">
      <c r="A7" s="4" t="s">
        <v>6</v>
      </c>
      <c r="B7" s="4" t="s">
        <v>7</v>
      </c>
      <c r="C7" s="5">
        <v>93179048</v>
      </c>
      <c r="D7" s="5">
        <v>3554701.72</v>
      </c>
      <c r="E7" s="5">
        <v>14302180.16</v>
      </c>
      <c r="F7" s="20">
        <v>228127.54</v>
      </c>
      <c r="G7" s="200">
        <f t="shared" si="0"/>
        <v>18085009.419999998</v>
      </c>
      <c r="H7" s="212">
        <f t="shared" si="1"/>
        <v>19.655514893284476</v>
      </c>
      <c r="I7" s="212">
        <f t="shared" si="2"/>
        <v>79.083067240116492</v>
      </c>
      <c r="J7" s="212">
        <f t="shared" si="3"/>
        <v>1.2614178665990434</v>
      </c>
      <c r="K7" s="212">
        <f t="shared" si="4"/>
        <v>100.00000000000001</v>
      </c>
    </row>
    <row r="8" spans="1:11" x14ac:dyDescent="0.25">
      <c r="A8" s="4" t="s">
        <v>8</v>
      </c>
      <c r="B8" s="4" t="s">
        <v>9</v>
      </c>
      <c r="C8" s="5">
        <v>132182935</v>
      </c>
      <c r="D8" s="5">
        <v>849376.93</v>
      </c>
      <c r="E8" s="5">
        <v>643881</v>
      </c>
      <c r="F8" s="20">
        <v>8313512</v>
      </c>
      <c r="G8" s="200">
        <f t="shared" si="0"/>
        <v>9806769.9299999997</v>
      </c>
      <c r="H8" s="212">
        <f t="shared" si="1"/>
        <v>8.6611283436115052</v>
      </c>
      <c r="I8" s="212">
        <f t="shared" si="2"/>
        <v>6.5656786546026371</v>
      </c>
      <c r="J8" s="212">
        <f t="shared" si="3"/>
        <v>84.773193001785856</v>
      </c>
      <c r="K8" s="212">
        <f t="shared" si="4"/>
        <v>100</v>
      </c>
    </row>
    <row r="9" spans="1:11" x14ac:dyDescent="0.25">
      <c r="A9" s="4" t="s">
        <v>10</v>
      </c>
      <c r="B9" s="4" t="s">
        <v>11</v>
      </c>
      <c r="C9" s="5">
        <v>72505031</v>
      </c>
      <c r="D9" s="5">
        <v>2203583.85</v>
      </c>
      <c r="E9" s="5">
        <v>10678583</v>
      </c>
      <c r="F9" s="20">
        <v>1501912.09</v>
      </c>
      <c r="G9" s="200">
        <f t="shared" si="0"/>
        <v>14384078.939999999</v>
      </c>
      <c r="H9" s="212">
        <f t="shared" si="1"/>
        <v>15.319603425368856</v>
      </c>
      <c r="I9" s="212">
        <f t="shared" si="2"/>
        <v>74.238907089868917</v>
      </c>
      <c r="J9" s="212">
        <f t="shared" si="3"/>
        <v>10.441489484762242</v>
      </c>
      <c r="K9" s="212">
        <f t="shared" si="4"/>
        <v>100.00000000000001</v>
      </c>
    </row>
    <row r="10" spans="1:11" x14ac:dyDescent="0.25">
      <c r="A10" s="4" t="s">
        <v>12</v>
      </c>
      <c r="B10" s="4" t="s">
        <v>13</v>
      </c>
      <c r="C10" s="5">
        <v>140106490</v>
      </c>
      <c r="D10" s="5">
        <v>1640415</v>
      </c>
      <c r="E10" s="5">
        <v>28569598</v>
      </c>
      <c r="F10" s="20">
        <v>2385395</v>
      </c>
      <c r="G10" s="200">
        <f t="shared" si="0"/>
        <v>32595408</v>
      </c>
      <c r="H10" s="212">
        <f t="shared" si="1"/>
        <v>5.0326567472326156</v>
      </c>
      <c r="I10" s="212">
        <f t="shared" si="2"/>
        <v>87.649149843438067</v>
      </c>
      <c r="J10" s="212">
        <f t="shared" si="3"/>
        <v>7.3181934093293144</v>
      </c>
      <c r="K10" s="212">
        <f t="shared" si="4"/>
        <v>100</v>
      </c>
    </row>
    <row r="11" spans="1:11" x14ac:dyDescent="0.25">
      <c r="A11" s="4" t="s">
        <v>14</v>
      </c>
      <c r="B11" s="4" t="s">
        <v>15</v>
      </c>
      <c r="C11" s="5">
        <v>179081854</v>
      </c>
      <c r="D11" s="5">
        <v>18770737.039999999</v>
      </c>
      <c r="E11" s="5">
        <v>29169346.010000002</v>
      </c>
      <c r="F11" s="20">
        <v>1941742.88</v>
      </c>
      <c r="G11" s="200">
        <f t="shared" si="0"/>
        <v>49881825.93</v>
      </c>
      <c r="H11" s="212">
        <f t="shared" si="1"/>
        <v>37.63041286087099</v>
      </c>
      <c r="I11" s="212">
        <f t="shared" si="2"/>
        <v>58.47690108805125</v>
      </c>
      <c r="J11" s="212">
        <f t="shared" si="3"/>
        <v>3.8926860510777614</v>
      </c>
      <c r="K11" s="212">
        <f t="shared" si="4"/>
        <v>100</v>
      </c>
    </row>
    <row r="12" spans="1:11" x14ac:dyDescent="0.25">
      <c r="A12" s="4" t="s">
        <v>16</v>
      </c>
      <c r="B12" s="4" t="s">
        <v>17</v>
      </c>
      <c r="C12" s="5">
        <v>80694341</v>
      </c>
      <c r="D12" s="5">
        <v>6166274</v>
      </c>
      <c r="E12" s="5">
        <v>14793669</v>
      </c>
      <c r="F12" s="20">
        <v>1329555</v>
      </c>
      <c r="G12" s="200">
        <f t="shared" si="0"/>
        <v>22289498</v>
      </c>
      <c r="H12" s="212">
        <f t="shared" si="1"/>
        <v>27.664481272750063</v>
      </c>
      <c r="I12" s="212">
        <f t="shared" si="2"/>
        <v>66.370579543783364</v>
      </c>
      <c r="J12" s="212">
        <f t="shared" si="3"/>
        <v>5.9649391834665808</v>
      </c>
      <c r="K12" s="212">
        <f t="shared" si="4"/>
        <v>100.00000000000001</v>
      </c>
    </row>
    <row r="13" spans="1:11" x14ac:dyDescent="0.25">
      <c r="A13" s="4" t="s">
        <v>18</v>
      </c>
      <c r="B13" s="4" t="s">
        <v>19</v>
      </c>
      <c r="C13" s="5">
        <v>139966646.97999999</v>
      </c>
      <c r="D13" s="5">
        <v>11323871</v>
      </c>
      <c r="E13" s="5">
        <v>29891249.640000001</v>
      </c>
      <c r="F13" s="20">
        <v>4092367.09</v>
      </c>
      <c r="G13" s="200">
        <f t="shared" si="0"/>
        <v>45307487.730000004</v>
      </c>
      <c r="H13" s="212">
        <f t="shared" si="1"/>
        <v>24.993376519753458</v>
      </c>
      <c r="I13" s="212">
        <f t="shared" si="2"/>
        <v>65.974193533153553</v>
      </c>
      <c r="J13" s="212">
        <f t="shared" si="3"/>
        <v>9.0324299470929841</v>
      </c>
      <c r="K13" s="212">
        <f t="shared" si="4"/>
        <v>99.999999999999986</v>
      </c>
    </row>
    <row r="14" spans="1:11" x14ac:dyDescent="0.25">
      <c r="A14" s="4" t="s">
        <v>20</v>
      </c>
      <c r="B14" s="4" t="s">
        <v>21</v>
      </c>
      <c r="C14" s="5">
        <v>39276456</v>
      </c>
      <c r="D14" s="5">
        <v>307765.13</v>
      </c>
      <c r="E14" s="5">
        <v>5555949.7199999997</v>
      </c>
      <c r="F14" s="20">
        <v>0</v>
      </c>
      <c r="G14" s="200">
        <f t="shared" si="0"/>
        <v>5863714.8499999996</v>
      </c>
      <c r="H14" s="212">
        <f t="shared" si="1"/>
        <v>5.2486373889753528</v>
      </c>
      <c r="I14" s="212">
        <f t="shared" si="2"/>
        <v>94.751362611024646</v>
      </c>
      <c r="J14" s="212">
        <f t="shared" si="3"/>
        <v>0</v>
      </c>
      <c r="K14" s="212">
        <f t="shared" si="4"/>
        <v>100</v>
      </c>
    </row>
    <row r="15" spans="1:11" x14ac:dyDescent="0.25">
      <c r="A15" s="4" t="s">
        <v>22</v>
      </c>
      <c r="B15" s="4" t="s">
        <v>23</v>
      </c>
      <c r="C15" s="5">
        <v>60516662</v>
      </c>
      <c r="D15" s="5">
        <v>461323.71</v>
      </c>
      <c r="E15" s="5">
        <v>8597152</v>
      </c>
      <c r="F15" s="20">
        <v>223147.46</v>
      </c>
      <c r="G15" s="200">
        <f t="shared" si="0"/>
        <v>9281623.1700000018</v>
      </c>
      <c r="H15" s="212">
        <f t="shared" si="1"/>
        <v>4.9702913116650471</v>
      </c>
      <c r="I15" s="212">
        <f t="shared" si="2"/>
        <v>92.625522955808577</v>
      </c>
      <c r="J15" s="212">
        <f t="shared" si="3"/>
        <v>2.4041857325263503</v>
      </c>
      <c r="K15" s="212">
        <f t="shared" si="4"/>
        <v>99.999999999999972</v>
      </c>
    </row>
    <row r="16" spans="1:11" x14ac:dyDescent="0.25">
      <c r="A16" s="4" t="s">
        <v>24</v>
      </c>
      <c r="B16" s="4" t="s">
        <v>25</v>
      </c>
      <c r="C16" s="5">
        <v>107267760</v>
      </c>
      <c r="D16" s="5">
        <v>918715.6</v>
      </c>
      <c r="E16" s="5">
        <v>11159531.390000001</v>
      </c>
      <c r="F16" s="20">
        <v>433252.51</v>
      </c>
      <c r="G16" s="200">
        <f t="shared" si="0"/>
        <v>12511499.5</v>
      </c>
      <c r="H16" s="212">
        <f t="shared" si="1"/>
        <v>7.3429695617219988</v>
      </c>
      <c r="I16" s="212">
        <f t="shared" si="2"/>
        <v>89.194196027422606</v>
      </c>
      <c r="J16" s="212">
        <f t="shared" si="3"/>
        <v>3.4628344108553892</v>
      </c>
      <c r="K16" s="212">
        <f t="shared" si="4"/>
        <v>100</v>
      </c>
    </row>
    <row r="17" spans="1:11" x14ac:dyDescent="0.25">
      <c r="A17" s="4" t="s">
        <v>26</v>
      </c>
      <c r="B17" s="4" t="s">
        <v>27</v>
      </c>
      <c r="C17" s="5">
        <v>137987109</v>
      </c>
      <c r="D17" s="5">
        <v>1323721.3</v>
      </c>
      <c r="E17" s="5">
        <v>13075845.65</v>
      </c>
      <c r="F17" s="20">
        <v>479749.5</v>
      </c>
      <c r="G17" s="200">
        <f t="shared" si="0"/>
        <v>14879316.450000001</v>
      </c>
      <c r="H17" s="212">
        <f t="shared" si="1"/>
        <v>8.896385156187737</v>
      </c>
      <c r="I17" s="212">
        <f t="shared" si="2"/>
        <v>87.879343744987693</v>
      </c>
      <c r="J17" s="212">
        <f t="shared" si="3"/>
        <v>3.2242710988245693</v>
      </c>
      <c r="K17" s="212">
        <f t="shared" si="4"/>
        <v>100</v>
      </c>
    </row>
    <row r="18" spans="1:11" x14ac:dyDescent="0.25">
      <c r="A18" s="4" t="s">
        <v>28</v>
      </c>
      <c r="B18" s="4" t="s">
        <v>29</v>
      </c>
      <c r="C18" s="5">
        <v>66784808</v>
      </c>
      <c r="D18" s="5">
        <v>8925</v>
      </c>
      <c r="E18" s="5">
        <v>6306797</v>
      </c>
      <c r="F18" s="20">
        <v>394087.7</v>
      </c>
      <c r="G18" s="200">
        <f t="shared" si="0"/>
        <v>6709809.7000000002</v>
      </c>
      <c r="H18" s="212">
        <f t="shared" si="1"/>
        <v>0.13301420456082383</v>
      </c>
      <c r="I18" s="212">
        <f t="shared" si="2"/>
        <v>93.993679135192167</v>
      </c>
      <c r="J18" s="212">
        <f t="shared" si="3"/>
        <v>5.8733066602470112</v>
      </c>
      <c r="K18" s="212">
        <f t="shared" si="4"/>
        <v>100</v>
      </c>
    </row>
    <row r="19" spans="1:11" x14ac:dyDescent="0.25">
      <c r="A19" s="4" t="s">
        <v>30</v>
      </c>
      <c r="B19" s="4" t="s">
        <v>31</v>
      </c>
      <c r="C19" s="5">
        <v>47517550</v>
      </c>
      <c r="D19" s="5">
        <v>139625</v>
      </c>
      <c r="E19" s="5">
        <v>5297835</v>
      </c>
      <c r="F19" s="20">
        <v>1957871</v>
      </c>
      <c r="G19" s="200">
        <f t="shared" si="0"/>
        <v>7395331</v>
      </c>
      <c r="H19" s="212">
        <f t="shared" si="1"/>
        <v>1.8880155600878448</v>
      </c>
      <c r="I19" s="212">
        <f t="shared" si="2"/>
        <v>71.637564295634633</v>
      </c>
      <c r="J19" s="212">
        <f t="shared" si="3"/>
        <v>26.474420144277516</v>
      </c>
      <c r="K19" s="212">
        <f t="shared" si="4"/>
        <v>100</v>
      </c>
    </row>
    <row r="20" spans="1:11" x14ac:dyDescent="0.25">
      <c r="A20" s="4" t="s">
        <v>32</v>
      </c>
      <c r="B20" s="4" t="s">
        <v>33</v>
      </c>
      <c r="C20" s="5">
        <v>61159448</v>
      </c>
      <c r="D20" s="5">
        <v>673541.19</v>
      </c>
      <c r="E20" s="5">
        <v>6977412.6200000001</v>
      </c>
      <c r="F20" s="20">
        <v>333496.17</v>
      </c>
      <c r="G20" s="200">
        <f t="shared" si="0"/>
        <v>7984449.9800000004</v>
      </c>
      <c r="H20" s="212">
        <f t="shared" si="1"/>
        <v>8.4356617135448566</v>
      </c>
      <c r="I20" s="212">
        <f t="shared" si="2"/>
        <v>87.387517455522968</v>
      </c>
      <c r="J20" s="212">
        <f t="shared" si="3"/>
        <v>4.1768208309321766</v>
      </c>
      <c r="K20" s="212">
        <f t="shared" si="4"/>
        <v>100</v>
      </c>
    </row>
    <row r="21" spans="1:11" x14ac:dyDescent="0.25">
      <c r="A21" s="4" t="s">
        <v>34</v>
      </c>
      <c r="B21" s="4" t="s">
        <v>35</v>
      </c>
      <c r="C21" s="5">
        <v>54845268</v>
      </c>
      <c r="D21" s="5">
        <v>68821490</v>
      </c>
      <c r="E21" s="5">
        <v>12816079.93</v>
      </c>
      <c r="F21" s="20">
        <v>0</v>
      </c>
      <c r="G21" s="200">
        <f t="shared" si="0"/>
        <v>81637569.930000007</v>
      </c>
      <c r="H21" s="212">
        <f t="shared" si="1"/>
        <v>84.301247647389388</v>
      </c>
      <c r="I21" s="212">
        <f t="shared" si="2"/>
        <v>15.698752352610601</v>
      </c>
      <c r="J21" s="212">
        <f t="shared" si="3"/>
        <v>0</v>
      </c>
      <c r="K21" s="212">
        <f t="shared" si="4"/>
        <v>99.999999999999986</v>
      </c>
    </row>
    <row r="22" spans="1:11" x14ac:dyDescent="0.25">
      <c r="A22" s="4" t="s">
        <v>36</v>
      </c>
      <c r="B22" s="4" t="s">
        <v>37</v>
      </c>
      <c r="C22" s="5">
        <v>88678132</v>
      </c>
      <c r="D22" s="5">
        <v>497026</v>
      </c>
      <c r="E22" s="5">
        <v>14718089</v>
      </c>
      <c r="F22" s="20">
        <v>367671</v>
      </c>
      <c r="G22" s="200">
        <f t="shared" si="0"/>
        <v>15582786</v>
      </c>
      <c r="H22" s="212">
        <f t="shared" si="1"/>
        <v>3.189583685484739</v>
      </c>
      <c r="I22" s="212">
        <f t="shared" si="2"/>
        <v>94.450947346642636</v>
      </c>
      <c r="J22" s="212">
        <f t="shared" si="3"/>
        <v>2.3594689678726253</v>
      </c>
      <c r="K22" s="212">
        <f t="shared" si="4"/>
        <v>100</v>
      </c>
    </row>
    <row r="23" spans="1:11" x14ac:dyDescent="0.25">
      <c r="A23" s="4" t="s">
        <v>38</v>
      </c>
      <c r="B23" s="4" t="s">
        <v>39</v>
      </c>
      <c r="C23" s="5">
        <v>148136416.94</v>
      </c>
      <c r="D23" s="5">
        <v>1483514</v>
      </c>
      <c r="E23" s="5">
        <v>18154252</v>
      </c>
      <c r="F23" s="20">
        <v>15596568.529999999</v>
      </c>
      <c r="G23" s="200">
        <f t="shared" si="0"/>
        <v>35234334.530000001</v>
      </c>
      <c r="H23" s="212">
        <f t="shared" si="1"/>
        <v>4.2104215101235232</v>
      </c>
      <c r="I23" s="212">
        <f t="shared" si="2"/>
        <v>51.524322063022652</v>
      </c>
      <c r="J23" s="212">
        <f t="shared" si="3"/>
        <v>44.265256426853817</v>
      </c>
      <c r="K23" s="212">
        <f t="shared" si="4"/>
        <v>100</v>
      </c>
    </row>
    <row r="24" spans="1:11" x14ac:dyDescent="0.25">
      <c r="A24" s="4" t="s">
        <v>40</v>
      </c>
      <c r="B24" s="4" t="s">
        <v>41</v>
      </c>
      <c r="C24" s="5">
        <v>53330414</v>
      </c>
      <c r="D24" s="5">
        <v>759013</v>
      </c>
      <c r="E24" s="5">
        <v>2885778</v>
      </c>
      <c r="F24" s="20">
        <v>480588</v>
      </c>
      <c r="G24" s="200">
        <f t="shared" si="0"/>
        <v>4125379</v>
      </c>
      <c r="H24" s="212">
        <f t="shared" si="1"/>
        <v>18.398624708178328</v>
      </c>
      <c r="I24" s="212">
        <f t="shared" si="2"/>
        <v>69.951827456337952</v>
      </c>
      <c r="J24" s="212">
        <f t="shared" si="3"/>
        <v>11.649547835483721</v>
      </c>
      <c r="K24" s="212">
        <f t="shared" si="4"/>
        <v>100</v>
      </c>
    </row>
    <row r="25" spans="1:11" x14ac:dyDescent="0.25">
      <c r="A25" s="4" t="s">
        <v>42</v>
      </c>
      <c r="B25" s="4" t="s">
        <v>43</v>
      </c>
      <c r="C25" s="5">
        <v>54047044</v>
      </c>
      <c r="D25" s="5">
        <v>1369268</v>
      </c>
      <c r="E25" s="5">
        <v>19300831</v>
      </c>
      <c r="F25" s="20">
        <v>3208040</v>
      </c>
      <c r="G25" s="200">
        <f t="shared" si="0"/>
        <v>23878139</v>
      </c>
      <c r="H25" s="212">
        <f t="shared" si="1"/>
        <v>5.7343999882067864</v>
      </c>
      <c r="I25" s="212">
        <f t="shared" si="2"/>
        <v>80.830549650456433</v>
      </c>
      <c r="J25" s="212">
        <f t="shared" si="3"/>
        <v>13.435050361336787</v>
      </c>
      <c r="K25" s="212">
        <f t="shared" si="4"/>
        <v>100.00000000000001</v>
      </c>
    </row>
    <row r="26" spans="1:11" x14ac:dyDescent="0.25">
      <c r="A26" s="4" t="s">
        <v>44</v>
      </c>
      <c r="B26" s="4" t="s">
        <v>45</v>
      </c>
      <c r="C26" s="5">
        <v>86058477</v>
      </c>
      <c r="D26" s="5">
        <v>450</v>
      </c>
      <c r="E26" s="5">
        <v>3134110.11</v>
      </c>
      <c r="F26" s="20">
        <v>95367.86</v>
      </c>
      <c r="G26" s="200">
        <f t="shared" si="0"/>
        <v>3229927.9699999997</v>
      </c>
      <c r="H26" s="212">
        <f t="shared" si="1"/>
        <v>1.3932199237248007E-2</v>
      </c>
      <c r="I26" s="212">
        <f t="shared" si="2"/>
        <v>97.033436631096151</v>
      </c>
      <c r="J26" s="212">
        <f t="shared" si="3"/>
        <v>2.9526311696666108</v>
      </c>
      <c r="K26" s="212">
        <f t="shared" si="4"/>
        <v>100.00000000000001</v>
      </c>
    </row>
    <row r="27" spans="1:11" x14ac:dyDescent="0.25">
      <c r="A27" s="4" t="s">
        <v>46</v>
      </c>
      <c r="B27" s="4" t="s">
        <v>47</v>
      </c>
      <c r="C27" s="5">
        <v>47017858</v>
      </c>
      <c r="D27" s="5">
        <v>279559.59999999998</v>
      </c>
      <c r="E27" s="5">
        <v>3985321</v>
      </c>
      <c r="F27" s="20">
        <v>24000</v>
      </c>
      <c r="G27" s="200">
        <f t="shared" si="0"/>
        <v>4288880.5999999996</v>
      </c>
      <c r="H27" s="212">
        <f t="shared" si="1"/>
        <v>6.5182416129747232</v>
      </c>
      <c r="I27" s="212">
        <f t="shared" si="2"/>
        <v>92.922171813316524</v>
      </c>
      <c r="J27" s="212">
        <f t="shared" si="3"/>
        <v>0.55958657370876685</v>
      </c>
      <c r="K27" s="212">
        <f t="shared" si="4"/>
        <v>100.00000000000001</v>
      </c>
    </row>
    <row r="28" spans="1:11" x14ac:dyDescent="0.25">
      <c r="A28" s="4" t="s">
        <v>48</v>
      </c>
      <c r="B28" s="4" t="s">
        <v>49</v>
      </c>
      <c r="C28" s="5">
        <v>43947815</v>
      </c>
      <c r="D28" s="5">
        <v>52400</v>
      </c>
      <c r="E28" s="5">
        <v>2995648.25</v>
      </c>
      <c r="F28" s="20">
        <v>132519.88</v>
      </c>
      <c r="G28" s="200">
        <f t="shared" si="0"/>
        <v>3180568.13</v>
      </c>
      <c r="H28" s="212">
        <f t="shared" si="1"/>
        <v>1.6475044035607562</v>
      </c>
      <c r="I28" s="212">
        <f t="shared" si="2"/>
        <v>94.18594815637546</v>
      </c>
      <c r="J28" s="212">
        <f t="shared" si="3"/>
        <v>4.1665474400637983</v>
      </c>
      <c r="K28" s="212">
        <f t="shared" si="4"/>
        <v>100.00000000000001</v>
      </c>
    </row>
    <row r="29" spans="1:11" x14ac:dyDescent="0.25">
      <c r="A29" s="4" t="s">
        <v>50</v>
      </c>
      <c r="B29" s="4" t="s">
        <v>51</v>
      </c>
      <c r="C29" s="5">
        <v>57505179</v>
      </c>
      <c r="D29" s="5">
        <v>1241211.27</v>
      </c>
      <c r="E29" s="5">
        <v>6201061</v>
      </c>
      <c r="F29" s="20">
        <v>4499870.7300000004</v>
      </c>
      <c r="G29" s="200">
        <f t="shared" si="0"/>
        <v>11942143</v>
      </c>
      <c r="H29" s="212">
        <f t="shared" si="1"/>
        <v>10.393538831347104</v>
      </c>
      <c r="I29" s="212">
        <f t="shared" si="2"/>
        <v>51.925864562164428</v>
      </c>
      <c r="J29" s="212">
        <f t="shared" si="3"/>
        <v>37.680596606488471</v>
      </c>
      <c r="K29" s="212">
        <f t="shared" si="4"/>
        <v>100</v>
      </c>
    </row>
    <row r="30" spans="1:11" x14ac:dyDescent="0.25">
      <c r="A30" s="4" t="s">
        <v>52</v>
      </c>
      <c r="B30" s="4" t="s">
        <v>53</v>
      </c>
      <c r="C30" s="5">
        <v>51171586</v>
      </c>
      <c r="D30" s="5">
        <v>612370</v>
      </c>
      <c r="E30" s="5">
        <v>18266881</v>
      </c>
      <c r="F30" s="20">
        <v>4924698</v>
      </c>
      <c r="G30" s="200">
        <f t="shared" si="0"/>
        <v>23803949</v>
      </c>
      <c r="H30" s="212">
        <f t="shared" si="1"/>
        <v>2.5725563434873768</v>
      </c>
      <c r="I30" s="212">
        <f t="shared" si="2"/>
        <v>76.738867992029398</v>
      </c>
      <c r="J30" s="212">
        <f t="shared" si="3"/>
        <v>20.688575664483231</v>
      </c>
      <c r="K30" s="212">
        <f t="shared" si="4"/>
        <v>100</v>
      </c>
    </row>
    <row r="31" spans="1:11" x14ac:dyDescent="0.25">
      <c r="A31" s="4" t="s">
        <v>54</v>
      </c>
      <c r="B31" s="4" t="s">
        <v>55</v>
      </c>
      <c r="C31" s="5">
        <v>96690508</v>
      </c>
      <c r="D31" s="5">
        <v>19906736</v>
      </c>
      <c r="E31" s="5">
        <v>8388800</v>
      </c>
      <c r="F31" s="20">
        <v>0</v>
      </c>
      <c r="G31" s="200">
        <f t="shared" si="0"/>
        <v>28295536</v>
      </c>
      <c r="H31" s="212">
        <f t="shared" si="1"/>
        <v>70.35292068685321</v>
      </c>
      <c r="I31" s="212">
        <f t="shared" si="2"/>
        <v>29.647079313146779</v>
      </c>
      <c r="J31" s="212">
        <f t="shared" si="3"/>
        <v>0</v>
      </c>
      <c r="K31" s="212">
        <f t="shared" si="4"/>
        <v>99.999999999999986</v>
      </c>
    </row>
    <row r="32" spans="1:11" x14ac:dyDescent="0.25">
      <c r="A32" s="4" t="s">
        <v>56</v>
      </c>
      <c r="B32" s="4" t="s">
        <v>57</v>
      </c>
      <c r="C32" s="5">
        <v>73699724</v>
      </c>
      <c r="D32" s="5">
        <v>923655</v>
      </c>
      <c r="E32" s="5">
        <v>7171684</v>
      </c>
      <c r="F32" s="20">
        <v>3596641.08</v>
      </c>
      <c r="G32" s="200">
        <f t="shared" si="0"/>
        <v>11691980.08</v>
      </c>
      <c r="H32" s="212">
        <f t="shared" si="1"/>
        <v>7.8999022721564547</v>
      </c>
      <c r="I32" s="212">
        <f t="shared" si="2"/>
        <v>61.338489724830247</v>
      </c>
      <c r="J32" s="212">
        <f t="shared" si="3"/>
        <v>30.76160800301329</v>
      </c>
      <c r="K32" s="212">
        <f t="shared" si="4"/>
        <v>100</v>
      </c>
    </row>
    <row r="33" spans="1:11" x14ac:dyDescent="0.25">
      <c r="A33" s="4" t="s">
        <v>58</v>
      </c>
      <c r="B33" s="4" t="s">
        <v>59</v>
      </c>
      <c r="C33" s="5">
        <v>80777435</v>
      </c>
      <c r="D33" s="5">
        <v>1819256.64</v>
      </c>
      <c r="E33" s="5">
        <v>12674647.32</v>
      </c>
      <c r="F33" s="20">
        <v>916078.97</v>
      </c>
      <c r="G33" s="200">
        <f t="shared" si="0"/>
        <v>15409982.930000002</v>
      </c>
      <c r="H33" s="212">
        <f t="shared" si="1"/>
        <v>11.8057018509624</v>
      </c>
      <c r="I33" s="212">
        <f t="shared" si="2"/>
        <v>82.249587021443887</v>
      </c>
      <c r="J33" s="212">
        <f t="shared" si="3"/>
        <v>5.9447111275937017</v>
      </c>
      <c r="K33" s="212">
        <f t="shared" si="4"/>
        <v>100</v>
      </c>
    </row>
    <row r="34" spans="1:11" x14ac:dyDescent="0.25">
      <c r="A34" s="4" t="s">
        <v>60</v>
      </c>
      <c r="B34" s="4" t="s">
        <v>61</v>
      </c>
      <c r="C34" s="5">
        <v>51159013.609999999</v>
      </c>
      <c r="D34" s="5">
        <v>0</v>
      </c>
      <c r="E34" s="5">
        <v>4973420.13</v>
      </c>
      <c r="F34" s="20">
        <v>246100</v>
      </c>
      <c r="G34" s="200">
        <f t="shared" si="0"/>
        <v>5219520.13</v>
      </c>
      <c r="H34" s="212">
        <f t="shared" si="1"/>
        <v>0</v>
      </c>
      <c r="I34" s="212">
        <f t="shared" si="2"/>
        <v>95.28500716789074</v>
      </c>
      <c r="J34" s="212">
        <f t="shared" si="3"/>
        <v>4.7149928321092611</v>
      </c>
      <c r="K34" s="212">
        <f t="shared" si="4"/>
        <v>100</v>
      </c>
    </row>
    <row r="35" spans="1:11" x14ac:dyDescent="0.25">
      <c r="A35" s="4" t="s">
        <v>62</v>
      </c>
      <c r="B35" s="4" t="s">
        <v>63</v>
      </c>
      <c r="C35" s="5">
        <v>53798796</v>
      </c>
      <c r="D35" s="5">
        <v>225177</v>
      </c>
      <c r="E35" s="5">
        <v>5147475</v>
      </c>
      <c r="F35" s="20">
        <v>1032175</v>
      </c>
      <c r="G35" s="200">
        <f t="shared" si="0"/>
        <v>6404827</v>
      </c>
      <c r="H35" s="212">
        <f t="shared" si="1"/>
        <v>3.51573898873459</v>
      </c>
      <c r="I35" s="212">
        <f t="shared" si="2"/>
        <v>80.368681308644241</v>
      </c>
      <c r="J35" s="212">
        <f t="shared" si="3"/>
        <v>16.115579702621162</v>
      </c>
      <c r="K35" s="212">
        <f t="shared" si="4"/>
        <v>99.999999999999986</v>
      </c>
    </row>
    <row r="36" spans="1:11" x14ac:dyDescent="0.25">
      <c r="A36" s="4" t="s">
        <v>64</v>
      </c>
      <c r="B36" s="4" t="s">
        <v>65</v>
      </c>
      <c r="C36" s="5">
        <v>90650930.620000005</v>
      </c>
      <c r="D36" s="5">
        <v>5023618.91</v>
      </c>
      <c r="E36" s="5">
        <v>12699336.02</v>
      </c>
      <c r="F36" s="20">
        <v>170747.35</v>
      </c>
      <c r="G36" s="200">
        <f t="shared" si="0"/>
        <v>17893702.280000001</v>
      </c>
      <c r="H36" s="212">
        <f t="shared" si="1"/>
        <v>28.074787606223655</v>
      </c>
      <c r="I36" s="212">
        <f t="shared" si="2"/>
        <v>70.970980858411821</v>
      </c>
      <c r="J36" s="212">
        <f t="shared" si="3"/>
        <v>0.95423153536451921</v>
      </c>
      <c r="K36" s="212">
        <f t="shared" si="4"/>
        <v>99.999999999999986</v>
      </c>
    </row>
    <row r="37" spans="1:11" x14ac:dyDescent="0.25">
      <c r="A37" s="4" t="s">
        <v>66</v>
      </c>
      <c r="B37" s="4" t="s">
        <v>67</v>
      </c>
      <c r="C37" s="5">
        <v>60286722</v>
      </c>
      <c r="D37" s="5">
        <v>5793197.3899999997</v>
      </c>
      <c r="E37" s="5">
        <v>14790452.93</v>
      </c>
      <c r="F37" s="20">
        <v>1228233.3600000001</v>
      </c>
      <c r="G37" s="200">
        <f t="shared" si="0"/>
        <v>21811883.68</v>
      </c>
      <c r="H37" s="212">
        <f t="shared" si="1"/>
        <v>26.559821586211573</v>
      </c>
      <c r="I37" s="212">
        <f t="shared" si="2"/>
        <v>67.809150034858433</v>
      </c>
      <c r="J37" s="212">
        <f t="shared" si="3"/>
        <v>5.6310283789299946</v>
      </c>
      <c r="K37" s="212">
        <f t="shared" si="4"/>
        <v>100</v>
      </c>
    </row>
    <row r="38" spans="1:11" x14ac:dyDescent="0.25">
      <c r="A38" s="4" t="s">
        <v>68</v>
      </c>
      <c r="B38" s="4" t="s">
        <v>69</v>
      </c>
      <c r="C38" s="5">
        <v>49293935</v>
      </c>
      <c r="D38" s="5">
        <v>519847.4</v>
      </c>
      <c r="E38" s="5">
        <v>5542167.3499999996</v>
      </c>
      <c r="F38" s="20">
        <v>1893566.71</v>
      </c>
      <c r="G38" s="200">
        <f t="shared" si="0"/>
        <v>7955581.46</v>
      </c>
      <c r="H38" s="212">
        <f t="shared" si="1"/>
        <v>6.5343734158684619</v>
      </c>
      <c r="I38" s="212">
        <f t="shared" si="2"/>
        <v>69.663887898899091</v>
      </c>
      <c r="J38" s="212">
        <f t="shared" si="3"/>
        <v>23.801738685232444</v>
      </c>
      <c r="K38" s="212">
        <f t="shared" si="4"/>
        <v>100</v>
      </c>
    </row>
    <row r="39" spans="1:11" x14ac:dyDescent="0.25">
      <c r="A39" s="4" t="s">
        <v>70</v>
      </c>
      <c r="B39" s="4" t="s">
        <v>71</v>
      </c>
      <c r="C39" s="5">
        <v>91508363</v>
      </c>
      <c r="D39" s="5">
        <v>6604965</v>
      </c>
      <c r="E39" s="5">
        <v>25578342</v>
      </c>
      <c r="F39" s="20">
        <v>2694030</v>
      </c>
      <c r="G39" s="200">
        <f t="shared" si="0"/>
        <v>34877337</v>
      </c>
      <c r="H39" s="212">
        <f t="shared" si="1"/>
        <v>18.937698712490576</v>
      </c>
      <c r="I39" s="212">
        <f t="shared" si="2"/>
        <v>73.338001694338075</v>
      </c>
      <c r="J39" s="212">
        <f t="shared" si="3"/>
        <v>7.7242995931713478</v>
      </c>
      <c r="K39" s="212">
        <f t="shared" si="4"/>
        <v>100</v>
      </c>
    </row>
    <row r="40" spans="1:11" x14ac:dyDescent="0.25">
      <c r="A40" s="4" t="s">
        <v>72</v>
      </c>
      <c r="B40" s="4" t="s">
        <v>73</v>
      </c>
      <c r="C40" s="5">
        <v>62393773</v>
      </c>
      <c r="D40" s="5">
        <v>3872326.04</v>
      </c>
      <c r="E40" s="5">
        <v>17559692.539999999</v>
      </c>
      <c r="F40" s="20">
        <v>1868275.1</v>
      </c>
      <c r="G40" s="200">
        <f t="shared" si="0"/>
        <v>23300293.68</v>
      </c>
      <c r="H40" s="212">
        <f t="shared" si="1"/>
        <v>16.619215590934129</v>
      </c>
      <c r="I40" s="212">
        <f t="shared" si="2"/>
        <v>75.362537404721678</v>
      </c>
      <c r="J40" s="212">
        <f t="shared" si="3"/>
        <v>8.0182470043441967</v>
      </c>
      <c r="K40" s="212">
        <f t="shared" si="4"/>
        <v>100</v>
      </c>
    </row>
    <row r="41" spans="1:11" x14ac:dyDescent="0.25">
      <c r="A41" s="4" t="s">
        <v>74</v>
      </c>
      <c r="B41" s="4" t="s">
        <v>75</v>
      </c>
      <c r="C41" s="5">
        <v>163451646</v>
      </c>
      <c r="D41" s="5">
        <v>1179915</v>
      </c>
      <c r="E41" s="5">
        <v>28021226.780000001</v>
      </c>
      <c r="F41" s="20">
        <v>2440203.12</v>
      </c>
      <c r="G41" s="200">
        <f t="shared" si="0"/>
        <v>31641344.900000002</v>
      </c>
      <c r="H41" s="212">
        <f t="shared" si="1"/>
        <v>3.7290292297278418</v>
      </c>
      <c r="I41" s="212">
        <f t="shared" si="2"/>
        <v>88.558899340590287</v>
      </c>
      <c r="J41" s="212">
        <f t="shared" si="3"/>
        <v>7.7120714296818642</v>
      </c>
      <c r="K41" s="212">
        <f t="shared" si="4"/>
        <v>100</v>
      </c>
    </row>
    <row r="42" spans="1:11" x14ac:dyDescent="0.25">
      <c r="A42" s="4" t="s">
        <v>76</v>
      </c>
      <c r="B42" s="4" t="s">
        <v>77</v>
      </c>
      <c r="C42" s="5">
        <v>78157577</v>
      </c>
      <c r="D42" s="5">
        <v>6884616.5899999999</v>
      </c>
      <c r="E42" s="5">
        <v>6808930.3799999999</v>
      </c>
      <c r="F42" s="20">
        <v>6899898.0599999996</v>
      </c>
      <c r="G42" s="200">
        <f t="shared" si="0"/>
        <v>20593445.029999997</v>
      </c>
      <c r="H42" s="212">
        <f t="shared" si="1"/>
        <v>33.431106742804175</v>
      </c>
      <c r="I42" s="212">
        <f t="shared" si="2"/>
        <v>33.063581008815795</v>
      </c>
      <c r="J42" s="212">
        <f t="shared" si="3"/>
        <v>33.505312248380037</v>
      </c>
      <c r="K42" s="212">
        <f t="shared" si="4"/>
        <v>100.00000000000001</v>
      </c>
    </row>
    <row r="43" spans="1:11" x14ac:dyDescent="0.25">
      <c r="A43" s="4" t="s">
        <v>78</v>
      </c>
      <c r="B43" s="4" t="s">
        <v>79</v>
      </c>
      <c r="C43" s="5">
        <v>100986878</v>
      </c>
      <c r="D43" s="5">
        <v>1130653</v>
      </c>
      <c r="E43" s="5">
        <v>26638719</v>
      </c>
      <c r="F43" s="20">
        <v>0</v>
      </c>
      <c r="G43" s="200">
        <f t="shared" si="0"/>
        <v>27769372</v>
      </c>
      <c r="H43" s="212">
        <f t="shared" si="1"/>
        <v>4.0715828935562532</v>
      </c>
      <c r="I43" s="212">
        <f t="shared" si="2"/>
        <v>95.928417106443746</v>
      </c>
      <c r="J43" s="212">
        <f t="shared" si="3"/>
        <v>0</v>
      </c>
      <c r="K43" s="212">
        <f t="shared" si="4"/>
        <v>100</v>
      </c>
    </row>
    <row r="44" spans="1:11" x14ac:dyDescent="0.25">
      <c r="A44" s="4" t="s">
        <v>80</v>
      </c>
      <c r="B44" s="4" t="s">
        <v>81</v>
      </c>
      <c r="C44" s="5">
        <v>60202051</v>
      </c>
      <c r="D44" s="5">
        <v>2707019.15</v>
      </c>
      <c r="E44" s="5">
        <v>11729097.939999999</v>
      </c>
      <c r="F44" s="20">
        <v>526302.57999999996</v>
      </c>
      <c r="G44" s="200">
        <f t="shared" si="0"/>
        <v>14962419.67</v>
      </c>
      <c r="H44" s="212">
        <f t="shared" si="1"/>
        <v>18.092121526491042</v>
      </c>
      <c r="I44" s="212">
        <f t="shared" si="2"/>
        <v>78.390382028363462</v>
      </c>
      <c r="J44" s="212">
        <f t="shared" si="3"/>
        <v>3.5174964451454924</v>
      </c>
      <c r="K44" s="212">
        <f t="shared" si="4"/>
        <v>100</v>
      </c>
    </row>
    <row r="45" spans="1:11" x14ac:dyDescent="0.25">
      <c r="A45" s="4" t="s">
        <v>82</v>
      </c>
      <c r="B45" s="4" t="s">
        <v>83</v>
      </c>
      <c r="C45" s="5">
        <v>50473702.5</v>
      </c>
      <c r="D45" s="5">
        <v>699800</v>
      </c>
      <c r="E45" s="5">
        <v>278000</v>
      </c>
      <c r="F45" s="20">
        <v>0</v>
      </c>
      <c r="G45" s="200">
        <f t="shared" si="0"/>
        <v>977800</v>
      </c>
      <c r="H45" s="212">
        <f t="shared" si="1"/>
        <v>71.568827981182253</v>
      </c>
      <c r="I45" s="212">
        <f t="shared" si="2"/>
        <v>28.431172018817751</v>
      </c>
      <c r="J45" s="212">
        <f t="shared" si="3"/>
        <v>0</v>
      </c>
      <c r="K45" s="212">
        <f t="shared" si="4"/>
        <v>100</v>
      </c>
    </row>
    <row r="46" spans="1:11" x14ac:dyDescent="0.25">
      <c r="A46" s="4" t="s">
        <v>84</v>
      </c>
      <c r="B46" s="4" t="s">
        <v>85</v>
      </c>
      <c r="C46" s="5">
        <v>39591409</v>
      </c>
      <c r="D46" s="5">
        <v>2010998.65</v>
      </c>
      <c r="E46" s="5">
        <v>9111543.7699999996</v>
      </c>
      <c r="F46" s="20">
        <v>3905256.19</v>
      </c>
      <c r="G46" s="200">
        <f t="shared" si="0"/>
        <v>15027798.609999999</v>
      </c>
      <c r="H46" s="212">
        <f t="shared" si="1"/>
        <v>13.381857863478515</v>
      </c>
      <c r="I46" s="212">
        <f t="shared" si="2"/>
        <v>60.631260815119482</v>
      </c>
      <c r="J46" s="212">
        <f t="shared" si="3"/>
        <v>25.986881321402006</v>
      </c>
      <c r="K46" s="212">
        <f t="shared" si="4"/>
        <v>100.00000000000001</v>
      </c>
    </row>
    <row r="47" spans="1:11" x14ac:dyDescent="0.25">
      <c r="A47" s="4" t="s">
        <v>86</v>
      </c>
      <c r="B47" s="4" t="s">
        <v>87</v>
      </c>
      <c r="C47" s="5">
        <v>21785554</v>
      </c>
      <c r="D47" s="5">
        <v>209950</v>
      </c>
      <c r="E47" s="5">
        <v>664060</v>
      </c>
      <c r="F47" s="20">
        <v>191230</v>
      </c>
      <c r="G47" s="200">
        <f t="shared" si="0"/>
        <v>1065240</v>
      </c>
      <c r="H47" s="212">
        <f t="shared" si="1"/>
        <v>19.709173519582439</v>
      </c>
      <c r="I47" s="212">
        <f t="shared" si="2"/>
        <v>62.33900341707033</v>
      </c>
      <c r="J47" s="212">
        <f t="shared" si="3"/>
        <v>17.951823063347227</v>
      </c>
      <c r="K47" s="212">
        <f t="shared" si="4"/>
        <v>100</v>
      </c>
    </row>
    <row r="48" spans="1:11" x14ac:dyDescent="0.25">
      <c r="A48" s="4" t="s">
        <v>88</v>
      </c>
      <c r="B48" s="4" t="s">
        <v>89</v>
      </c>
      <c r="C48" s="5">
        <v>68835555.510000005</v>
      </c>
      <c r="D48" s="5">
        <v>249780.82</v>
      </c>
      <c r="E48" s="5">
        <v>11036505.74</v>
      </c>
      <c r="F48" s="20">
        <v>2374703.69</v>
      </c>
      <c r="G48" s="200">
        <f t="shared" si="0"/>
        <v>13660990.25</v>
      </c>
      <c r="H48" s="212">
        <f t="shared" si="1"/>
        <v>1.8284239680209127</v>
      </c>
      <c r="I48" s="212">
        <f t="shared" si="2"/>
        <v>80.788475344969953</v>
      </c>
      <c r="J48" s="212">
        <f t="shared" si="3"/>
        <v>17.383100687009129</v>
      </c>
      <c r="K48" s="212">
        <f t="shared" si="4"/>
        <v>100</v>
      </c>
    </row>
    <row r="49" spans="1:11" x14ac:dyDescent="0.25">
      <c r="A49" s="4" t="s">
        <v>90</v>
      </c>
      <c r="B49" s="4" t="s">
        <v>91</v>
      </c>
      <c r="C49" s="5">
        <v>36948582.350000001</v>
      </c>
      <c r="D49" s="5">
        <v>2252523</v>
      </c>
      <c r="E49" s="5">
        <v>14980400</v>
      </c>
      <c r="F49" s="20">
        <v>2252523</v>
      </c>
      <c r="G49" s="200">
        <f t="shared" si="0"/>
        <v>19485446</v>
      </c>
      <c r="H49" s="212">
        <f t="shared" si="1"/>
        <v>11.560027930589836</v>
      </c>
      <c r="I49" s="212">
        <f t="shared" si="2"/>
        <v>76.879944138820335</v>
      </c>
      <c r="J49" s="212">
        <f t="shared" si="3"/>
        <v>11.560027930589836</v>
      </c>
      <c r="K49" s="212">
        <f t="shared" si="4"/>
        <v>100.00000000000001</v>
      </c>
    </row>
    <row r="50" spans="1:11" x14ac:dyDescent="0.25">
      <c r="A50" s="4" t="s">
        <v>92</v>
      </c>
      <c r="B50" s="4" t="s">
        <v>93</v>
      </c>
      <c r="C50" s="5">
        <v>109807424.34</v>
      </c>
      <c r="D50" s="5">
        <v>10903182</v>
      </c>
      <c r="E50" s="5">
        <v>14504271</v>
      </c>
      <c r="F50" s="20">
        <v>2468649.86</v>
      </c>
      <c r="G50" s="200">
        <f t="shared" si="0"/>
        <v>27876102.859999999</v>
      </c>
      <c r="H50" s="212">
        <f t="shared" si="1"/>
        <v>39.113006774147053</v>
      </c>
      <c r="I50" s="212">
        <f t="shared" si="2"/>
        <v>52.031200605205399</v>
      </c>
      <c r="J50" s="212">
        <f t="shared" si="3"/>
        <v>8.8557926206475468</v>
      </c>
      <c r="K50" s="212">
        <f t="shared" si="4"/>
        <v>100</v>
      </c>
    </row>
    <row r="51" spans="1:11" x14ac:dyDescent="0.25">
      <c r="A51" s="4" t="s">
        <v>94</v>
      </c>
      <c r="B51" s="4" t="s">
        <v>95</v>
      </c>
      <c r="C51" s="5">
        <v>75225076</v>
      </c>
      <c r="D51" s="5">
        <v>0</v>
      </c>
      <c r="E51" s="5">
        <v>9962213.4700000007</v>
      </c>
      <c r="F51" s="20">
        <v>574195.34</v>
      </c>
      <c r="G51" s="200">
        <f t="shared" si="0"/>
        <v>10536408.810000001</v>
      </c>
      <c r="H51" s="212">
        <f t="shared" si="1"/>
        <v>0</v>
      </c>
      <c r="I51" s="212">
        <f t="shared" si="2"/>
        <v>94.550369577013399</v>
      </c>
      <c r="J51" s="212">
        <f t="shared" si="3"/>
        <v>5.4496304229865959</v>
      </c>
      <c r="K51" s="212">
        <f t="shared" si="4"/>
        <v>100</v>
      </c>
    </row>
    <row r="52" spans="1:11" x14ac:dyDescent="0.25">
      <c r="A52" s="4" t="s">
        <v>96</v>
      </c>
      <c r="B52" s="4" t="s">
        <v>97</v>
      </c>
      <c r="C52" s="5">
        <v>85245338</v>
      </c>
      <c r="D52" s="5">
        <v>2582768</v>
      </c>
      <c r="E52" s="5">
        <v>12356600</v>
      </c>
      <c r="F52" s="20">
        <v>476557</v>
      </c>
      <c r="G52" s="200">
        <f t="shared" si="0"/>
        <v>15415925</v>
      </c>
      <c r="H52" s="212">
        <f t="shared" si="1"/>
        <v>16.753895727956643</v>
      </c>
      <c r="I52" s="212">
        <f t="shared" si="2"/>
        <v>80.15477501350064</v>
      </c>
      <c r="J52" s="212">
        <f t="shared" si="3"/>
        <v>3.0913292585427086</v>
      </c>
      <c r="K52" s="212">
        <f t="shared" si="4"/>
        <v>100</v>
      </c>
    </row>
    <row r="53" spans="1:11" x14ac:dyDescent="0.25">
      <c r="A53" s="4" t="s">
        <v>98</v>
      </c>
      <c r="B53" s="4" t="s">
        <v>99</v>
      </c>
      <c r="C53" s="5">
        <v>53762974</v>
      </c>
      <c r="D53" s="5">
        <v>5966156</v>
      </c>
      <c r="E53" s="5">
        <v>15083512</v>
      </c>
      <c r="F53" s="20">
        <v>130812</v>
      </c>
      <c r="G53" s="200">
        <f t="shared" si="0"/>
        <v>21180480</v>
      </c>
      <c r="H53" s="212">
        <f t="shared" si="1"/>
        <v>28.168181268790889</v>
      </c>
      <c r="I53" s="212">
        <f t="shared" si="2"/>
        <v>71.214212331354148</v>
      </c>
      <c r="J53" s="212">
        <f t="shared" si="3"/>
        <v>0.6176063998549608</v>
      </c>
      <c r="K53" s="212">
        <f t="shared" si="4"/>
        <v>100</v>
      </c>
    </row>
    <row r="54" spans="1:11" x14ac:dyDescent="0.25">
      <c r="A54" s="4" t="s">
        <v>100</v>
      </c>
      <c r="B54" s="4" t="s">
        <v>101</v>
      </c>
      <c r="C54" s="5">
        <v>39176412</v>
      </c>
      <c r="D54" s="5">
        <v>1041580</v>
      </c>
      <c r="E54" s="5">
        <v>2807794.25</v>
      </c>
      <c r="F54" s="20">
        <v>304003.23</v>
      </c>
      <c r="G54" s="200">
        <f t="shared" si="0"/>
        <v>4153377.48</v>
      </c>
      <c r="H54" s="212">
        <f t="shared" si="1"/>
        <v>25.077903586071354</v>
      </c>
      <c r="I54" s="212">
        <f t="shared" si="2"/>
        <v>67.602674293885755</v>
      </c>
      <c r="J54" s="212">
        <f t="shared" si="3"/>
        <v>7.3194221200428897</v>
      </c>
      <c r="K54" s="212">
        <f t="shared" si="4"/>
        <v>100</v>
      </c>
    </row>
    <row r="55" spans="1:11" x14ac:dyDescent="0.25">
      <c r="A55" s="4" t="s">
        <v>102</v>
      </c>
      <c r="B55" s="4" t="s">
        <v>103</v>
      </c>
      <c r="C55" s="5">
        <v>74253438</v>
      </c>
      <c r="D55" s="5">
        <v>0</v>
      </c>
      <c r="E55" s="5">
        <v>10858209</v>
      </c>
      <c r="F55" s="20">
        <v>0</v>
      </c>
      <c r="G55" s="200">
        <f t="shared" si="0"/>
        <v>10858209</v>
      </c>
      <c r="H55" s="212">
        <f t="shared" si="1"/>
        <v>0</v>
      </c>
      <c r="I55" s="212">
        <f t="shared" si="2"/>
        <v>100</v>
      </c>
      <c r="J55" s="212">
        <f t="shared" si="3"/>
        <v>0</v>
      </c>
      <c r="K55" s="212">
        <f t="shared" si="4"/>
        <v>100</v>
      </c>
    </row>
    <row r="56" spans="1:11" x14ac:dyDescent="0.25">
      <c r="A56" s="4" t="s">
        <v>104</v>
      </c>
      <c r="B56" s="4" t="s">
        <v>105</v>
      </c>
      <c r="C56" s="5">
        <v>40474318</v>
      </c>
      <c r="D56" s="5">
        <v>85148</v>
      </c>
      <c r="E56" s="5">
        <v>8124746</v>
      </c>
      <c r="F56" s="20">
        <v>1026882</v>
      </c>
      <c r="G56" s="200">
        <f t="shared" si="0"/>
        <v>9236776</v>
      </c>
      <c r="H56" s="212">
        <f t="shared" si="1"/>
        <v>0.92183679673513796</v>
      </c>
      <c r="I56" s="212">
        <f t="shared" si="2"/>
        <v>87.960842614349417</v>
      </c>
      <c r="J56" s="212">
        <f t="shared" si="3"/>
        <v>11.11732058891544</v>
      </c>
      <c r="K56" s="212">
        <f t="shared" si="4"/>
        <v>100</v>
      </c>
    </row>
    <row r="57" spans="1:11" x14ac:dyDescent="0.25">
      <c r="A57" s="4" t="s">
        <v>106</v>
      </c>
      <c r="B57" s="4" t="s">
        <v>107</v>
      </c>
      <c r="C57" s="5">
        <v>58781748</v>
      </c>
      <c r="D57" s="5">
        <v>27001</v>
      </c>
      <c r="E57" s="5">
        <v>277410</v>
      </c>
      <c r="F57" s="20">
        <v>0</v>
      </c>
      <c r="G57" s="200">
        <f t="shared" si="0"/>
        <v>304411</v>
      </c>
      <c r="H57" s="212">
        <f t="shared" si="1"/>
        <v>8.8699160017213572</v>
      </c>
      <c r="I57" s="212">
        <f t="shared" si="2"/>
        <v>91.13008399827865</v>
      </c>
      <c r="J57" s="212">
        <f t="shared" si="3"/>
        <v>0</v>
      </c>
      <c r="K57" s="212">
        <f t="shared" si="4"/>
        <v>100</v>
      </c>
    </row>
    <row r="58" spans="1:11" x14ac:dyDescent="0.25">
      <c r="A58" s="4" t="s">
        <v>108</v>
      </c>
      <c r="B58" s="4" t="s">
        <v>109</v>
      </c>
      <c r="C58" s="5">
        <v>37158481</v>
      </c>
      <c r="D58" s="5">
        <v>264491.59999999998</v>
      </c>
      <c r="E58" s="5">
        <v>2958922.94</v>
      </c>
      <c r="F58" s="20">
        <v>217211.6</v>
      </c>
      <c r="G58" s="200">
        <f t="shared" si="0"/>
        <v>3440626.14</v>
      </c>
      <c r="H58" s="212">
        <f t="shared" si="1"/>
        <v>7.6873100778104293</v>
      </c>
      <c r="I58" s="212">
        <f t="shared" si="2"/>
        <v>85.999548326398511</v>
      </c>
      <c r="J58" s="212">
        <f t="shared" si="3"/>
        <v>6.3131415957910502</v>
      </c>
      <c r="K58" s="212">
        <f t="shared" si="4"/>
        <v>99.999999999999986</v>
      </c>
    </row>
    <row r="59" spans="1:11" x14ac:dyDescent="0.25">
      <c r="A59" s="4" t="s">
        <v>110</v>
      </c>
      <c r="B59" s="4" t="s">
        <v>111</v>
      </c>
      <c r="C59" s="5">
        <v>4650912162</v>
      </c>
      <c r="D59" s="5">
        <v>63850</v>
      </c>
      <c r="E59" s="5">
        <v>3039000</v>
      </c>
      <c r="F59" s="20">
        <v>46000</v>
      </c>
      <c r="G59" s="200">
        <f t="shared" si="0"/>
        <v>3148850</v>
      </c>
      <c r="H59" s="212">
        <f t="shared" si="1"/>
        <v>2.0277244073233085</v>
      </c>
      <c r="I59" s="212">
        <f t="shared" si="2"/>
        <v>96.511424805881504</v>
      </c>
      <c r="J59" s="212">
        <f t="shared" si="3"/>
        <v>1.4608507867951792</v>
      </c>
      <c r="K59" s="212">
        <f t="shared" si="4"/>
        <v>99.999999999999986</v>
      </c>
    </row>
    <row r="60" spans="1:11" x14ac:dyDescent="0.25">
      <c r="A60" s="4" t="s">
        <v>112</v>
      </c>
      <c r="B60" s="4" t="s">
        <v>113</v>
      </c>
      <c r="C60" s="5">
        <v>55694413</v>
      </c>
      <c r="D60" s="5">
        <v>30957739.140000001</v>
      </c>
      <c r="E60" s="5">
        <v>5042699</v>
      </c>
      <c r="F60" s="20">
        <v>4078427.66</v>
      </c>
      <c r="G60" s="200">
        <f t="shared" si="0"/>
        <v>40078865.799999997</v>
      </c>
      <c r="H60" s="212">
        <f t="shared" si="1"/>
        <v>77.242053940558378</v>
      </c>
      <c r="I60" s="212">
        <f t="shared" si="2"/>
        <v>12.581940380159162</v>
      </c>
      <c r="J60" s="212">
        <f t="shared" si="3"/>
        <v>10.176005679282472</v>
      </c>
      <c r="K60" s="212">
        <f t="shared" si="4"/>
        <v>100.00000000000001</v>
      </c>
    </row>
    <row r="61" spans="1:11" x14ac:dyDescent="0.25">
      <c r="A61" s="4" t="s">
        <v>114</v>
      </c>
      <c r="B61" s="4" t="s">
        <v>115</v>
      </c>
      <c r="C61" s="5">
        <v>28871424</v>
      </c>
      <c r="D61" s="5">
        <v>77736</v>
      </c>
      <c r="E61" s="5">
        <v>1317538.3999999999</v>
      </c>
      <c r="F61" s="20">
        <v>0</v>
      </c>
      <c r="G61" s="200">
        <f t="shared" si="0"/>
        <v>1395274.4</v>
      </c>
      <c r="H61" s="212">
        <f t="shared" si="1"/>
        <v>5.5713772144031317</v>
      </c>
      <c r="I61" s="212">
        <f t="shared" si="2"/>
        <v>94.428622785596872</v>
      </c>
      <c r="J61" s="212">
        <f t="shared" si="3"/>
        <v>0</v>
      </c>
      <c r="K61" s="212">
        <f t="shared" si="4"/>
        <v>100</v>
      </c>
    </row>
    <row r="62" spans="1:11" x14ac:dyDescent="0.25">
      <c r="A62" s="4" t="s">
        <v>116</v>
      </c>
      <c r="B62" s="4" t="s">
        <v>117</v>
      </c>
      <c r="C62" s="5">
        <v>40567106.670000002</v>
      </c>
      <c r="D62" s="5">
        <v>577710</v>
      </c>
      <c r="E62" s="5">
        <v>9850567</v>
      </c>
      <c r="F62" s="20">
        <v>76724.479999999996</v>
      </c>
      <c r="G62" s="200">
        <f t="shared" si="0"/>
        <v>10505001.48</v>
      </c>
      <c r="H62" s="212">
        <f t="shared" si="1"/>
        <v>5.4993804722433985</v>
      </c>
      <c r="I62" s="212">
        <f t="shared" si="2"/>
        <v>93.770258088530994</v>
      </c>
      <c r="J62" s="212">
        <f t="shared" si="3"/>
        <v>0.73036143922561347</v>
      </c>
      <c r="K62" s="212">
        <f t="shared" si="4"/>
        <v>100.00000000000001</v>
      </c>
    </row>
    <row r="63" spans="1:11" x14ac:dyDescent="0.25">
      <c r="A63" s="4" t="s">
        <v>118</v>
      </c>
      <c r="B63" s="4" t="s">
        <v>119</v>
      </c>
      <c r="C63" s="5">
        <v>68049680</v>
      </c>
      <c r="D63" s="5">
        <v>3026601.4</v>
      </c>
      <c r="E63" s="5">
        <v>14194565</v>
      </c>
      <c r="F63" s="20">
        <v>0</v>
      </c>
      <c r="G63" s="200">
        <f t="shared" si="0"/>
        <v>17221166.399999999</v>
      </c>
      <c r="H63" s="212">
        <f t="shared" si="1"/>
        <v>17.57489202357397</v>
      </c>
      <c r="I63" s="212">
        <f t="shared" si="2"/>
        <v>82.425107976426034</v>
      </c>
      <c r="J63" s="212">
        <f t="shared" si="3"/>
        <v>0</v>
      </c>
      <c r="K63" s="212">
        <f t="shared" si="4"/>
        <v>100</v>
      </c>
    </row>
    <row r="64" spans="1:11" x14ac:dyDescent="0.25">
      <c r="A64" s="4" t="s">
        <v>120</v>
      </c>
      <c r="B64" s="4" t="s">
        <v>121</v>
      </c>
      <c r="C64" s="5">
        <v>40989967</v>
      </c>
      <c r="D64" s="5">
        <v>1114070</v>
      </c>
      <c r="E64" s="5">
        <v>3463334.95</v>
      </c>
      <c r="F64" s="20">
        <v>543311</v>
      </c>
      <c r="G64" s="200">
        <f t="shared" si="0"/>
        <v>5120715.95</v>
      </c>
      <c r="H64" s="212">
        <f t="shared" si="1"/>
        <v>21.756137440117136</v>
      </c>
      <c r="I64" s="212">
        <f t="shared" si="2"/>
        <v>67.633803238002301</v>
      </c>
      <c r="J64" s="212">
        <f t="shared" si="3"/>
        <v>10.610059321880566</v>
      </c>
      <c r="K64" s="212">
        <f t="shared" si="4"/>
        <v>100.00000000000001</v>
      </c>
    </row>
    <row r="65" spans="1:11" x14ac:dyDescent="0.25">
      <c r="A65" s="4" t="s">
        <v>122</v>
      </c>
      <c r="B65" s="4" t="s">
        <v>123</v>
      </c>
      <c r="C65" s="5">
        <v>56945420</v>
      </c>
      <c r="D65" s="5">
        <v>0</v>
      </c>
      <c r="E65" s="5">
        <v>10225704</v>
      </c>
      <c r="F65" s="20">
        <v>0</v>
      </c>
      <c r="G65" s="200">
        <f t="shared" si="0"/>
        <v>10225704</v>
      </c>
      <c r="H65" s="212">
        <f t="shared" si="1"/>
        <v>0</v>
      </c>
      <c r="I65" s="212">
        <f t="shared" si="2"/>
        <v>100</v>
      </c>
      <c r="J65" s="212">
        <f t="shared" si="3"/>
        <v>0</v>
      </c>
      <c r="K65" s="212">
        <f t="shared" si="4"/>
        <v>100</v>
      </c>
    </row>
    <row r="66" spans="1:11" x14ac:dyDescent="0.25">
      <c r="A66" s="4" t="s">
        <v>124</v>
      </c>
      <c r="B66" s="4" t="s">
        <v>125</v>
      </c>
      <c r="C66" s="5">
        <v>13445321.99</v>
      </c>
      <c r="D66" s="5">
        <v>0</v>
      </c>
      <c r="E66" s="5">
        <v>1008500</v>
      </c>
      <c r="F66" s="20">
        <v>0</v>
      </c>
      <c r="G66" s="200">
        <f t="shared" si="0"/>
        <v>1008500</v>
      </c>
      <c r="H66" s="212">
        <f t="shared" si="1"/>
        <v>0</v>
      </c>
      <c r="I66" s="212">
        <f t="shared" si="2"/>
        <v>100</v>
      </c>
      <c r="J66" s="212">
        <f t="shared" si="3"/>
        <v>0</v>
      </c>
      <c r="K66" s="212">
        <f t="shared" si="4"/>
        <v>100</v>
      </c>
    </row>
    <row r="67" spans="1:11" x14ac:dyDescent="0.25">
      <c r="A67" s="4" t="s">
        <v>126</v>
      </c>
      <c r="B67" s="4" t="s">
        <v>127</v>
      </c>
      <c r="C67" s="5">
        <v>22358576.920000002</v>
      </c>
      <c r="D67" s="5">
        <v>0</v>
      </c>
      <c r="E67" s="5">
        <v>2342138.42</v>
      </c>
      <c r="F67" s="20">
        <v>0</v>
      </c>
      <c r="G67" s="200">
        <f t="shared" si="0"/>
        <v>2342138.42</v>
      </c>
      <c r="H67" s="212">
        <f t="shared" si="1"/>
        <v>0</v>
      </c>
      <c r="I67" s="212">
        <f t="shared" si="2"/>
        <v>100</v>
      </c>
      <c r="J67" s="212">
        <f t="shared" si="3"/>
        <v>0</v>
      </c>
      <c r="K67" s="212">
        <f t="shared" si="4"/>
        <v>100</v>
      </c>
    </row>
    <row r="68" spans="1:11" x14ac:dyDescent="0.25">
      <c r="A68" s="4" t="s">
        <v>128</v>
      </c>
      <c r="B68" s="4" t="s">
        <v>129</v>
      </c>
      <c r="C68" s="5">
        <v>29586354</v>
      </c>
      <c r="D68" s="5">
        <v>973292</v>
      </c>
      <c r="E68" s="5">
        <v>0</v>
      </c>
      <c r="F68" s="20">
        <v>387629</v>
      </c>
      <c r="G68" s="200">
        <f t="shared" si="0"/>
        <v>1360921</v>
      </c>
      <c r="H68" s="212">
        <f t="shared" si="1"/>
        <v>71.517156396293387</v>
      </c>
      <c r="I68" s="212">
        <f t="shared" si="2"/>
        <v>0</v>
      </c>
      <c r="J68" s="212">
        <f t="shared" si="3"/>
        <v>28.482843603706609</v>
      </c>
      <c r="K68" s="212">
        <f t="shared" si="4"/>
        <v>100</v>
      </c>
    </row>
    <row r="69" spans="1:11" x14ac:dyDescent="0.25">
      <c r="A69" s="4" t="s">
        <v>130</v>
      </c>
      <c r="B69" s="4" t="s">
        <v>131</v>
      </c>
      <c r="C69" s="6">
        <v>0</v>
      </c>
      <c r="D69" s="3">
        <v>0</v>
      </c>
      <c r="E69" s="3">
        <v>0</v>
      </c>
      <c r="F69" s="12">
        <v>0</v>
      </c>
      <c r="G69" s="200">
        <f t="shared" si="0"/>
        <v>0</v>
      </c>
      <c r="H69" s="212" t="e">
        <f t="shared" si="1"/>
        <v>#DIV/0!</v>
      </c>
      <c r="I69" s="212" t="e">
        <f t="shared" si="2"/>
        <v>#DIV/0!</v>
      </c>
      <c r="J69" s="212" t="e">
        <f t="shared" si="3"/>
        <v>#DIV/0!</v>
      </c>
      <c r="K69" s="212" t="e">
        <f t="shared" si="4"/>
        <v>#DIV/0!</v>
      </c>
    </row>
    <row r="70" spans="1:11" x14ac:dyDescent="0.25">
      <c r="A70" s="4" t="s">
        <v>132</v>
      </c>
      <c r="B70" s="4" t="s">
        <v>133</v>
      </c>
      <c r="C70" s="5">
        <v>28926565</v>
      </c>
      <c r="D70" s="5">
        <v>273740</v>
      </c>
      <c r="E70" s="5">
        <v>2711958.98</v>
      </c>
      <c r="F70" s="20">
        <v>96292.98</v>
      </c>
      <c r="G70" s="200">
        <f t="shared" ref="G70:G114" si="5">+D70+E70+F70</f>
        <v>3081991.96</v>
      </c>
      <c r="H70" s="212">
        <f t="shared" ref="H70:H114" si="6">+D70/G70*100</f>
        <v>8.8819180436797769</v>
      </c>
      <c r="I70" s="212">
        <f t="shared" ref="I70:I114" si="7">+E70/G70*100</f>
        <v>87.993707160741579</v>
      </c>
      <c r="J70" s="212">
        <f t="shared" ref="J70:J114" si="8">+F70/G70*100</f>
        <v>3.1243747955786358</v>
      </c>
      <c r="K70" s="212">
        <f t="shared" ref="K70:K114" si="9">+H70+I70+J70</f>
        <v>99.999999999999986</v>
      </c>
    </row>
    <row r="71" spans="1:11" x14ac:dyDescent="0.25">
      <c r="A71" s="4" t="s">
        <v>134</v>
      </c>
      <c r="B71" s="4" t="s">
        <v>135</v>
      </c>
      <c r="C71" s="5">
        <v>119745872</v>
      </c>
      <c r="D71" s="5">
        <v>8864895.1600000001</v>
      </c>
      <c r="E71" s="5">
        <v>8602582.5600000005</v>
      </c>
      <c r="F71" s="20">
        <v>5019002.04</v>
      </c>
      <c r="G71" s="200">
        <f t="shared" si="5"/>
        <v>22486479.759999998</v>
      </c>
      <c r="H71" s="212">
        <f t="shared" si="6"/>
        <v>39.423223441889249</v>
      </c>
      <c r="I71" s="212">
        <f t="shared" si="7"/>
        <v>38.256688693899868</v>
      </c>
      <c r="J71" s="212">
        <f t="shared" si="8"/>
        <v>22.320087864210901</v>
      </c>
      <c r="K71" s="212">
        <f t="shared" si="9"/>
        <v>100.00000000000003</v>
      </c>
    </row>
    <row r="72" spans="1:11" x14ac:dyDescent="0.25">
      <c r="A72" s="4" t="s">
        <v>136</v>
      </c>
      <c r="B72" s="4" t="s">
        <v>137</v>
      </c>
      <c r="C72" s="5">
        <v>21756168</v>
      </c>
      <c r="D72" s="5">
        <v>0</v>
      </c>
      <c r="E72" s="5">
        <v>695142.7</v>
      </c>
      <c r="F72" s="20">
        <v>2021528.73</v>
      </c>
      <c r="G72" s="200">
        <f t="shared" si="5"/>
        <v>2716671.4299999997</v>
      </c>
      <c r="H72" s="212">
        <f t="shared" si="6"/>
        <v>0</v>
      </c>
      <c r="I72" s="212">
        <f t="shared" si="7"/>
        <v>25.588029981233323</v>
      </c>
      <c r="J72" s="212">
        <f t="shared" si="8"/>
        <v>74.411970018766681</v>
      </c>
      <c r="K72" s="212">
        <f t="shared" si="9"/>
        <v>100</v>
      </c>
    </row>
    <row r="73" spans="1:11" x14ac:dyDescent="0.25">
      <c r="A73" s="4" t="s">
        <v>138</v>
      </c>
      <c r="B73" s="4" t="s">
        <v>139</v>
      </c>
      <c r="C73" s="5">
        <v>23012899</v>
      </c>
      <c r="D73" s="5">
        <v>1846111</v>
      </c>
      <c r="E73" s="5">
        <v>2099902</v>
      </c>
      <c r="F73" s="20">
        <v>18000</v>
      </c>
      <c r="G73" s="200">
        <f t="shared" si="5"/>
        <v>3964013</v>
      </c>
      <c r="H73" s="212">
        <f t="shared" si="6"/>
        <v>46.57176956785964</v>
      </c>
      <c r="I73" s="212">
        <f t="shared" si="7"/>
        <v>52.974145140290908</v>
      </c>
      <c r="J73" s="212">
        <f t="shared" si="8"/>
        <v>0.45408529184944652</v>
      </c>
      <c r="K73" s="212">
        <f t="shared" si="9"/>
        <v>100</v>
      </c>
    </row>
    <row r="74" spans="1:11" x14ac:dyDescent="0.25">
      <c r="A74" s="4" t="s">
        <v>140</v>
      </c>
      <c r="B74" s="4" t="s">
        <v>141</v>
      </c>
      <c r="C74" s="6">
        <v>0</v>
      </c>
      <c r="D74" s="3">
        <v>0</v>
      </c>
      <c r="E74" s="3">
        <v>0</v>
      </c>
      <c r="F74" s="12">
        <v>0</v>
      </c>
      <c r="G74" s="200">
        <f t="shared" si="5"/>
        <v>0</v>
      </c>
      <c r="H74" s="212" t="e">
        <f t="shared" si="6"/>
        <v>#DIV/0!</v>
      </c>
      <c r="I74" s="212" t="e">
        <f t="shared" si="7"/>
        <v>#DIV/0!</v>
      </c>
      <c r="J74" s="212" t="e">
        <f t="shared" si="8"/>
        <v>#DIV/0!</v>
      </c>
      <c r="K74" s="212" t="e">
        <f t="shared" si="9"/>
        <v>#DIV/0!</v>
      </c>
    </row>
    <row r="75" spans="1:11" x14ac:dyDescent="0.25">
      <c r="A75" s="4" t="s">
        <v>142</v>
      </c>
      <c r="B75" s="4" t="s">
        <v>143</v>
      </c>
      <c r="C75" s="5">
        <v>24673335</v>
      </c>
      <c r="D75" s="5">
        <v>237300</v>
      </c>
      <c r="E75" s="5">
        <v>3307609.62</v>
      </c>
      <c r="F75" s="20">
        <v>14548.27</v>
      </c>
      <c r="G75" s="200">
        <f t="shared" si="5"/>
        <v>3559457.89</v>
      </c>
      <c r="H75" s="212">
        <f t="shared" si="6"/>
        <v>6.6667455363546946</v>
      </c>
      <c r="I75" s="212">
        <f t="shared" si="7"/>
        <v>92.924532954651696</v>
      </c>
      <c r="J75" s="212">
        <f t="shared" si="8"/>
        <v>0.40872150899360687</v>
      </c>
      <c r="K75" s="212">
        <f t="shared" si="9"/>
        <v>100</v>
      </c>
    </row>
    <row r="76" spans="1:11" x14ac:dyDescent="0.25">
      <c r="A76" s="4" t="s">
        <v>144</v>
      </c>
      <c r="B76" s="4" t="s">
        <v>145</v>
      </c>
      <c r="C76" s="5">
        <v>17287918</v>
      </c>
      <c r="D76" s="5">
        <v>0</v>
      </c>
      <c r="E76" s="5">
        <v>480000</v>
      </c>
      <c r="F76" s="20">
        <v>71000</v>
      </c>
      <c r="G76" s="200">
        <f t="shared" si="5"/>
        <v>551000</v>
      </c>
      <c r="H76" s="212">
        <f t="shared" si="6"/>
        <v>0</v>
      </c>
      <c r="I76" s="212">
        <f t="shared" si="7"/>
        <v>87.114337568058076</v>
      </c>
      <c r="J76" s="212">
        <f t="shared" si="8"/>
        <v>12.885662431941924</v>
      </c>
      <c r="K76" s="212">
        <f t="shared" si="9"/>
        <v>100</v>
      </c>
    </row>
    <row r="77" spans="1:11" x14ac:dyDescent="0.25">
      <c r="A77" s="4" t="s">
        <v>146</v>
      </c>
      <c r="B77" s="4" t="s">
        <v>147</v>
      </c>
      <c r="C77" s="6">
        <v>0</v>
      </c>
      <c r="D77" s="3">
        <v>0</v>
      </c>
      <c r="E77" s="3">
        <v>0</v>
      </c>
      <c r="F77" s="12">
        <v>0</v>
      </c>
      <c r="G77" s="200">
        <f t="shared" si="5"/>
        <v>0</v>
      </c>
      <c r="H77" s="212" t="e">
        <f t="shared" si="6"/>
        <v>#DIV/0!</v>
      </c>
      <c r="I77" s="212" t="e">
        <f t="shared" si="7"/>
        <v>#DIV/0!</v>
      </c>
      <c r="J77" s="212" t="e">
        <f t="shared" si="8"/>
        <v>#DIV/0!</v>
      </c>
      <c r="K77" s="212" t="e">
        <f t="shared" si="9"/>
        <v>#DIV/0!</v>
      </c>
    </row>
    <row r="78" spans="1:11" x14ac:dyDescent="0.25">
      <c r="A78" s="4" t="s">
        <v>148</v>
      </c>
      <c r="B78" s="4" t="s">
        <v>149</v>
      </c>
      <c r="C78" s="5">
        <v>29792018.77</v>
      </c>
      <c r="D78" s="5">
        <v>2504743.5499999998</v>
      </c>
      <c r="E78" s="5">
        <v>6148116</v>
      </c>
      <c r="F78" s="20">
        <v>37310938.799999997</v>
      </c>
      <c r="G78" s="200">
        <f t="shared" si="5"/>
        <v>45963798.349999994</v>
      </c>
      <c r="H78" s="212">
        <f t="shared" si="6"/>
        <v>5.4493832971051672</v>
      </c>
      <c r="I78" s="212">
        <f t="shared" si="7"/>
        <v>13.375996372588736</v>
      </c>
      <c r="J78" s="212">
        <f t="shared" si="8"/>
        <v>81.174620330306098</v>
      </c>
      <c r="K78" s="212">
        <f t="shared" si="9"/>
        <v>100</v>
      </c>
    </row>
    <row r="79" spans="1:11" x14ac:dyDescent="0.25">
      <c r="A79" s="4" t="s">
        <v>150</v>
      </c>
      <c r="B79" s="4" t="s">
        <v>151</v>
      </c>
      <c r="C79" s="5">
        <v>13200643</v>
      </c>
      <c r="D79" s="5">
        <v>16000</v>
      </c>
      <c r="E79" s="5">
        <v>1134845</v>
      </c>
      <c r="F79" s="20">
        <v>0</v>
      </c>
      <c r="G79" s="200">
        <f t="shared" si="5"/>
        <v>1150845</v>
      </c>
      <c r="H79" s="212">
        <f t="shared" si="6"/>
        <v>1.3902827922092027</v>
      </c>
      <c r="I79" s="212">
        <f t="shared" si="7"/>
        <v>98.609717207790794</v>
      </c>
      <c r="J79" s="212">
        <f t="shared" si="8"/>
        <v>0</v>
      </c>
      <c r="K79" s="212">
        <f t="shared" si="9"/>
        <v>100</v>
      </c>
    </row>
    <row r="80" spans="1:11" x14ac:dyDescent="0.25">
      <c r="A80" s="4" t="s">
        <v>152</v>
      </c>
      <c r="B80" s="4" t="s">
        <v>153</v>
      </c>
      <c r="C80" s="6">
        <v>0</v>
      </c>
      <c r="D80" s="3">
        <v>0</v>
      </c>
      <c r="E80" s="3">
        <v>0</v>
      </c>
      <c r="F80" s="12">
        <v>0</v>
      </c>
      <c r="G80" s="200">
        <f t="shared" si="5"/>
        <v>0</v>
      </c>
      <c r="H80" s="212" t="e">
        <f t="shared" si="6"/>
        <v>#DIV/0!</v>
      </c>
      <c r="I80" s="212" t="e">
        <f t="shared" si="7"/>
        <v>#DIV/0!</v>
      </c>
      <c r="J80" s="212" t="e">
        <f t="shared" si="8"/>
        <v>#DIV/0!</v>
      </c>
      <c r="K80" s="212" t="e">
        <f t="shared" si="9"/>
        <v>#DIV/0!</v>
      </c>
    </row>
    <row r="81" spans="1:11" x14ac:dyDescent="0.25">
      <c r="A81" s="4" t="s">
        <v>154</v>
      </c>
      <c r="B81" s="4" t="s">
        <v>155</v>
      </c>
      <c r="C81" s="5">
        <v>11715573</v>
      </c>
      <c r="D81" s="5">
        <v>0</v>
      </c>
      <c r="E81" s="5">
        <v>628710</v>
      </c>
      <c r="F81" s="20">
        <v>72710.559999999998</v>
      </c>
      <c r="G81" s="200">
        <f t="shared" si="5"/>
        <v>701420.56</v>
      </c>
      <c r="H81" s="212">
        <f t="shared" si="6"/>
        <v>0</v>
      </c>
      <c r="I81" s="212">
        <f t="shared" si="7"/>
        <v>89.633813984580087</v>
      </c>
      <c r="J81" s="212">
        <f t="shared" si="8"/>
        <v>10.366186015419906</v>
      </c>
      <c r="K81" s="212">
        <f t="shared" si="9"/>
        <v>100</v>
      </c>
    </row>
    <row r="82" spans="1:11" x14ac:dyDescent="0.25">
      <c r="A82" s="4" t="s">
        <v>156</v>
      </c>
      <c r="B82" s="4" t="s">
        <v>157</v>
      </c>
      <c r="C82" s="5">
        <v>18618661</v>
      </c>
      <c r="D82" s="5">
        <v>26000</v>
      </c>
      <c r="E82" s="5">
        <v>2462844.41</v>
      </c>
      <c r="F82" s="20">
        <v>84196.79</v>
      </c>
      <c r="G82" s="200">
        <f t="shared" si="5"/>
        <v>2573041.2000000002</v>
      </c>
      <c r="H82" s="212">
        <f t="shared" si="6"/>
        <v>1.0104774070465719</v>
      </c>
      <c r="I82" s="212">
        <f t="shared" si="7"/>
        <v>95.71725512984402</v>
      </c>
      <c r="J82" s="212">
        <f t="shared" si="8"/>
        <v>3.2722674631094129</v>
      </c>
      <c r="K82" s="212">
        <f t="shared" si="9"/>
        <v>100</v>
      </c>
    </row>
    <row r="83" spans="1:11" x14ac:dyDescent="0.25">
      <c r="A83" s="4" t="s">
        <v>158</v>
      </c>
      <c r="B83" s="4" t="s">
        <v>159</v>
      </c>
      <c r="C83" s="5">
        <v>18667884.670000002</v>
      </c>
      <c r="D83" s="5">
        <v>0</v>
      </c>
      <c r="E83" s="5">
        <v>0</v>
      </c>
      <c r="F83" s="20">
        <v>0</v>
      </c>
      <c r="G83" s="200">
        <f t="shared" si="5"/>
        <v>0</v>
      </c>
      <c r="H83" s="212" t="e">
        <f t="shared" si="6"/>
        <v>#DIV/0!</v>
      </c>
      <c r="I83" s="212" t="e">
        <f t="shared" si="7"/>
        <v>#DIV/0!</v>
      </c>
      <c r="J83" s="212" t="e">
        <f t="shared" si="8"/>
        <v>#DIV/0!</v>
      </c>
      <c r="K83" s="212" t="e">
        <f t="shared" si="9"/>
        <v>#DIV/0!</v>
      </c>
    </row>
    <row r="84" spans="1:11" x14ac:dyDescent="0.25">
      <c r="A84" s="4" t="s">
        <v>160</v>
      </c>
      <c r="B84" s="4" t="s">
        <v>161</v>
      </c>
      <c r="C84" s="5">
        <v>7695439</v>
      </c>
      <c r="D84" s="5">
        <v>0</v>
      </c>
      <c r="E84" s="5">
        <v>1544254</v>
      </c>
      <c r="F84" s="20">
        <v>0</v>
      </c>
      <c r="G84" s="200">
        <f t="shared" si="5"/>
        <v>1544254</v>
      </c>
      <c r="H84" s="212">
        <f t="shared" si="6"/>
        <v>0</v>
      </c>
      <c r="I84" s="212">
        <f t="shared" si="7"/>
        <v>100</v>
      </c>
      <c r="J84" s="212">
        <f t="shared" si="8"/>
        <v>0</v>
      </c>
      <c r="K84" s="212">
        <f t="shared" si="9"/>
        <v>100</v>
      </c>
    </row>
    <row r="85" spans="1:11" x14ac:dyDescent="0.25">
      <c r="A85" s="4" t="s">
        <v>162</v>
      </c>
      <c r="B85" s="4" t="s">
        <v>163</v>
      </c>
      <c r="C85" s="5">
        <v>12812624</v>
      </c>
      <c r="D85" s="5">
        <v>0</v>
      </c>
      <c r="E85" s="5">
        <v>12000</v>
      </c>
      <c r="F85" s="20">
        <v>0</v>
      </c>
      <c r="G85" s="200">
        <f t="shared" si="5"/>
        <v>12000</v>
      </c>
      <c r="H85" s="212">
        <f t="shared" si="6"/>
        <v>0</v>
      </c>
      <c r="I85" s="212">
        <f t="shared" si="7"/>
        <v>100</v>
      </c>
      <c r="J85" s="212">
        <f t="shared" si="8"/>
        <v>0</v>
      </c>
      <c r="K85" s="212">
        <f t="shared" si="9"/>
        <v>100</v>
      </c>
    </row>
    <row r="86" spans="1:11" x14ac:dyDescent="0.25">
      <c r="A86" s="4" t="s">
        <v>164</v>
      </c>
      <c r="B86" s="4" t="s">
        <v>165</v>
      </c>
      <c r="C86" s="5">
        <v>17946776</v>
      </c>
      <c r="D86" s="5">
        <v>0</v>
      </c>
      <c r="E86" s="5">
        <v>1512546</v>
      </c>
      <c r="F86" s="20">
        <v>0</v>
      </c>
      <c r="G86" s="200">
        <f t="shared" si="5"/>
        <v>1512546</v>
      </c>
      <c r="H86" s="212">
        <f t="shared" si="6"/>
        <v>0</v>
      </c>
      <c r="I86" s="212">
        <f t="shared" si="7"/>
        <v>100</v>
      </c>
      <c r="J86" s="212">
        <f t="shared" si="8"/>
        <v>0</v>
      </c>
      <c r="K86" s="212">
        <f t="shared" si="9"/>
        <v>100</v>
      </c>
    </row>
    <row r="87" spans="1:11" x14ac:dyDescent="0.25">
      <c r="A87" s="4" t="s">
        <v>166</v>
      </c>
      <c r="B87" s="4" t="s">
        <v>167</v>
      </c>
      <c r="C87" s="5">
        <v>12534210</v>
      </c>
      <c r="D87" s="5">
        <v>0</v>
      </c>
      <c r="E87" s="5">
        <v>420046.5</v>
      </c>
      <c r="F87" s="20">
        <v>0</v>
      </c>
      <c r="G87" s="200">
        <f t="shared" si="5"/>
        <v>420046.5</v>
      </c>
      <c r="H87" s="212">
        <f t="shared" si="6"/>
        <v>0</v>
      </c>
      <c r="I87" s="212">
        <f t="shared" si="7"/>
        <v>100</v>
      </c>
      <c r="J87" s="212">
        <f t="shared" si="8"/>
        <v>0</v>
      </c>
      <c r="K87" s="212">
        <f t="shared" si="9"/>
        <v>100</v>
      </c>
    </row>
    <row r="88" spans="1:11" x14ac:dyDescent="0.25">
      <c r="A88" s="4" t="s">
        <v>168</v>
      </c>
      <c r="B88" s="4" t="s">
        <v>169</v>
      </c>
      <c r="C88" s="5">
        <v>11074498.369999999</v>
      </c>
      <c r="D88" s="5">
        <v>0</v>
      </c>
      <c r="E88" s="5">
        <v>517618.29</v>
      </c>
      <c r="F88" s="20">
        <v>0</v>
      </c>
      <c r="G88" s="200">
        <f t="shared" si="5"/>
        <v>517618.29</v>
      </c>
      <c r="H88" s="212">
        <f t="shared" si="6"/>
        <v>0</v>
      </c>
      <c r="I88" s="212">
        <f t="shared" si="7"/>
        <v>100</v>
      </c>
      <c r="J88" s="212">
        <f t="shared" si="8"/>
        <v>0</v>
      </c>
      <c r="K88" s="212">
        <f t="shared" si="9"/>
        <v>100</v>
      </c>
    </row>
    <row r="89" spans="1:11" x14ac:dyDescent="0.25">
      <c r="A89" s="4" t="s">
        <v>170</v>
      </c>
      <c r="B89" s="4" t="s">
        <v>171</v>
      </c>
      <c r="C89" s="5">
        <v>25640150</v>
      </c>
      <c r="D89" s="5">
        <v>42250</v>
      </c>
      <c r="E89" s="5">
        <v>2207651</v>
      </c>
      <c r="F89" s="20">
        <v>32925.5</v>
      </c>
      <c r="G89" s="200">
        <f t="shared" si="5"/>
        <v>2282826.5</v>
      </c>
      <c r="H89" s="212">
        <f t="shared" si="6"/>
        <v>1.8507757816899357</v>
      </c>
      <c r="I89" s="212">
        <f t="shared" si="7"/>
        <v>96.706911366238302</v>
      </c>
      <c r="J89" s="212">
        <f t="shared" si="8"/>
        <v>1.4423128520717627</v>
      </c>
      <c r="K89" s="212">
        <f t="shared" si="9"/>
        <v>100</v>
      </c>
    </row>
    <row r="90" spans="1:11" x14ac:dyDescent="0.25">
      <c r="A90" s="4" t="s">
        <v>172</v>
      </c>
      <c r="B90" s="4" t="s">
        <v>173</v>
      </c>
      <c r="C90" s="5">
        <v>9741142</v>
      </c>
      <c r="D90" s="5">
        <v>0</v>
      </c>
      <c r="E90" s="5">
        <v>148427.31</v>
      </c>
      <c r="F90" s="20">
        <v>0</v>
      </c>
      <c r="G90" s="200">
        <f t="shared" si="5"/>
        <v>148427.31</v>
      </c>
      <c r="H90" s="212">
        <f t="shared" si="6"/>
        <v>0</v>
      </c>
      <c r="I90" s="212">
        <f t="shared" si="7"/>
        <v>100</v>
      </c>
      <c r="J90" s="212">
        <f t="shared" si="8"/>
        <v>0</v>
      </c>
      <c r="K90" s="212">
        <f t="shared" si="9"/>
        <v>100</v>
      </c>
    </row>
    <row r="91" spans="1:11" x14ac:dyDescent="0.25">
      <c r="A91" s="4" t="s">
        <v>174</v>
      </c>
      <c r="B91" s="4" t="s">
        <v>175</v>
      </c>
      <c r="C91" s="5">
        <v>18674999</v>
      </c>
      <c r="D91" s="5">
        <v>126181</v>
      </c>
      <c r="E91" s="5">
        <v>2439055</v>
      </c>
      <c r="F91" s="20">
        <v>248289</v>
      </c>
      <c r="G91" s="200">
        <f t="shared" si="5"/>
        <v>2813525</v>
      </c>
      <c r="H91" s="212">
        <f t="shared" si="6"/>
        <v>4.4848010947121493</v>
      </c>
      <c r="I91" s="212">
        <f t="shared" si="7"/>
        <v>86.690361734834426</v>
      </c>
      <c r="J91" s="212">
        <f t="shared" si="8"/>
        <v>8.824837170453435</v>
      </c>
      <c r="K91" s="212">
        <f t="shared" si="9"/>
        <v>100.00000000000001</v>
      </c>
    </row>
    <row r="92" spans="1:11" x14ac:dyDescent="0.25">
      <c r="A92" s="4" t="s">
        <v>176</v>
      </c>
      <c r="B92" s="4" t="s">
        <v>177</v>
      </c>
      <c r="C92" s="5">
        <v>10609790</v>
      </c>
      <c r="D92" s="5">
        <v>0</v>
      </c>
      <c r="E92" s="5">
        <v>221000</v>
      </c>
      <c r="F92" s="20">
        <v>0</v>
      </c>
      <c r="G92" s="200">
        <f t="shared" si="5"/>
        <v>221000</v>
      </c>
      <c r="H92" s="212">
        <f t="shared" si="6"/>
        <v>0</v>
      </c>
      <c r="I92" s="212">
        <f t="shared" si="7"/>
        <v>100</v>
      </c>
      <c r="J92" s="212">
        <f t="shared" si="8"/>
        <v>0</v>
      </c>
      <c r="K92" s="212">
        <f t="shared" si="9"/>
        <v>100</v>
      </c>
    </row>
    <row r="93" spans="1:11" x14ac:dyDescent="0.25">
      <c r="A93" s="4" t="s">
        <v>178</v>
      </c>
      <c r="B93" s="4" t="s">
        <v>179</v>
      </c>
      <c r="C93" s="5">
        <v>15319674</v>
      </c>
      <c r="D93" s="5">
        <v>0</v>
      </c>
      <c r="E93" s="5">
        <v>116820</v>
      </c>
      <c r="F93" s="20">
        <v>179401</v>
      </c>
      <c r="G93" s="200">
        <f t="shared" si="5"/>
        <v>296221</v>
      </c>
      <c r="H93" s="212">
        <f t="shared" si="6"/>
        <v>0</v>
      </c>
      <c r="I93" s="212">
        <f t="shared" si="7"/>
        <v>39.43677186965138</v>
      </c>
      <c r="J93" s="212">
        <f t="shared" si="8"/>
        <v>60.56322813034862</v>
      </c>
      <c r="K93" s="212">
        <f t="shared" si="9"/>
        <v>100</v>
      </c>
    </row>
    <row r="94" spans="1:11" x14ac:dyDescent="0.25">
      <c r="A94" s="4" t="s">
        <v>180</v>
      </c>
      <c r="B94" s="4" t="s">
        <v>181</v>
      </c>
      <c r="C94" s="5">
        <v>5490313</v>
      </c>
      <c r="D94" s="5">
        <v>0</v>
      </c>
      <c r="E94" s="5">
        <v>435379</v>
      </c>
      <c r="F94" s="20">
        <v>0</v>
      </c>
      <c r="G94" s="200">
        <f t="shared" si="5"/>
        <v>435379</v>
      </c>
      <c r="H94" s="212">
        <f t="shared" si="6"/>
        <v>0</v>
      </c>
      <c r="I94" s="212">
        <f t="shared" si="7"/>
        <v>100</v>
      </c>
      <c r="J94" s="212">
        <f t="shared" si="8"/>
        <v>0</v>
      </c>
      <c r="K94" s="212">
        <f t="shared" si="9"/>
        <v>100</v>
      </c>
    </row>
    <row r="95" spans="1:11" x14ac:dyDescent="0.25">
      <c r="A95" s="4" t="s">
        <v>182</v>
      </c>
      <c r="B95" s="4" t="s">
        <v>183</v>
      </c>
      <c r="C95" s="5">
        <v>16722710</v>
      </c>
      <c r="D95" s="5">
        <v>0</v>
      </c>
      <c r="E95" s="5">
        <v>2059103.5</v>
      </c>
      <c r="F95" s="20">
        <v>0</v>
      </c>
      <c r="G95" s="200">
        <f t="shared" si="5"/>
        <v>2059103.5</v>
      </c>
      <c r="H95" s="212">
        <f t="shared" si="6"/>
        <v>0</v>
      </c>
      <c r="I95" s="212">
        <f t="shared" si="7"/>
        <v>100</v>
      </c>
      <c r="J95" s="212">
        <f t="shared" si="8"/>
        <v>0</v>
      </c>
      <c r="K95" s="212">
        <f t="shared" si="9"/>
        <v>100</v>
      </c>
    </row>
    <row r="96" spans="1:11" x14ac:dyDescent="0.25">
      <c r="A96" s="4" t="s">
        <v>184</v>
      </c>
      <c r="B96" s="4" t="s">
        <v>185</v>
      </c>
      <c r="C96" s="5">
        <v>8867704</v>
      </c>
      <c r="D96" s="5">
        <v>0</v>
      </c>
      <c r="E96" s="5">
        <v>478950</v>
      </c>
      <c r="F96" s="20">
        <v>0</v>
      </c>
      <c r="G96" s="200">
        <f t="shared" si="5"/>
        <v>478950</v>
      </c>
      <c r="H96" s="212">
        <f t="shared" si="6"/>
        <v>0</v>
      </c>
      <c r="I96" s="212">
        <f t="shared" si="7"/>
        <v>100</v>
      </c>
      <c r="J96" s="212">
        <f t="shared" si="8"/>
        <v>0</v>
      </c>
      <c r="K96" s="212">
        <f t="shared" si="9"/>
        <v>100</v>
      </c>
    </row>
    <row r="97" spans="1:11" x14ac:dyDescent="0.25">
      <c r="A97" s="4" t="s">
        <v>186</v>
      </c>
      <c r="B97" s="4" t="s">
        <v>187</v>
      </c>
      <c r="C97" s="5">
        <v>15305574</v>
      </c>
      <c r="D97" s="5">
        <v>0</v>
      </c>
      <c r="E97" s="5">
        <v>1500000</v>
      </c>
      <c r="F97" s="20">
        <v>0</v>
      </c>
      <c r="G97" s="200">
        <f t="shared" si="5"/>
        <v>1500000</v>
      </c>
      <c r="H97" s="212">
        <f t="shared" si="6"/>
        <v>0</v>
      </c>
      <c r="I97" s="212">
        <f t="shared" si="7"/>
        <v>100</v>
      </c>
      <c r="J97" s="212">
        <f t="shared" si="8"/>
        <v>0</v>
      </c>
      <c r="K97" s="212">
        <f t="shared" si="9"/>
        <v>100</v>
      </c>
    </row>
    <row r="98" spans="1:11" x14ac:dyDescent="0.25">
      <c r="A98" s="4" t="s">
        <v>188</v>
      </c>
      <c r="B98" s="4" t="s">
        <v>189</v>
      </c>
      <c r="C98" s="5">
        <v>26182750</v>
      </c>
      <c r="D98" s="5">
        <v>0</v>
      </c>
      <c r="E98" s="5">
        <v>1358037.03</v>
      </c>
      <c r="F98" s="20">
        <v>34071.919999999998</v>
      </c>
      <c r="G98" s="200">
        <f t="shared" si="5"/>
        <v>1392108.95</v>
      </c>
      <c r="H98" s="212">
        <f t="shared" si="6"/>
        <v>0</v>
      </c>
      <c r="I98" s="212">
        <f t="shared" si="7"/>
        <v>97.55249616059146</v>
      </c>
      <c r="J98" s="212">
        <f t="shared" si="8"/>
        <v>2.4475038394085464</v>
      </c>
      <c r="K98" s="212">
        <f t="shared" si="9"/>
        <v>100</v>
      </c>
    </row>
    <row r="99" spans="1:11" x14ac:dyDescent="0.25">
      <c r="A99" s="4" t="s">
        <v>190</v>
      </c>
      <c r="B99" s="4" t="s">
        <v>191</v>
      </c>
      <c r="C99" s="5">
        <v>17480182</v>
      </c>
      <c r="D99" s="5">
        <v>0</v>
      </c>
      <c r="E99" s="5">
        <v>2853686</v>
      </c>
      <c r="F99" s="20">
        <v>0</v>
      </c>
      <c r="G99" s="200">
        <f t="shared" si="5"/>
        <v>2853686</v>
      </c>
      <c r="H99" s="212">
        <f t="shared" si="6"/>
        <v>0</v>
      </c>
      <c r="I99" s="212">
        <f t="shared" si="7"/>
        <v>100</v>
      </c>
      <c r="J99" s="212">
        <f t="shared" si="8"/>
        <v>0</v>
      </c>
      <c r="K99" s="212">
        <f t="shared" si="9"/>
        <v>100</v>
      </c>
    </row>
    <row r="100" spans="1:11" x14ac:dyDescent="0.25">
      <c r="A100" s="4" t="s">
        <v>192</v>
      </c>
      <c r="B100" s="4" t="s">
        <v>193</v>
      </c>
      <c r="C100" s="5">
        <v>4500000</v>
      </c>
      <c r="D100" s="5">
        <v>1339680.03</v>
      </c>
      <c r="E100" s="5">
        <v>1454741</v>
      </c>
      <c r="F100" s="20">
        <v>0</v>
      </c>
      <c r="G100" s="200">
        <f t="shared" si="5"/>
        <v>2794421.0300000003</v>
      </c>
      <c r="H100" s="212">
        <f t="shared" si="6"/>
        <v>47.941237759722981</v>
      </c>
      <c r="I100" s="212">
        <f t="shared" si="7"/>
        <v>52.058762240277012</v>
      </c>
      <c r="J100" s="212">
        <f t="shared" si="8"/>
        <v>0</v>
      </c>
      <c r="K100" s="212">
        <f t="shared" si="9"/>
        <v>100</v>
      </c>
    </row>
    <row r="101" spans="1:11" x14ac:dyDescent="0.25">
      <c r="A101" s="4" t="s">
        <v>194</v>
      </c>
      <c r="B101" s="4" t="s">
        <v>195</v>
      </c>
      <c r="C101" s="5">
        <v>8567058.3900000006</v>
      </c>
      <c r="D101" s="5">
        <v>0</v>
      </c>
      <c r="E101" s="5">
        <v>0</v>
      </c>
      <c r="F101" s="20">
        <v>0</v>
      </c>
      <c r="G101" s="200">
        <f t="shared" si="5"/>
        <v>0</v>
      </c>
      <c r="H101" s="212" t="e">
        <f t="shared" si="6"/>
        <v>#DIV/0!</v>
      </c>
      <c r="I101" s="212" t="e">
        <f t="shared" si="7"/>
        <v>#DIV/0!</v>
      </c>
      <c r="J101" s="212" t="e">
        <f t="shared" si="8"/>
        <v>#DIV/0!</v>
      </c>
      <c r="K101" s="212" t="e">
        <f t="shared" si="9"/>
        <v>#DIV/0!</v>
      </c>
    </row>
    <row r="102" spans="1:11" x14ac:dyDescent="0.25">
      <c r="A102" s="4" t="s">
        <v>196</v>
      </c>
      <c r="B102" s="4" t="s">
        <v>197</v>
      </c>
      <c r="C102" s="5">
        <v>7721944</v>
      </c>
      <c r="D102" s="5">
        <v>0</v>
      </c>
      <c r="E102" s="5">
        <v>0</v>
      </c>
      <c r="F102" s="20">
        <v>0</v>
      </c>
      <c r="G102" s="200">
        <f t="shared" si="5"/>
        <v>0</v>
      </c>
      <c r="H102" s="212" t="e">
        <f t="shared" si="6"/>
        <v>#DIV/0!</v>
      </c>
      <c r="I102" s="212" t="e">
        <f t="shared" si="7"/>
        <v>#DIV/0!</v>
      </c>
      <c r="J102" s="212" t="e">
        <f t="shared" si="8"/>
        <v>#DIV/0!</v>
      </c>
      <c r="K102" s="212" t="e">
        <f t="shared" si="9"/>
        <v>#DIV/0!</v>
      </c>
    </row>
    <row r="103" spans="1:11" x14ac:dyDescent="0.25">
      <c r="A103" s="4" t="s">
        <v>198</v>
      </c>
      <c r="B103" s="4" t="s">
        <v>199</v>
      </c>
      <c r="C103" s="5">
        <v>12924302</v>
      </c>
      <c r="D103" s="5">
        <v>93478</v>
      </c>
      <c r="E103" s="5">
        <v>324061</v>
      </c>
      <c r="F103" s="20">
        <v>0</v>
      </c>
      <c r="G103" s="200">
        <f t="shared" si="5"/>
        <v>417539</v>
      </c>
      <c r="H103" s="212">
        <f t="shared" si="6"/>
        <v>22.387848799752838</v>
      </c>
      <c r="I103" s="212">
        <f t="shared" si="7"/>
        <v>77.612151200247155</v>
      </c>
      <c r="J103" s="212">
        <f t="shared" si="8"/>
        <v>0</v>
      </c>
      <c r="K103" s="212">
        <f t="shared" si="9"/>
        <v>100</v>
      </c>
    </row>
    <row r="104" spans="1:11" x14ac:dyDescent="0.25">
      <c r="A104" s="4" t="s">
        <v>200</v>
      </c>
      <c r="B104" s="4" t="s">
        <v>201</v>
      </c>
      <c r="C104" s="6">
        <v>0</v>
      </c>
      <c r="D104" s="3">
        <v>0</v>
      </c>
      <c r="E104" s="3">
        <v>0</v>
      </c>
      <c r="F104" s="12">
        <v>0</v>
      </c>
      <c r="G104" s="200">
        <f t="shared" si="5"/>
        <v>0</v>
      </c>
      <c r="H104" s="212" t="e">
        <f t="shared" si="6"/>
        <v>#DIV/0!</v>
      </c>
      <c r="I104" s="212" t="e">
        <f t="shared" si="7"/>
        <v>#DIV/0!</v>
      </c>
      <c r="J104" s="212" t="e">
        <f t="shared" si="8"/>
        <v>#DIV/0!</v>
      </c>
      <c r="K104" s="212" t="e">
        <f t="shared" si="9"/>
        <v>#DIV/0!</v>
      </c>
    </row>
    <row r="105" spans="1:11" x14ac:dyDescent="0.25">
      <c r="A105" s="4" t="s">
        <v>202</v>
      </c>
      <c r="B105" s="4" t="s">
        <v>203</v>
      </c>
      <c r="C105" s="6">
        <v>0</v>
      </c>
      <c r="D105" s="3">
        <v>0</v>
      </c>
      <c r="E105" s="3">
        <v>0</v>
      </c>
      <c r="F105" s="12">
        <v>0</v>
      </c>
      <c r="G105" s="200">
        <f t="shared" si="5"/>
        <v>0</v>
      </c>
      <c r="H105" s="212" t="e">
        <f t="shared" si="6"/>
        <v>#DIV/0!</v>
      </c>
      <c r="I105" s="212" t="e">
        <f t="shared" si="7"/>
        <v>#DIV/0!</v>
      </c>
      <c r="J105" s="212" t="e">
        <f t="shared" si="8"/>
        <v>#DIV/0!</v>
      </c>
      <c r="K105" s="212" t="e">
        <f t="shared" si="9"/>
        <v>#DIV/0!</v>
      </c>
    </row>
    <row r="106" spans="1:11" x14ac:dyDescent="0.25">
      <c r="A106" s="4" t="s">
        <v>204</v>
      </c>
      <c r="B106" s="4" t="s">
        <v>205</v>
      </c>
      <c r="C106" s="5">
        <v>7936900.8399999999</v>
      </c>
      <c r="D106" s="5">
        <v>0</v>
      </c>
      <c r="E106" s="5">
        <v>0</v>
      </c>
      <c r="F106" s="20">
        <v>0</v>
      </c>
      <c r="G106" s="200">
        <f t="shared" si="5"/>
        <v>0</v>
      </c>
      <c r="H106" s="212" t="e">
        <f t="shared" si="6"/>
        <v>#DIV/0!</v>
      </c>
      <c r="I106" s="212" t="e">
        <f t="shared" si="7"/>
        <v>#DIV/0!</v>
      </c>
      <c r="J106" s="212" t="e">
        <f t="shared" si="8"/>
        <v>#DIV/0!</v>
      </c>
      <c r="K106" s="212" t="e">
        <f t="shared" si="9"/>
        <v>#DIV/0!</v>
      </c>
    </row>
    <row r="107" spans="1:11" x14ac:dyDescent="0.25">
      <c r="A107" s="4" t="s">
        <v>206</v>
      </c>
      <c r="B107" s="4" t="s">
        <v>207</v>
      </c>
      <c r="C107" s="5">
        <v>13494124</v>
      </c>
      <c r="D107" s="5">
        <v>0</v>
      </c>
      <c r="E107" s="5">
        <v>730770</v>
      </c>
      <c r="F107" s="20">
        <v>74463</v>
      </c>
      <c r="G107" s="200">
        <f t="shared" si="5"/>
        <v>805233</v>
      </c>
      <c r="H107" s="212">
        <f t="shared" si="6"/>
        <v>0</v>
      </c>
      <c r="I107" s="212">
        <f t="shared" si="7"/>
        <v>90.752614460659203</v>
      </c>
      <c r="J107" s="212">
        <f t="shared" si="8"/>
        <v>9.2473855393407867</v>
      </c>
      <c r="K107" s="212">
        <f t="shared" si="9"/>
        <v>99.999999999999986</v>
      </c>
    </row>
    <row r="108" spans="1:11" x14ac:dyDescent="0.25">
      <c r="A108" s="4" t="s">
        <v>208</v>
      </c>
      <c r="B108" s="4" t="s">
        <v>209</v>
      </c>
      <c r="C108" s="5">
        <v>11224975</v>
      </c>
      <c r="D108" s="5">
        <v>25540.66</v>
      </c>
      <c r="E108" s="5">
        <v>299518.63</v>
      </c>
      <c r="F108" s="20">
        <v>0</v>
      </c>
      <c r="G108" s="200">
        <f t="shared" si="5"/>
        <v>325059.28999999998</v>
      </c>
      <c r="H108" s="212">
        <f t="shared" si="6"/>
        <v>7.8572312146501035</v>
      </c>
      <c r="I108" s="212">
        <f t="shared" si="7"/>
        <v>92.142768785349901</v>
      </c>
      <c r="J108" s="212">
        <f t="shared" si="8"/>
        <v>0</v>
      </c>
      <c r="K108" s="212">
        <f t="shared" si="9"/>
        <v>100</v>
      </c>
    </row>
    <row r="109" spans="1:11" x14ac:dyDescent="0.25">
      <c r="A109" s="4" t="s">
        <v>210</v>
      </c>
      <c r="B109" s="4" t="s">
        <v>211</v>
      </c>
      <c r="C109" s="5">
        <v>12041989.52</v>
      </c>
      <c r="D109" s="5">
        <v>0</v>
      </c>
      <c r="E109" s="5">
        <v>1027037</v>
      </c>
      <c r="F109" s="20">
        <v>0</v>
      </c>
      <c r="G109" s="200">
        <f t="shared" si="5"/>
        <v>1027037</v>
      </c>
      <c r="H109" s="212">
        <f t="shared" si="6"/>
        <v>0</v>
      </c>
      <c r="I109" s="212">
        <f t="shared" si="7"/>
        <v>100</v>
      </c>
      <c r="J109" s="212">
        <f t="shared" si="8"/>
        <v>0</v>
      </c>
      <c r="K109" s="212">
        <f t="shared" si="9"/>
        <v>100</v>
      </c>
    </row>
    <row r="110" spans="1:11" x14ac:dyDescent="0.25">
      <c r="A110" s="4" t="s">
        <v>212</v>
      </c>
      <c r="B110" s="4" t="s">
        <v>213</v>
      </c>
      <c r="C110" s="6">
        <v>0</v>
      </c>
      <c r="D110" s="3">
        <v>0</v>
      </c>
      <c r="E110" s="3">
        <v>0</v>
      </c>
      <c r="F110" s="12">
        <v>0</v>
      </c>
      <c r="G110" s="200">
        <f t="shared" si="5"/>
        <v>0</v>
      </c>
      <c r="H110" s="212" t="e">
        <f t="shared" si="6"/>
        <v>#DIV/0!</v>
      </c>
      <c r="I110" s="212" t="e">
        <f t="shared" si="7"/>
        <v>#DIV/0!</v>
      </c>
      <c r="J110" s="212" t="e">
        <f t="shared" si="8"/>
        <v>#DIV/0!</v>
      </c>
      <c r="K110" s="212" t="e">
        <f t="shared" si="9"/>
        <v>#DIV/0!</v>
      </c>
    </row>
    <row r="111" spans="1:11" x14ac:dyDescent="0.25">
      <c r="A111" s="4" t="s">
        <v>214</v>
      </c>
      <c r="B111" s="4" t="s">
        <v>215</v>
      </c>
      <c r="C111" s="6">
        <v>0</v>
      </c>
      <c r="D111" s="3">
        <v>0</v>
      </c>
      <c r="E111" s="3">
        <v>0</v>
      </c>
      <c r="F111" s="12">
        <v>0</v>
      </c>
      <c r="G111" s="200">
        <f t="shared" si="5"/>
        <v>0</v>
      </c>
      <c r="H111" s="212" t="e">
        <f t="shared" si="6"/>
        <v>#DIV/0!</v>
      </c>
      <c r="I111" s="212" t="e">
        <f t="shared" si="7"/>
        <v>#DIV/0!</v>
      </c>
      <c r="J111" s="212" t="e">
        <f t="shared" si="8"/>
        <v>#DIV/0!</v>
      </c>
      <c r="K111" s="212" t="e">
        <f t="shared" si="9"/>
        <v>#DIV/0!</v>
      </c>
    </row>
    <row r="112" spans="1:11" x14ac:dyDescent="0.25">
      <c r="A112" s="4" t="s">
        <v>216</v>
      </c>
      <c r="B112" s="4" t="s">
        <v>217</v>
      </c>
      <c r="C112" s="6">
        <v>0</v>
      </c>
      <c r="D112" s="3">
        <v>0</v>
      </c>
      <c r="E112" s="3">
        <v>0</v>
      </c>
      <c r="F112" s="12">
        <v>0</v>
      </c>
      <c r="G112" s="200">
        <f t="shared" si="5"/>
        <v>0</v>
      </c>
      <c r="H112" s="212" t="e">
        <f t="shared" si="6"/>
        <v>#DIV/0!</v>
      </c>
      <c r="I112" s="212" t="e">
        <f t="shared" si="7"/>
        <v>#DIV/0!</v>
      </c>
      <c r="J112" s="212" t="e">
        <f t="shared" si="8"/>
        <v>#DIV/0!</v>
      </c>
      <c r="K112" s="212" t="e">
        <f t="shared" si="9"/>
        <v>#DIV/0!</v>
      </c>
    </row>
    <row r="113" spans="1:11" x14ac:dyDescent="0.25">
      <c r="A113" s="4" t="s">
        <v>218</v>
      </c>
      <c r="B113" s="4" t="s">
        <v>219</v>
      </c>
      <c r="C113" s="6">
        <v>0</v>
      </c>
      <c r="D113" s="3">
        <v>0</v>
      </c>
      <c r="E113" s="3">
        <v>0</v>
      </c>
      <c r="F113" s="12">
        <v>0</v>
      </c>
      <c r="G113" s="200">
        <f t="shared" si="5"/>
        <v>0</v>
      </c>
      <c r="H113" s="212" t="e">
        <f t="shared" si="6"/>
        <v>#DIV/0!</v>
      </c>
      <c r="I113" s="212" t="e">
        <f t="shared" si="7"/>
        <v>#DIV/0!</v>
      </c>
      <c r="J113" s="212" t="e">
        <f t="shared" si="8"/>
        <v>#DIV/0!</v>
      </c>
      <c r="K113" s="212" t="e">
        <f t="shared" si="9"/>
        <v>#DIV/0!</v>
      </c>
    </row>
    <row r="114" spans="1:11" ht="15.75" thickBot="1" x14ac:dyDescent="0.3">
      <c r="A114" s="14"/>
      <c r="B114" s="9" t="s">
        <v>473</v>
      </c>
      <c r="C114" s="24">
        <f>SUM(C5:C113)</f>
        <v>9804924465.9900017</v>
      </c>
      <c r="D114" s="24">
        <f>SUM(D5:D113)</f>
        <v>263141367.74000001</v>
      </c>
      <c r="E114" s="24">
        <f>SUM(E5:E113)</f>
        <v>723965220.34000003</v>
      </c>
      <c r="F114" s="60">
        <f>SUM(F5:F113)</f>
        <v>161877801.90999997</v>
      </c>
      <c r="G114" s="201">
        <f t="shared" si="5"/>
        <v>1148984389.99</v>
      </c>
      <c r="H114" s="213">
        <f t="shared" si="6"/>
        <v>22.902083790911227</v>
      </c>
      <c r="I114" s="213">
        <f t="shared" si="7"/>
        <v>63.009143261406798</v>
      </c>
      <c r="J114" s="213">
        <f t="shared" si="8"/>
        <v>14.088772947681981</v>
      </c>
      <c r="K114" s="213">
        <f t="shared" si="9"/>
        <v>100</v>
      </c>
    </row>
    <row r="115" spans="1:11" ht="15.75" thickTop="1" x14ac:dyDescent="0.25"/>
  </sheetData>
  <mergeCells count="9">
    <mergeCell ref="A2:A4"/>
    <mergeCell ref="B2:B4"/>
    <mergeCell ref="H3:K3"/>
    <mergeCell ref="C2:K2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115"/>
  <sheetViews>
    <sheetView workbookViewId="0">
      <pane xSplit="2" ySplit="4" topLeftCell="R8" activePane="bottomRight" state="frozen"/>
      <selection pane="topRight" activeCell="C1" sqref="C1"/>
      <selection pane="bottomLeft" activeCell="A5" sqref="A5"/>
      <selection pane="bottomRight" activeCell="C60" sqref="C60"/>
    </sheetView>
  </sheetViews>
  <sheetFormatPr baseColWidth="10" defaultColWidth="9.140625" defaultRowHeight="15" x14ac:dyDescent="0.25"/>
  <cols>
    <col min="2" max="2" width="68.42578125" customWidth="1"/>
    <col min="3" max="23" width="16.5703125" customWidth="1"/>
    <col min="24" max="24" width="12.7109375" customWidth="1"/>
  </cols>
  <sheetData>
    <row r="2" spans="1:27" ht="30" customHeight="1" thickTop="1" thickBot="1" x14ac:dyDescent="0.3">
      <c r="A2" s="318" t="s">
        <v>0</v>
      </c>
      <c r="B2" s="318" t="s">
        <v>1</v>
      </c>
      <c r="C2" s="318" t="s">
        <v>751</v>
      </c>
      <c r="D2" s="318" t="s">
        <v>751</v>
      </c>
      <c r="E2" s="318" t="s">
        <v>751</v>
      </c>
      <c r="F2" s="318" t="s">
        <v>751</v>
      </c>
      <c r="G2" s="318" t="s">
        <v>751</v>
      </c>
      <c r="H2" s="318" t="s">
        <v>751</v>
      </c>
      <c r="I2" s="318" t="s">
        <v>751</v>
      </c>
      <c r="J2" s="318" t="s">
        <v>751</v>
      </c>
      <c r="K2" s="318" t="s">
        <v>751</v>
      </c>
      <c r="L2" s="318" t="s">
        <v>751</v>
      </c>
      <c r="M2" s="318" t="s">
        <v>751</v>
      </c>
      <c r="N2" s="318" t="s">
        <v>751</v>
      </c>
      <c r="O2" s="318" t="s">
        <v>751</v>
      </c>
      <c r="P2" s="318" t="s">
        <v>751</v>
      </c>
      <c r="Q2" s="318" t="s">
        <v>751</v>
      </c>
      <c r="R2" s="318" t="s">
        <v>751</v>
      </c>
      <c r="S2" s="318" t="s">
        <v>751</v>
      </c>
      <c r="T2" s="318" t="s">
        <v>751</v>
      </c>
      <c r="U2" s="318" t="s">
        <v>751</v>
      </c>
      <c r="V2" s="318" t="s">
        <v>751</v>
      </c>
      <c r="W2" s="318" t="s">
        <v>751</v>
      </c>
    </row>
    <row r="3" spans="1:27" ht="39.950000000000003" customHeight="1" thickTop="1" thickBot="1" x14ac:dyDescent="0.3">
      <c r="A3" s="318" t="s">
        <v>0</v>
      </c>
      <c r="B3" s="318" t="s">
        <v>1</v>
      </c>
      <c r="C3" s="364" t="s">
        <v>752</v>
      </c>
      <c r="D3" s="364" t="s">
        <v>752</v>
      </c>
      <c r="E3" s="364" t="s">
        <v>752</v>
      </c>
      <c r="F3" s="364" t="s">
        <v>756</v>
      </c>
      <c r="G3" s="364" t="s">
        <v>756</v>
      </c>
      <c r="H3" s="364" t="s">
        <v>756</v>
      </c>
      <c r="I3" s="364" t="s">
        <v>757</v>
      </c>
      <c r="J3" s="364" t="s">
        <v>757</v>
      </c>
      <c r="K3" s="364" t="s">
        <v>757</v>
      </c>
      <c r="L3" s="364" t="s">
        <v>758</v>
      </c>
      <c r="M3" s="364" t="s">
        <v>758</v>
      </c>
      <c r="N3" s="364" t="s">
        <v>758</v>
      </c>
      <c r="O3" s="364" t="s">
        <v>759</v>
      </c>
      <c r="P3" s="364" t="s">
        <v>759</v>
      </c>
      <c r="Q3" s="364" t="s">
        <v>759</v>
      </c>
      <c r="R3" s="364" t="s">
        <v>760</v>
      </c>
      <c r="S3" s="364" t="s">
        <v>760</v>
      </c>
      <c r="T3" s="364" t="s">
        <v>760</v>
      </c>
      <c r="U3" s="364" t="s">
        <v>761</v>
      </c>
      <c r="V3" s="364" t="s">
        <v>761</v>
      </c>
      <c r="W3" s="330" t="s">
        <v>761</v>
      </c>
      <c r="X3" s="368" t="s">
        <v>473</v>
      </c>
      <c r="Y3" s="368"/>
      <c r="Z3" s="368"/>
      <c r="AA3" s="368"/>
    </row>
    <row r="4" spans="1:27" ht="16.5" thickTop="1" thickBot="1" x14ac:dyDescent="0.3">
      <c r="A4" s="318" t="s">
        <v>0</v>
      </c>
      <c r="B4" s="318" t="s">
        <v>1</v>
      </c>
      <c r="C4" s="2" t="s">
        <v>753</v>
      </c>
      <c r="D4" s="2" t="s">
        <v>754</v>
      </c>
      <c r="E4" s="2" t="s">
        <v>755</v>
      </c>
      <c r="F4" s="2" t="s">
        <v>753</v>
      </c>
      <c r="G4" s="2" t="s">
        <v>754</v>
      </c>
      <c r="H4" s="2" t="s">
        <v>755</v>
      </c>
      <c r="I4" s="2" t="s">
        <v>753</v>
      </c>
      <c r="J4" s="2" t="s">
        <v>754</v>
      </c>
      <c r="K4" s="2" t="s">
        <v>755</v>
      </c>
      <c r="L4" s="2" t="s">
        <v>753</v>
      </c>
      <c r="M4" s="2" t="s">
        <v>754</v>
      </c>
      <c r="N4" s="2" t="s">
        <v>755</v>
      </c>
      <c r="O4" s="2" t="s">
        <v>753</v>
      </c>
      <c r="P4" s="2" t="s">
        <v>754</v>
      </c>
      <c r="Q4" s="2" t="s">
        <v>755</v>
      </c>
      <c r="R4" s="2" t="s">
        <v>753</v>
      </c>
      <c r="S4" s="2" t="s">
        <v>754</v>
      </c>
      <c r="T4" s="2" t="s">
        <v>755</v>
      </c>
      <c r="U4" s="2" t="s">
        <v>753</v>
      </c>
      <c r="V4" s="2" t="s">
        <v>754</v>
      </c>
      <c r="W4" s="13" t="s">
        <v>755</v>
      </c>
      <c r="X4" s="26" t="s">
        <v>753</v>
      </c>
      <c r="Y4" s="26" t="s">
        <v>754</v>
      </c>
      <c r="Z4" s="26" t="s">
        <v>755</v>
      </c>
      <c r="AA4" s="26" t="s">
        <v>473</v>
      </c>
    </row>
    <row r="5" spans="1:27" ht="15.75" thickTop="1" x14ac:dyDescent="0.25">
      <c r="A5" s="4" t="s">
        <v>2</v>
      </c>
      <c r="B5" s="4" t="s">
        <v>3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19</v>
      </c>
      <c r="J5" s="3">
        <v>17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5</v>
      </c>
      <c r="S5" s="3">
        <v>16</v>
      </c>
      <c r="T5" s="3">
        <v>0</v>
      </c>
      <c r="U5" s="3">
        <v>0</v>
      </c>
      <c r="V5" s="3">
        <v>0</v>
      </c>
      <c r="W5" s="12">
        <v>0</v>
      </c>
      <c r="X5" s="75">
        <f>+C5+F5+I5+L5+O5+R5+U5</f>
        <v>24</v>
      </c>
      <c r="Y5" s="76">
        <f t="shared" ref="Y5:Z20" si="0">+D5+G5+J5+M5+P5+S5+V5</f>
        <v>33</v>
      </c>
      <c r="Z5" s="76">
        <f t="shared" si="0"/>
        <v>0</v>
      </c>
      <c r="AA5" s="77">
        <f>SUM(X5:Z5)</f>
        <v>57</v>
      </c>
    </row>
    <row r="6" spans="1:27" x14ac:dyDescent="0.25">
      <c r="A6" s="4" t="s">
        <v>4</v>
      </c>
      <c r="B6" s="4" t="s">
        <v>5</v>
      </c>
      <c r="C6" s="3">
        <v>1195</v>
      </c>
      <c r="D6" s="3">
        <v>8</v>
      </c>
      <c r="E6" s="3">
        <v>0</v>
      </c>
      <c r="F6" s="3">
        <v>0</v>
      </c>
      <c r="G6" s="3">
        <v>0</v>
      </c>
      <c r="H6" s="3">
        <v>0</v>
      </c>
      <c r="I6" s="3">
        <v>209</v>
      </c>
      <c r="J6" s="3">
        <v>0</v>
      </c>
      <c r="K6" s="3">
        <v>11</v>
      </c>
      <c r="L6" s="3">
        <v>0</v>
      </c>
      <c r="M6" s="3">
        <v>15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12">
        <v>0</v>
      </c>
      <c r="X6" s="74">
        <f t="shared" ref="X6:X69" si="1">+C6+F6+I6+L6+O6+R6+U6</f>
        <v>1404</v>
      </c>
      <c r="Y6" s="73">
        <f t="shared" si="0"/>
        <v>23</v>
      </c>
      <c r="Z6" s="73">
        <f t="shared" si="0"/>
        <v>11</v>
      </c>
      <c r="AA6" s="78">
        <f t="shared" ref="AA6:AA69" si="2">SUM(X6:Z6)</f>
        <v>1438</v>
      </c>
    </row>
    <row r="7" spans="1:27" x14ac:dyDescent="0.25">
      <c r="A7" s="4" t="s">
        <v>6</v>
      </c>
      <c r="B7" s="4" t="s">
        <v>7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4</v>
      </c>
      <c r="J7" s="3">
        <v>24</v>
      </c>
      <c r="K7" s="3">
        <v>0</v>
      </c>
      <c r="L7" s="3">
        <v>67</v>
      </c>
      <c r="M7" s="3">
        <v>7</v>
      </c>
      <c r="N7" s="3">
        <v>1</v>
      </c>
      <c r="O7" s="3">
        <v>0</v>
      </c>
      <c r="P7" s="3">
        <v>1</v>
      </c>
      <c r="Q7" s="3">
        <v>0</v>
      </c>
      <c r="R7" s="3">
        <v>3</v>
      </c>
      <c r="S7" s="3">
        <v>38</v>
      </c>
      <c r="T7" s="3">
        <v>0</v>
      </c>
      <c r="U7" s="3">
        <v>0</v>
      </c>
      <c r="V7" s="3">
        <v>0</v>
      </c>
      <c r="W7" s="12">
        <v>0</v>
      </c>
      <c r="X7" s="74">
        <f t="shared" si="1"/>
        <v>74</v>
      </c>
      <c r="Y7" s="73">
        <f t="shared" si="0"/>
        <v>70</v>
      </c>
      <c r="Z7" s="73">
        <f t="shared" si="0"/>
        <v>1</v>
      </c>
      <c r="AA7" s="78">
        <f t="shared" si="2"/>
        <v>145</v>
      </c>
    </row>
    <row r="8" spans="1:27" x14ac:dyDescent="0.25">
      <c r="A8" s="4" t="s">
        <v>8</v>
      </c>
      <c r="B8" s="4" t="s">
        <v>9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23</v>
      </c>
      <c r="J8" s="3">
        <v>0</v>
      </c>
      <c r="K8" s="3">
        <v>43</v>
      </c>
      <c r="L8" s="3">
        <v>328</v>
      </c>
      <c r="M8" s="3">
        <v>0</v>
      </c>
      <c r="N8" s="3">
        <v>214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12">
        <v>0</v>
      </c>
      <c r="X8" s="74">
        <f t="shared" si="1"/>
        <v>351</v>
      </c>
      <c r="Y8" s="73">
        <f t="shared" si="0"/>
        <v>0</v>
      </c>
      <c r="Z8" s="73">
        <f t="shared" si="0"/>
        <v>257</v>
      </c>
      <c r="AA8" s="78">
        <f t="shared" si="2"/>
        <v>608</v>
      </c>
    </row>
    <row r="9" spans="1:27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115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2</v>
      </c>
      <c r="P9" s="3">
        <v>1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12">
        <v>0</v>
      </c>
      <c r="X9" s="74">
        <f t="shared" si="1"/>
        <v>117</v>
      </c>
      <c r="Y9" s="73">
        <f t="shared" si="0"/>
        <v>1</v>
      </c>
      <c r="Z9" s="73">
        <f t="shared" si="0"/>
        <v>0</v>
      </c>
      <c r="AA9" s="78">
        <f t="shared" si="2"/>
        <v>118</v>
      </c>
    </row>
    <row r="10" spans="1:27" x14ac:dyDescent="0.25">
      <c r="A10" s="4" t="s">
        <v>12</v>
      </c>
      <c r="B10" s="4" t="s">
        <v>13</v>
      </c>
      <c r="C10" s="3">
        <v>5</v>
      </c>
      <c r="D10" s="3">
        <v>16</v>
      </c>
      <c r="E10" s="3">
        <v>0</v>
      </c>
      <c r="F10" s="3">
        <v>0</v>
      </c>
      <c r="G10" s="3">
        <v>6</v>
      </c>
      <c r="H10" s="3">
        <v>0</v>
      </c>
      <c r="I10" s="3">
        <v>0</v>
      </c>
      <c r="J10" s="3">
        <v>20</v>
      </c>
      <c r="K10" s="3">
        <v>0</v>
      </c>
      <c r="L10" s="3">
        <v>0</v>
      </c>
      <c r="M10" s="3">
        <v>0</v>
      </c>
      <c r="N10" s="3">
        <v>2</v>
      </c>
      <c r="O10" s="3">
        <v>0</v>
      </c>
      <c r="P10" s="3">
        <v>0</v>
      </c>
      <c r="Q10" s="3">
        <v>0</v>
      </c>
      <c r="R10" s="3">
        <v>2</v>
      </c>
      <c r="S10" s="3">
        <v>7</v>
      </c>
      <c r="T10" s="3">
        <v>0</v>
      </c>
      <c r="U10" s="3">
        <v>0</v>
      </c>
      <c r="V10" s="3">
        <v>0</v>
      </c>
      <c r="W10" s="12">
        <v>0</v>
      </c>
      <c r="X10" s="74">
        <f t="shared" si="1"/>
        <v>7</v>
      </c>
      <c r="Y10" s="73">
        <f t="shared" si="0"/>
        <v>49</v>
      </c>
      <c r="Z10" s="73">
        <f t="shared" si="0"/>
        <v>2</v>
      </c>
      <c r="AA10" s="78">
        <f t="shared" si="2"/>
        <v>58</v>
      </c>
    </row>
    <row r="11" spans="1:27" x14ac:dyDescent="0.25">
      <c r="A11" s="4" t="s">
        <v>14</v>
      </c>
      <c r="B11" s="4" t="s">
        <v>15</v>
      </c>
      <c r="C11" s="3">
        <v>16</v>
      </c>
      <c r="D11" s="3">
        <v>323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21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2</v>
      </c>
      <c r="T11" s="3">
        <v>0</v>
      </c>
      <c r="U11" s="3">
        <v>0</v>
      </c>
      <c r="V11" s="3">
        <v>285</v>
      </c>
      <c r="W11" s="12">
        <v>1</v>
      </c>
      <c r="X11" s="74">
        <f t="shared" si="1"/>
        <v>16</v>
      </c>
      <c r="Y11" s="73">
        <f t="shared" si="0"/>
        <v>631</v>
      </c>
      <c r="Z11" s="73">
        <f t="shared" si="0"/>
        <v>1</v>
      </c>
      <c r="AA11" s="78">
        <f t="shared" si="2"/>
        <v>648</v>
      </c>
    </row>
    <row r="12" spans="1:27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4</v>
      </c>
      <c r="J12" s="3">
        <v>45</v>
      </c>
      <c r="K12" s="3">
        <v>2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1</v>
      </c>
      <c r="V12" s="3">
        <v>6</v>
      </c>
      <c r="W12" s="12">
        <v>0</v>
      </c>
      <c r="X12" s="74">
        <f t="shared" si="1"/>
        <v>5</v>
      </c>
      <c r="Y12" s="73">
        <f t="shared" si="0"/>
        <v>51</v>
      </c>
      <c r="Z12" s="73">
        <f t="shared" si="0"/>
        <v>2</v>
      </c>
      <c r="AA12" s="78">
        <f t="shared" si="2"/>
        <v>58</v>
      </c>
    </row>
    <row r="13" spans="1:27" x14ac:dyDescent="0.25">
      <c r="A13" s="4" t="s">
        <v>18</v>
      </c>
      <c r="B13" s="4" t="s">
        <v>19</v>
      </c>
      <c r="C13" s="3">
        <v>0</v>
      </c>
      <c r="D13" s="3">
        <v>30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1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2</v>
      </c>
      <c r="W13" s="12">
        <v>0</v>
      </c>
      <c r="X13" s="74">
        <f t="shared" si="1"/>
        <v>0</v>
      </c>
      <c r="Y13" s="73">
        <f t="shared" si="0"/>
        <v>33</v>
      </c>
      <c r="Z13" s="73">
        <f t="shared" si="0"/>
        <v>0</v>
      </c>
      <c r="AA13" s="78">
        <f t="shared" si="2"/>
        <v>33</v>
      </c>
    </row>
    <row r="14" spans="1:27" x14ac:dyDescent="0.25">
      <c r="A14" s="4" t="s">
        <v>20</v>
      </c>
      <c r="B14" s="4" t="s">
        <v>21</v>
      </c>
      <c r="C14" s="3">
        <v>17</v>
      </c>
      <c r="D14" s="3">
        <v>4</v>
      </c>
      <c r="E14" s="3">
        <v>4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12">
        <v>0</v>
      </c>
      <c r="X14" s="74">
        <f t="shared" si="1"/>
        <v>17</v>
      </c>
      <c r="Y14" s="73">
        <f t="shared" si="0"/>
        <v>4</v>
      </c>
      <c r="Z14" s="73">
        <f t="shared" si="0"/>
        <v>4</v>
      </c>
      <c r="AA14" s="78">
        <f t="shared" si="2"/>
        <v>25</v>
      </c>
    </row>
    <row r="15" spans="1:27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21</v>
      </c>
      <c r="J15" s="3">
        <v>0</v>
      </c>
      <c r="K15" s="3">
        <v>1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179</v>
      </c>
      <c r="S15" s="3">
        <v>0</v>
      </c>
      <c r="T15" s="3">
        <v>0</v>
      </c>
      <c r="U15" s="3">
        <v>0</v>
      </c>
      <c r="V15" s="3">
        <v>0</v>
      </c>
      <c r="W15" s="12">
        <v>0</v>
      </c>
      <c r="X15" s="74">
        <f t="shared" si="1"/>
        <v>200</v>
      </c>
      <c r="Y15" s="73">
        <f t="shared" si="0"/>
        <v>0</v>
      </c>
      <c r="Z15" s="73">
        <f t="shared" si="0"/>
        <v>1</v>
      </c>
      <c r="AA15" s="78">
        <f t="shared" si="2"/>
        <v>201</v>
      </c>
    </row>
    <row r="16" spans="1:27" x14ac:dyDescent="0.25">
      <c r="A16" s="4" t="s">
        <v>24</v>
      </c>
      <c r="B16" s="4" t="s">
        <v>25</v>
      </c>
      <c r="C16" s="3">
        <v>0</v>
      </c>
      <c r="D16" s="3">
        <v>11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5</v>
      </c>
      <c r="S16" s="3">
        <v>17</v>
      </c>
      <c r="T16" s="3">
        <v>0</v>
      </c>
      <c r="U16" s="3">
        <v>0</v>
      </c>
      <c r="V16" s="3">
        <v>5</v>
      </c>
      <c r="W16" s="12">
        <v>0</v>
      </c>
      <c r="X16" s="74">
        <f t="shared" si="1"/>
        <v>5</v>
      </c>
      <c r="Y16" s="73">
        <f t="shared" si="0"/>
        <v>33</v>
      </c>
      <c r="Z16" s="73">
        <f t="shared" si="0"/>
        <v>0</v>
      </c>
      <c r="AA16" s="78">
        <f t="shared" si="2"/>
        <v>38</v>
      </c>
    </row>
    <row r="17" spans="1:27" x14ac:dyDescent="0.25">
      <c r="A17" s="4" t="s">
        <v>26</v>
      </c>
      <c r="B17" s="4" t="s">
        <v>27</v>
      </c>
      <c r="C17" s="3">
        <v>0</v>
      </c>
      <c r="D17" s="3">
        <v>41</v>
      </c>
      <c r="E17" s="3">
        <v>0</v>
      </c>
      <c r="F17" s="3">
        <v>0</v>
      </c>
      <c r="G17" s="3">
        <v>0</v>
      </c>
      <c r="H17" s="3">
        <v>0</v>
      </c>
      <c r="I17" s="3">
        <v>287</v>
      </c>
      <c r="J17" s="3">
        <v>0</v>
      </c>
      <c r="K17" s="3">
        <v>0</v>
      </c>
      <c r="L17" s="3">
        <v>0</v>
      </c>
      <c r="M17" s="3">
        <v>160</v>
      </c>
      <c r="N17" s="3">
        <v>0</v>
      </c>
      <c r="O17" s="3">
        <v>0</v>
      </c>
      <c r="P17" s="3">
        <v>0</v>
      </c>
      <c r="Q17" s="3">
        <v>0</v>
      </c>
      <c r="R17" s="3">
        <v>12</v>
      </c>
      <c r="S17" s="3">
        <v>5</v>
      </c>
      <c r="T17" s="3">
        <v>0</v>
      </c>
      <c r="U17" s="3">
        <v>0</v>
      </c>
      <c r="V17" s="3">
        <v>5</v>
      </c>
      <c r="W17" s="12">
        <v>0</v>
      </c>
      <c r="X17" s="74">
        <f t="shared" si="1"/>
        <v>299</v>
      </c>
      <c r="Y17" s="73">
        <f t="shared" si="0"/>
        <v>211</v>
      </c>
      <c r="Z17" s="73">
        <f t="shared" si="0"/>
        <v>0</v>
      </c>
      <c r="AA17" s="78">
        <f t="shared" si="2"/>
        <v>510</v>
      </c>
    </row>
    <row r="18" spans="1:27" x14ac:dyDescent="0.25">
      <c r="A18" s="4" t="s">
        <v>28</v>
      </c>
      <c r="B18" s="4" t="s">
        <v>29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2</v>
      </c>
      <c r="J18" s="3">
        <v>1</v>
      </c>
      <c r="K18" s="3">
        <v>4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2</v>
      </c>
      <c r="R18" s="3">
        <v>5</v>
      </c>
      <c r="S18" s="3">
        <v>5</v>
      </c>
      <c r="T18" s="3">
        <v>0</v>
      </c>
      <c r="U18" s="3">
        <v>0</v>
      </c>
      <c r="V18" s="3">
        <v>4</v>
      </c>
      <c r="W18" s="12">
        <v>0</v>
      </c>
      <c r="X18" s="74">
        <f t="shared" si="1"/>
        <v>7</v>
      </c>
      <c r="Y18" s="73">
        <f t="shared" si="0"/>
        <v>10</v>
      </c>
      <c r="Z18" s="73">
        <f t="shared" si="0"/>
        <v>6</v>
      </c>
      <c r="AA18" s="78">
        <f t="shared" si="2"/>
        <v>23</v>
      </c>
    </row>
    <row r="19" spans="1:27" x14ac:dyDescent="0.25">
      <c r="A19" s="4" t="s">
        <v>30</v>
      </c>
      <c r="B19" s="4" t="s">
        <v>31</v>
      </c>
      <c r="C19" s="3">
        <v>1</v>
      </c>
      <c r="D19" s="3">
        <v>10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6</v>
      </c>
      <c r="T19" s="3">
        <v>0</v>
      </c>
      <c r="U19" s="3">
        <v>0</v>
      </c>
      <c r="V19" s="3">
        <v>0</v>
      </c>
      <c r="W19" s="12">
        <v>0</v>
      </c>
      <c r="X19" s="74">
        <f t="shared" si="1"/>
        <v>1</v>
      </c>
      <c r="Y19" s="73">
        <f t="shared" si="0"/>
        <v>16</v>
      </c>
      <c r="Z19" s="73">
        <f t="shared" si="0"/>
        <v>0</v>
      </c>
      <c r="AA19" s="78">
        <f t="shared" si="2"/>
        <v>17</v>
      </c>
    </row>
    <row r="20" spans="1:27" x14ac:dyDescent="0.25">
      <c r="A20" s="4" t="s">
        <v>32</v>
      </c>
      <c r="B20" s="4" t="s">
        <v>33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59</v>
      </c>
      <c r="J20" s="3">
        <v>3</v>
      </c>
      <c r="K20" s="3">
        <v>6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98</v>
      </c>
      <c r="T20" s="3">
        <v>0</v>
      </c>
      <c r="U20" s="3">
        <v>0</v>
      </c>
      <c r="V20" s="3">
        <v>0</v>
      </c>
      <c r="W20" s="12">
        <v>0</v>
      </c>
      <c r="X20" s="74">
        <f t="shared" si="1"/>
        <v>59</v>
      </c>
      <c r="Y20" s="73">
        <f t="shared" si="0"/>
        <v>101</v>
      </c>
      <c r="Z20" s="73">
        <f t="shared" si="0"/>
        <v>6</v>
      </c>
      <c r="AA20" s="78">
        <f t="shared" si="2"/>
        <v>166</v>
      </c>
    </row>
    <row r="21" spans="1:27" x14ac:dyDescent="0.25">
      <c r="A21" s="4" t="s">
        <v>34</v>
      </c>
      <c r="B21" s="4" t="s">
        <v>35</v>
      </c>
      <c r="C21" s="3">
        <v>197174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668497</v>
      </c>
      <c r="S21" s="3">
        <v>0</v>
      </c>
      <c r="T21" s="3">
        <v>0</v>
      </c>
      <c r="U21" s="3">
        <v>0</v>
      </c>
      <c r="V21" s="3">
        <v>0</v>
      </c>
      <c r="W21" s="12">
        <v>0</v>
      </c>
      <c r="X21" s="74">
        <f t="shared" si="1"/>
        <v>865671</v>
      </c>
      <c r="Y21" s="73">
        <f t="shared" ref="Y21:Y84" si="3">+D21+G21+J21+M21+P21+S21+V21</f>
        <v>0</v>
      </c>
      <c r="Z21" s="73">
        <f t="shared" ref="Z21:Z84" si="4">+E21+H21+K21+N21+Q21+T21+W21</f>
        <v>0</v>
      </c>
      <c r="AA21" s="78">
        <f t="shared" si="2"/>
        <v>865671</v>
      </c>
    </row>
    <row r="22" spans="1:27" x14ac:dyDescent="0.25">
      <c r="A22" s="4" t="s">
        <v>36</v>
      </c>
      <c r="B22" s="4" t="s">
        <v>37</v>
      </c>
      <c r="C22" s="3">
        <v>1</v>
      </c>
      <c r="D22" s="3">
        <v>2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1</v>
      </c>
      <c r="K22" s="3">
        <v>8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12">
        <v>0</v>
      </c>
      <c r="X22" s="74">
        <f t="shared" si="1"/>
        <v>1</v>
      </c>
      <c r="Y22" s="73">
        <f t="shared" si="3"/>
        <v>3</v>
      </c>
      <c r="Z22" s="73">
        <f t="shared" si="4"/>
        <v>8</v>
      </c>
      <c r="AA22" s="78">
        <f t="shared" si="2"/>
        <v>12</v>
      </c>
    </row>
    <row r="23" spans="1:27" x14ac:dyDescent="0.25">
      <c r="A23" s="4" t="s">
        <v>38</v>
      </c>
      <c r="B23" s="4" t="s">
        <v>39</v>
      </c>
      <c r="C23" s="3">
        <v>3</v>
      </c>
      <c r="D23" s="3">
        <v>2</v>
      </c>
      <c r="E23" s="3">
        <v>6</v>
      </c>
      <c r="F23" s="3">
        <v>0</v>
      </c>
      <c r="G23" s="3">
        <v>0</v>
      </c>
      <c r="H23" s="3">
        <v>0</v>
      </c>
      <c r="I23" s="3">
        <v>2</v>
      </c>
      <c r="J23" s="3">
        <v>0</v>
      </c>
      <c r="K23" s="3">
        <v>0</v>
      </c>
      <c r="L23" s="3">
        <v>103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12">
        <v>0</v>
      </c>
      <c r="X23" s="74">
        <f t="shared" si="1"/>
        <v>108</v>
      </c>
      <c r="Y23" s="73">
        <f t="shared" si="3"/>
        <v>2</v>
      </c>
      <c r="Z23" s="73">
        <f t="shared" si="4"/>
        <v>6</v>
      </c>
      <c r="AA23" s="78">
        <f t="shared" si="2"/>
        <v>116</v>
      </c>
    </row>
    <row r="24" spans="1:27" x14ac:dyDescent="0.25">
      <c r="A24" s="4" t="s">
        <v>40</v>
      </c>
      <c r="B24" s="4" t="s">
        <v>41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3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4</v>
      </c>
      <c r="V24" s="3">
        <v>100</v>
      </c>
      <c r="W24" s="12">
        <v>0</v>
      </c>
      <c r="X24" s="74">
        <f t="shared" si="1"/>
        <v>7</v>
      </c>
      <c r="Y24" s="73">
        <f t="shared" si="3"/>
        <v>100</v>
      </c>
      <c r="Z24" s="73">
        <f t="shared" si="4"/>
        <v>0</v>
      </c>
      <c r="AA24" s="78">
        <f t="shared" si="2"/>
        <v>107</v>
      </c>
    </row>
    <row r="25" spans="1:27" x14ac:dyDescent="0.25">
      <c r="A25" s="4" t="s">
        <v>42</v>
      </c>
      <c r="B25" s="4" t="s">
        <v>43</v>
      </c>
      <c r="C25" s="3">
        <v>8</v>
      </c>
      <c r="D25" s="3">
        <v>5</v>
      </c>
      <c r="E25" s="3">
        <v>2</v>
      </c>
      <c r="F25" s="3">
        <v>9</v>
      </c>
      <c r="G25" s="3">
        <v>28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5</v>
      </c>
      <c r="T25" s="3">
        <v>0</v>
      </c>
      <c r="U25" s="3">
        <v>0</v>
      </c>
      <c r="V25" s="3">
        <v>0</v>
      </c>
      <c r="W25" s="12">
        <v>0</v>
      </c>
      <c r="X25" s="74">
        <f t="shared" si="1"/>
        <v>17</v>
      </c>
      <c r="Y25" s="73">
        <f t="shared" si="3"/>
        <v>38</v>
      </c>
      <c r="Z25" s="73">
        <f t="shared" si="4"/>
        <v>2</v>
      </c>
      <c r="AA25" s="78">
        <f t="shared" si="2"/>
        <v>57</v>
      </c>
    </row>
    <row r="26" spans="1:27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1</v>
      </c>
      <c r="W26" s="12">
        <v>0</v>
      </c>
      <c r="X26" s="74">
        <f t="shared" si="1"/>
        <v>0</v>
      </c>
      <c r="Y26" s="73">
        <f t="shared" si="3"/>
        <v>1</v>
      </c>
      <c r="Z26" s="73">
        <f t="shared" si="4"/>
        <v>0</v>
      </c>
      <c r="AA26" s="78">
        <f t="shared" si="2"/>
        <v>1</v>
      </c>
    </row>
    <row r="27" spans="1:27" x14ac:dyDescent="0.25">
      <c r="A27" s="4" t="s">
        <v>46</v>
      </c>
      <c r="B27" s="4" t="s">
        <v>47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2</v>
      </c>
      <c r="J27" s="3">
        <v>9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88</v>
      </c>
      <c r="S27" s="3">
        <v>0</v>
      </c>
      <c r="T27" s="3">
        <v>0</v>
      </c>
      <c r="U27" s="3">
        <v>0</v>
      </c>
      <c r="V27" s="3">
        <v>0</v>
      </c>
      <c r="W27" s="12">
        <v>0</v>
      </c>
      <c r="X27" s="74">
        <f t="shared" si="1"/>
        <v>90</v>
      </c>
      <c r="Y27" s="73">
        <f t="shared" si="3"/>
        <v>9</v>
      </c>
      <c r="Z27" s="73">
        <f t="shared" si="4"/>
        <v>0</v>
      </c>
      <c r="AA27" s="78">
        <f t="shared" si="2"/>
        <v>99</v>
      </c>
    </row>
    <row r="28" spans="1:27" x14ac:dyDescent="0.25">
      <c r="A28" s="4" t="s">
        <v>48</v>
      </c>
      <c r="B28" s="4" t="s">
        <v>49</v>
      </c>
      <c r="C28" s="3">
        <v>4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12">
        <v>0</v>
      </c>
      <c r="X28" s="74">
        <f t="shared" si="1"/>
        <v>4</v>
      </c>
      <c r="Y28" s="73">
        <f t="shared" si="3"/>
        <v>0</v>
      </c>
      <c r="Z28" s="73">
        <f t="shared" si="4"/>
        <v>0</v>
      </c>
      <c r="AA28" s="78">
        <f t="shared" si="2"/>
        <v>4</v>
      </c>
    </row>
    <row r="29" spans="1:27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16</v>
      </c>
      <c r="J29" s="3">
        <v>13</v>
      </c>
      <c r="K29" s="3">
        <v>0</v>
      </c>
      <c r="L29" s="3">
        <v>3</v>
      </c>
      <c r="M29" s="3">
        <v>5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3</v>
      </c>
      <c r="W29" s="12">
        <v>0</v>
      </c>
      <c r="X29" s="74">
        <f t="shared" si="1"/>
        <v>19</v>
      </c>
      <c r="Y29" s="73">
        <f t="shared" si="3"/>
        <v>21</v>
      </c>
      <c r="Z29" s="73">
        <f t="shared" si="4"/>
        <v>0</v>
      </c>
      <c r="AA29" s="78">
        <f t="shared" si="2"/>
        <v>40</v>
      </c>
    </row>
    <row r="30" spans="1:27" x14ac:dyDescent="0.25">
      <c r="A30" s="4" t="s">
        <v>52</v>
      </c>
      <c r="B30" s="4" t="s">
        <v>53</v>
      </c>
      <c r="C30" s="3">
        <v>0</v>
      </c>
      <c r="D30" s="3">
        <v>752</v>
      </c>
      <c r="E30" s="3">
        <v>0</v>
      </c>
      <c r="F30" s="3">
        <v>0</v>
      </c>
      <c r="G30" s="3">
        <v>12</v>
      </c>
      <c r="H30" s="3">
        <v>0</v>
      </c>
      <c r="I30" s="3">
        <v>0</v>
      </c>
      <c r="J30" s="3">
        <v>402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1</v>
      </c>
      <c r="W30" s="12">
        <v>0</v>
      </c>
      <c r="X30" s="74">
        <f t="shared" si="1"/>
        <v>0</v>
      </c>
      <c r="Y30" s="73">
        <f t="shared" si="3"/>
        <v>1167</v>
      </c>
      <c r="Z30" s="73">
        <f t="shared" si="4"/>
        <v>0</v>
      </c>
      <c r="AA30" s="78">
        <f t="shared" si="2"/>
        <v>1167</v>
      </c>
    </row>
    <row r="31" spans="1:27" x14ac:dyDescent="0.25">
      <c r="A31" s="4" t="s">
        <v>54</v>
      </c>
      <c r="B31" s="4" t="s">
        <v>55</v>
      </c>
      <c r="C31" s="3">
        <v>18</v>
      </c>
      <c r="D31" s="3">
        <v>9</v>
      </c>
      <c r="E31" s="3">
        <v>0</v>
      </c>
      <c r="F31" s="3">
        <v>0</v>
      </c>
      <c r="G31" s="3">
        <v>0</v>
      </c>
      <c r="H31" s="3">
        <v>0</v>
      </c>
      <c r="I31" s="3">
        <v>8</v>
      </c>
      <c r="J31" s="3">
        <v>0</v>
      </c>
      <c r="K31" s="3">
        <v>0</v>
      </c>
      <c r="L31" s="3">
        <v>5</v>
      </c>
      <c r="M31" s="3">
        <v>9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12">
        <v>0</v>
      </c>
      <c r="X31" s="74">
        <f t="shared" si="1"/>
        <v>31</v>
      </c>
      <c r="Y31" s="73">
        <f t="shared" si="3"/>
        <v>18</v>
      </c>
      <c r="Z31" s="73">
        <f t="shared" si="4"/>
        <v>0</v>
      </c>
      <c r="AA31" s="78">
        <f t="shared" si="2"/>
        <v>49</v>
      </c>
    </row>
    <row r="32" spans="1:27" x14ac:dyDescent="0.25">
      <c r="A32" s="4" t="s">
        <v>56</v>
      </c>
      <c r="B32" s="4" t="s">
        <v>57</v>
      </c>
      <c r="C32" s="3">
        <v>0</v>
      </c>
      <c r="D32" s="3">
        <v>33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12">
        <v>0</v>
      </c>
      <c r="X32" s="74">
        <f t="shared" si="1"/>
        <v>0</v>
      </c>
      <c r="Y32" s="73">
        <f t="shared" si="3"/>
        <v>33</v>
      </c>
      <c r="Z32" s="73">
        <f t="shared" si="4"/>
        <v>0</v>
      </c>
      <c r="AA32" s="78">
        <f t="shared" si="2"/>
        <v>33</v>
      </c>
    </row>
    <row r="33" spans="1:27" x14ac:dyDescent="0.25">
      <c r="A33" s="4" t="s">
        <v>58</v>
      </c>
      <c r="B33" s="4" t="s">
        <v>59</v>
      </c>
      <c r="C33" s="3">
        <v>0</v>
      </c>
      <c r="D33" s="3">
        <v>8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12">
        <v>0</v>
      </c>
      <c r="X33" s="74">
        <f t="shared" si="1"/>
        <v>0</v>
      </c>
      <c r="Y33" s="73">
        <f t="shared" si="3"/>
        <v>8</v>
      </c>
      <c r="Z33" s="73">
        <f t="shared" si="4"/>
        <v>0</v>
      </c>
      <c r="AA33" s="78">
        <f t="shared" si="2"/>
        <v>8</v>
      </c>
    </row>
    <row r="34" spans="1:27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12">
        <v>0</v>
      </c>
      <c r="X34" s="74">
        <f t="shared" si="1"/>
        <v>0</v>
      </c>
      <c r="Y34" s="73">
        <f t="shared" si="3"/>
        <v>0</v>
      </c>
      <c r="Z34" s="73">
        <f t="shared" si="4"/>
        <v>0</v>
      </c>
      <c r="AA34" s="78">
        <f t="shared" si="2"/>
        <v>0</v>
      </c>
    </row>
    <row r="35" spans="1:27" x14ac:dyDescent="0.25">
      <c r="A35" s="4" t="s">
        <v>62</v>
      </c>
      <c r="B35" s="4" t="s">
        <v>63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20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12">
        <v>0</v>
      </c>
      <c r="X35" s="74">
        <f t="shared" si="1"/>
        <v>0</v>
      </c>
      <c r="Y35" s="73">
        <f t="shared" si="3"/>
        <v>20</v>
      </c>
      <c r="Z35" s="73">
        <f t="shared" si="4"/>
        <v>0</v>
      </c>
      <c r="AA35" s="78">
        <f t="shared" si="2"/>
        <v>20</v>
      </c>
    </row>
    <row r="36" spans="1:27" x14ac:dyDescent="0.25">
      <c r="A36" s="4" t="s">
        <v>64</v>
      </c>
      <c r="B36" s="4" t="s">
        <v>65</v>
      </c>
      <c r="C36" s="3">
        <v>14</v>
      </c>
      <c r="D36" s="3">
        <v>144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3</v>
      </c>
      <c r="S36" s="3">
        <v>22</v>
      </c>
      <c r="T36" s="3">
        <v>0</v>
      </c>
      <c r="U36" s="3">
        <v>0</v>
      </c>
      <c r="V36" s="3">
        <v>1</v>
      </c>
      <c r="W36" s="12">
        <v>0</v>
      </c>
      <c r="X36" s="74">
        <f t="shared" si="1"/>
        <v>17</v>
      </c>
      <c r="Y36" s="73">
        <f t="shared" si="3"/>
        <v>167</v>
      </c>
      <c r="Z36" s="73">
        <f t="shared" si="4"/>
        <v>0</v>
      </c>
      <c r="AA36" s="78">
        <f t="shared" si="2"/>
        <v>184</v>
      </c>
    </row>
    <row r="37" spans="1:27" x14ac:dyDescent="0.25">
      <c r="A37" s="4" t="s">
        <v>66</v>
      </c>
      <c r="B37" s="4" t="s">
        <v>67</v>
      </c>
      <c r="C37" s="3">
        <v>2</v>
      </c>
      <c r="D37" s="3">
        <v>20</v>
      </c>
      <c r="E37" s="3">
        <v>8</v>
      </c>
      <c r="F37" s="3">
        <v>0</v>
      </c>
      <c r="G37" s="3">
        <v>0</v>
      </c>
      <c r="H37" s="3">
        <v>0</v>
      </c>
      <c r="I37" s="3">
        <v>11</v>
      </c>
      <c r="J37" s="3">
        <v>8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8</v>
      </c>
      <c r="S37" s="3">
        <v>59</v>
      </c>
      <c r="T37" s="3">
        <v>0</v>
      </c>
      <c r="U37" s="3">
        <v>4</v>
      </c>
      <c r="V37" s="3">
        <v>16</v>
      </c>
      <c r="W37" s="12">
        <v>0</v>
      </c>
      <c r="X37" s="74">
        <f t="shared" si="1"/>
        <v>25</v>
      </c>
      <c r="Y37" s="73">
        <f t="shared" si="3"/>
        <v>103</v>
      </c>
      <c r="Z37" s="73">
        <f t="shared" si="4"/>
        <v>8</v>
      </c>
      <c r="AA37" s="78">
        <f t="shared" si="2"/>
        <v>136</v>
      </c>
    </row>
    <row r="38" spans="1:27" x14ac:dyDescent="0.25">
      <c r="A38" s="4" t="s">
        <v>68</v>
      </c>
      <c r="B38" s="4" t="s">
        <v>69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18</v>
      </c>
      <c r="K38" s="3">
        <v>0</v>
      </c>
      <c r="L38" s="3">
        <v>0</v>
      </c>
      <c r="M38" s="3">
        <v>0</v>
      </c>
      <c r="N38" s="3">
        <v>0</v>
      </c>
      <c r="O38" s="3">
        <v>1</v>
      </c>
      <c r="P38" s="3">
        <v>1</v>
      </c>
      <c r="Q38" s="3">
        <v>0</v>
      </c>
      <c r="R38" s="3">
        <v>5</v>
      </c>
      <c r="S38" s="3">
        <v>74</v>
      </c>
      <c r="T38" s="3">
        <v>0</v>
      </c>
      <c r="U38" s="3">
        <v>0</v>
      </c>
      <c r="V38" s="3">
        <v>1</v>
      </c>
      <c r="W38" s="12">
        <v>0</v>
      </c>
      <c r="X38" s="74">
        <f t="shared" si="1"/>
        <v>6</v>
      </c>
      <c r="Y38" s="73">
        <f t="shared" si="3"/>
        <v>94</v>
      </c>
      <c r="Z38" s="73">
        <f t="shared" si="4"/>
        <v>0</v>
      </c>
      <c r="AA38" s="78">
        <f t="shared" si="2"/>
        <v>100</v>
      </c>
    </row>
    <row r="39" spans="1:27" x14ac:dyDescent="0.25">
      <c r="A39" s="4" t="s">
        <v>70</v>
      </c>
      <c r="B39" s="4" t="s">
        <v>71</v>
      </c>
      <c r="C39" s="3">
        <v>0</v>
      </c>
      <c r="D39" s="3">
        <v>30</v>
      </c>
      <c r="E39" s="3">
        <v>0</v>
      </c>
      <c r="F39" s="3">
        <v>0</v>
      </c>
      <c r="G39" s="3">
        <v>0</v>
      </c>
      <c r="H39" s="3">
        <v>0</v>
      </c>
      <c r="I39" s="3">
        <v>13</v>
      </c>
      <c r="J39" s="3">
        <v>0</v>
      </c>
      <c r="K39" s="3">
        <v>0</v>
      </c>
      <c r="L39" s="3">
        <v>13</v>
      </c>
      <c r="M39" s="3">
        <v>12</v>
      </c>
      <c r="N39" s="3">
        <v>0</v>
      </c>
      <c r="O39" s="3">
        <v>0</v>
      </c>
      <c r="P39" s="3">
        <v>6</v>
      </c>
      <c r="Q39" s="3">
        <v>0</v>
      </c>
      <c r="R39" s="3">
        <v>0</v>
      </c>
      <c r="S39" s="3">
        <v>4</v>
      </c>
      <c r="T39" s="3">
        <v>0</v>
      </c>
      <c r="U39" s="3">
        <v>0</v>
      </c>
      <c r="V39" s="3">
        <v>0</v>
      </c>
      <c r="W39" s="12">
        <v>0</v>
      </c>
      <c r="X39" s="74">
        <f t="shared" si="1"/>
        <v>26</v>
      </c>
      <c r="Y39" s="73">
        <f t="shared" si="3"/>
        <v>52</v>
      </c>
      <c r="Z39" s="73">
        <f t="shared" si="4"/>
        <v>0</v>
      </c>
      <c r="AA39" s="78">
        <f t="shared" si="2"/>
        <v>78</v>
      </c>
    </row>
    <row r="40" spans="1:27" x14ac:dyDescent="0.25">
      <c r="A40" s="4" t="s">
        <v>72</v>
      </c>
      <c r="B40" s="4" t="s">
        <v>73</v>
      </c>
      <c r="C40" s="3">
        <v>2</v>
      </c>
      <c r="D40" s="3">
        <v>31</v>
      </c>
      <c r="E40" s="3">
        <v>0</v>
      </c>
      <c r="F40" s="3">
        <v>5</v>
      </c>
      <c r="G40" s="3">
        <v>0</v>
      </c>
      <c r="H40" s="3">
        <v>0</v>
      </c>
      <c r="I40" s="3">
        <v>3</v>
      </c>
      <c r="J40" s="3">
        <v>0</v>
      </c>
      <c r="K40" s="3">
        <v>0</v>
      </c>
      <c r="L40" s="3">
        <v>4</v>
      </c>
      <c r="M40" s="3">
        <v>6</v>
      </c>
      <c r="N40" s="3">
        <v>0</v>
      </c>
      <c r="O40" s="3">
        <v>1</v>
      </c>
      <c r="P40" s="3">
        <v>0</v>
      </c>
      <c r="Q40" s="3">
        <v>0</v>
      </c>
      <c r="R40" s="3">
        <v>13</v>
      </c>
      <c r="S40" s="3">
        <v>0</v>
      </c>
      <c r="T40" s="3">
        <v>0</v>
      </c>
      <c r="U40" s="3">
        <v>0</v>
      </c>
      <c r="V40" s="3">
        <v>0</v>
      </c>
      <c r="W40" s="12">
        <v>0</v>
      </c>
      <c r="X40" s="74">
        <f t="shared" si="1"/>
        <v>28</v>
      </c>
      <c r="Y40" s="73">
        <f t="shared" si="3"/>
        <v>37</v>
      </c>
      <c r="Z40" s="73">
        <f t="shared" si="4"/>
        <v>0</v>
      </c>
      <c r="AA40" s="78">
        <f t="shared" si="2"/>
        <v>65</v>
      </c>
    </row>
    <row r="41" spans="1:27" x14ac:dyDescent="0.25">
      <c r="A41" s="4" t="s">
        <v>74</v>
      </c>
      <c r="B41" s="4" t="s">
        <v>75</v>
      </c>
      <c r="C41" s="3">
        <v>0</v>
      </c>
      <c r="D41" s="3">
        <v>12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23</v>
      </c>
      <c r="W41" s="12">
        <v>0</v>
      </c>
      <c r="X41" s="74">
        <f t="shared" si="1"/>
        <v>0</v>
      </c>
      <c r="Y41" s="73">
        <f t="shared" si="3"/>
        <v>35</v>
      </c>
      <c r="Z41" s="73">
        <f t="shared" si="4"/>
        <v>0</v>
      </c>
      <c r="AA41" s="78">
        <f t="shared" si="2"/>
        <v>35</v>
      </c>
    </row>
    <row r="42" spans="1:27" x14ac:dyDescent="0.25">
      <c r="A42" s="4" t="s">
        <v>76</v>
      </c>
      <c r="B42" s="4" t="s">
        <v>77</v>
      </c>
      <c r="C42" s="3">
        <v>3</v>
      </c>
      <c r="D42" s="3">
        <v>2</v>
      </c>
      <c r="E42" s="3">
        <v>0</v>
      </c>
      <c r="F42" s="3">
        <v>4</v>
      </c>
      <c r="G42" s="3">
        <v>6</v>
      </c>
      <c r="H42" s="3">
        <v>0</v>
      </c>
      <c r="I42" s="3">
        <v>0</v>
      </c>
      <c r="J42" s="3">
        <v>0</v>
      </c>
      <c r="K42" s="3">
        <v>0</v>
      </c>
      <c r="L42" s="3">
        <v>10</v>
      </c>
      <c r="M42" s="3">
        <v>14</v>
      </c>
      <c r="N42" s="3">
        <v>0</v>
      </c>
      <c r="O42" s="3">
        <v>0</v>
      </c>
      <c r="P42" s="3">
        <v>9</v>
      </c>
      <c r="Q42" s="3">
        <v>0</v>
      </c>
      <c r="R42" s="3">
        <v>10</v>
      </c>
      <c r="S42" s="3">
        <v>35</v>
      </c>
      <c r="T42" s="3">
        <v>0</v>
      </c>
      <c r="U42" s="3">
        <v>0</v>
      </c>
      <c r="V42" s="3">
        <v>0</v>
      </c>
      <c r="W42" s="12">
        <v>0</v>
      </c>
      <c r="X42" s="74">
        <f t="shared" si="1"/>
        <v>27</v>
      </c>
      <c r="Y42" s="73">
        <f t="shared" si="3"/>
        <v>66</v>
      </c>
      <c r="Z42" s="73">
        <f t="shared" si="4"/>
        <v>0</v>
      </c>
      <c r="AA42" s="78">
        <f t="shared" si="2"/>
        <v>93</v>
      </c>
    </row>
    <row r="43" spans="1:27" x14ac:dyDescent="0.25">
      <c r="A43" s="4" t="s">
        <v>78</v>
      </c>
      <c r="B43" s="4" t="s">
        <v>79</v>
      </c>
      <c r="C43" s="3">
        <v>40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21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12">
        <v>0</v>
      </c>
      <c r="X43" s="74">
        <f t="shared" si="1"/>
        <v>40</v>
      </c>
      <c r="Y43" s="73">
        <f t="shared" si="3"/>
        <v>21</v>
      </c>
      <c r="Z43" s="73">
        <f t="shared" si="4"/>
        <v>0</v>
      </c>
      <c r="AA43" s="78">
        <f t="shared" si="2"/>
        <v>61</v>
      </c>
    </row>
    <row r="44" spans="1:27" x14ac:dyDescent="0.25">
      <c r="A44" s="4" t="s">
        <v>80</v>
      </c>
      <c r="B44" s="4" t="s">
        <v>81</v>
      </c>
      <c r="C44" s="3">
        <v>0</v>
      </c>
      <c r="D44" s="3">
        <v>1</v>
      </c>
      <c r="E44" s="3">
        <v>1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5</v>
      </c>
      <c r="U44" s="3">
        <v>1</v>
      </c>
      <c r="V44" s="3">
        <v>3</v>
      </c>
      <c r="W44" s="12">
        <v>0</v>
      </c>
      <c r="X44" s="74">
        <f t="shared" si="1"/>
        <v>1</v>
      </c>
      <c r="Y44" s="73">
        <f t="shared" si="3"/>
        <v>4</v>
      </c>
      <c r="Z44" s="73">
        <f t="shared" si="4"/>
        <v>6</v>
      </c>
      <c r="AA44" s="78">
        <f t="shared" si="2"/>
        <v>11</v>
      </c>
    </row>
    <row r="45" spans="1:27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5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12">
        <v>0</v>
      </c>
      <c r="X45" s="74">
        <f t="shared" si="1"/>
        <v>5</v>
      </c>
      <c r="Y45" s="73">
        <f t="shared" si="3"/>
        <v>0</v>
      </c>
      <c r="Z45" s="73">
        <f t="shared" si="4"/>
        <v>0</v>
      </c>
      <c r="AA45" s="78">
        <f t="shared" si="2"/>
        <v>5</v>
      </c>
    </row>
    <row r="46" spans="1:27" x14ac:dyDescent="0.25">
      <c r="A46" s="4" t="s">
        <v>84</v>
      </c>
      <c r="B46" s="4" t="s">
        <v>85</v>
      </c>
      <c r="C46" s="3">
        <v>0</v>
      </c>
      <c r="D46" s="3">
        <v>4</v>
      </c>
      <c r="E46" s="3">
        <v>0</v>
      </c>
      <c r="F46" s="3">
        <v>0</v>
      </c>
      <c r="G46" s="3">
        <v>0</v>
      </c>
      <c r="H46" s="3">
        <v>0</v>
      </c>
      <c r="I46" s="3">
        <v>7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3</v>
      </c>
      <c r="U46" s="3">
        <v>0</v>
      </c>
      <c r="V46" s="3">
        <v>0</v>
      </c>
      <c r="W46" s="12">
        <v>0</v>
      </c>
      <c r="X46" s="74">
        <f t="shared" si="1"/>
        <v>7</v>
      </c>
      <c r="Y46" s="73">
        <f t="shared" si="3"/>
        <v>4</v>
      </c>
      <c r="Z46" s="73">
        <f t="shared" si="4"/>
        <v>3</v>
      </c>
      <c r="AA46" s="78">
        <f t="shared" si="2"/>
        <v>14</v>
      </c>
    </row>
    <row r="47" spans="1:27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30</v>
      </c>
      <c r="T47" s="3">
        <v>0</v>
      </c>
      <c r="U47" s="3">
        <v>0</v>
      </c>
      <c r="V47" s="3">
        <v>0</v>
      </c>
      <c r="W47" s="12">
        <v>0</v>
      </c>
      <c r="X47" s="74">
        <f t="shared" si="1"/>
        <v>0</v>
      </c>
      <c r="Y47" s="73">
        <f t="shared" si="3"/>
        <v>30</v>
      </c>
      <c r="Z47" s="73">
        <f t="shared" si="4"/>
        <v>0</v>
      </c>
      <c r="AA47" s="78">
        <f t="shared" si="2"/>
        <v>30</v>
      </c>
    </row>
    <row r="48" spans="1:27" x14ac:dyDescent="0.25">
      <c r="A48" s="4" t="s">
        <v>88</v>
      </c>
      <c r="B48" s="4" t="s">
        <v>89</v>
      </c>
      <c r="C48" s="3">
        <v>0</v>
      </c>
      <c r="D48" s="3">
        <v>18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12">
        <v>0</v>
      </c>
      <c r="X48" s="74">
        <f t="shared" si="1"/>
        <v>0</v>
      </c>
      <c r="Y48" s="73">
        <f t="shared" si="3"/>
        <v>18</v>
      </c>
      <c r="Z48" s="73">
        <f t="shared" si="4"/>
        <v>0</v>
      </c>
      <c r="AA48" s="78">
        <f t="shared" si="2"/>
        <v>18</v>
      </c>
    </row>
    <row r="49" spans="1:27" x14ac:dyDescent="0.25">
      <c r="A49" s="4" t="s">
        <v>90</v>
      </c>
      <c r="B49" s="4" t="s">
        <v>91</v>
      </c>
      <c r="C49" s="3">
        <v>25</v>
      </c>
      <c r="D49" s="3">
        <v>9</v>
      </c>
      <c r="E49" s="3">
        <v>2</v>
      </c>
      <c r="F49" s="3">
        <v>0</v>
      </c>
      <c r="G49" s="3">
        <v>0</v>
      </c>
      <c r="H49" s="3">
        <v>0</v>
      </c>
      <c r="I49" s="3">
        <v>18</v>
      </c>
      <c r="J49" s="3">
        <v>7</v>
      </c>
      <c r="K49" s="3">
        <v>3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12">
        <v>0</v>
      </c>
      <c r="X49" s="74">
        <f t="shared" si="1"/>
        <v>43</v>
      </c>
      <c r="Y49" s="73">
        <f t="shared" si="3"/>
        <v>16</v>
      </c>
      <c r="Z49" s="73">
        <f t="shared" si="4"/>
        <v>5</v>
      </c>
      <c r="AA49" s="78">
        <f t="shared" si="2"/>
        <v>64</v>
      </c>
    </row>
    <row r="50" spans="1:27" x14ac:dyDescent="0.25">
      <c r="A50" s="4" t="s">
        <v>92</v>
      </c>
      <c r="B50" s="4" t="s">
        <v>93</v>
      </c>
      <c r="C50" s="3">
        <v>6</v>
      </c>
      <c r="D50" s="3">
        <v>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18</v>
      </c>
      <c r="S50" s="3">
        <v>58</v>
      </c>
      <c r="T50" s="3">
        <v>2</v>
      </c>
      <c r="U50" s="3">
        <v>1</v>
      </c>
      <c r="V50" s="3">
        <v>1</v>
      </c>
      <c r="W50" s="12">
        <v>0</v>
      </c>
      <c r="X50" s="74">
        <f t="shared" si="1"/>
        <v>25</v>
      </c>
      <c r="Y50" s="73">
        <f t="shared" si="3"/>
        <v>61</v>
      </c>
      <c r="Z50" s="73">
        <f t="shared" si="4"/>
        <v>2</v>
      </c>
      <c r="AA50" s="78">
        <f t="shared" si="2"/>
        <v>88</v>
      </c>
    </row>
    <row r="51" spans="1:27" x14ac:dyDescent="0.25">
      <c r="A51" s="4" t="s">
        <v>94</v>
      </c>
      <c r="B51" s="4" t="s">
        <v>95</v>
      </c>
      <c r="C51" s="3">
        <v>0</v>
      </c>
      <c r="D51" s="3">
        <v>20</v>
      </c>
      <c r="E51" s="3">
        <v>0</v>
      </c>
      <c r="F51" s="3">
        <v>0</v>
      </c>
      <c r="G51" s="3">
        <v>0</v>
      </c>
      <c r="H51" s="3">
        <v>2</v>
      </c>
      <c r="I51" s="3">
        <v>1</v>
      </c>
      <c r="J51" s="3">
        <v>0</v>
      </c>
      <c r="K51" s="3">
        <v>0</v>
      </c>
      <c r="L51" s="3">
        <v>9</v>
      </c>
      <c r="M51" s="3">
        <v>4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12">
        <v>0</v>
      </c>
      <c r="X51" s="74">
        <f t="shared" si="1"/>
        <v>10</v>
      </c>
      <c r="Y51" s="73">
        <f t="shared" si="3"/>
        <v>24</v>
      </c>
      <c r="Z51" s="73">
        <f t="shared" si="4"/>
        <v>2</v>
      </c>
      <c r="AA51" s="78">
        <f t="shared" si="2"/>
        <v>36</v>
      </c>
    </row>
    <row r="52" spans="1:27" x14ac:dyDescent="0.25">
      <c r="A52" s="4" t="s">
        <v>96</v>
      </c>
      <c r="B52" s="4" t="s">
        <v>97</v>
      </c>
      <c r="C52" s="3">
        <v>17</v>
      </c>
      <c r="D52" s="3">
        <v>2</v>
      </c>
      <c r="E52" s="3">
        <v>0</v>
      </c>
      <c r="F52" s="3">
        <v>0</v>
      </c>
      <c r="G52" s="3">
        <v>0</v>
      </c>
      <c r="H52" s="3">
        <v>0</v>
      </c>
      <c r="I52" s="3">
        <v>1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2</v>
      </c>
      <c r="T52" s="3">
        <v>0</v>
      </c>
      <c r="U52" s="3">
        <v>1</v>
      </c>
      <c r="V52" s="3">
        <v>0</v>
      </c>
      <c r="W52" s="12">
        <v>0</v>
      </c>
      <c r="X52" s="74">
        <f t="shared" si="1"/>
        <v>19</v>
      </c>
      <c r="Y52" s="73">
        <f t="shared" si="3"/>
        <v>4</v>
      </c>
      <c r="Z52" s="73">
        <f t="shared" si="4"/>
        <v>0</v>
      </c>
      <c r="AA52" s="78">
        <f t="shared" si="2"/>
        <v>23</v>
      </c>
    </row>
    <row r="53" spans="1:27" x14ac:dyDescent="0.25">
      <c r="A53" s="4" t="s">
        <v>98</v>
      </c>
      <c r="B53" s="4" t="s">
        <v>99</v>
      </c>
      <c r="C53" s="3">
        <v>5</v>
      </c>
      <c r="D53" s="3">
        <v>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12">
        <v>0</v>
      </c>
      <c r="X53" s="74">
        <f t="shared" si="1"/>
        <v>5</v>
      </c>
      <c r="Y53" s="73">
        <f t="shared" si="3"/>
        <v>4</v>
      </c>
      <c r="Z53" s="73">
        <f t="shared" si="4"/>
        <v>0</v>
      </c>
      <c r="AA53" s="78">
        <f t="shared" si="2"/>
        <v>9</v>
      </c>
    </row>
    <row r="54" spans="1:27" x14ac:dyDescent="0.25">
      <c r="A54" s="4" t="s">
        <v>100</v>
      </c>
      <c r="B54" s="4" t="s">
        <v>101</v>
      </c>
      <c r="C54" s="3">
        <v>1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8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8</v>
      </c>
      <c r="S54" s="3">
        <v>1</v>
      </c>
      <c r="T54" s="3">
        <v>0</v>
      </c>
      <c r="U54" s="3">
        <v>1</v>
      </c>
      <c r="V54" s="3">
        <v>0</v>
      </c>
      <c r="W54" s="12">
        <v>0</v>
      </c>
      <c r="X54" s="74">
        <f t="shared" si="1"/>
        <v>18</v>
      </c>
      <c r="Y54" s="73">
        <f t="shared" si="3"/>
        <v>1</v>
      </c>
      <c r="Z54" s="73">
        <f t="shared" si="4"/>
        <v>0</v>
      </c>
      <c r="AA54" s="78">
        <f t="shared" si="2"/>
        <v>19</v>
      </c>
    </row>
    <row r="55" spans="1:27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12">
        <v>0</v>
      </c>
      <c r="X55" s="74">
        <f t="shared" si="1"/>
        <v>0</v>
      </c>
      <c r="Y55" s="73">
        <f t="shared" si="3"/>
        <v>0</v>
      </c>
      <c r="Z55" s="73">
        <f t="shared" si="4"/>
        <v>0</v>
      </c>
      <c r="AA55" s="78">
        <f t="shared" si="2"/>
        <v>0</v>
      </c>
    </row>
    <row r="56" spans="1:27" x14ac:dyDescent="0.25">
      <c r="A56" s="4" t="s">
        <v>104</v>
      </c>
      <c r="B56" s="4" t="s">
        <v>105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4</v>
      </c>
      <c r="J56" s="3">
        <v>20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12">
        <v>0</v>
      </c>
      <c r="X56" s="74">
        <f t="shared" si="1"/>
        <v>4</v>
      </c>
      <c r="Y56" s="73">
        <f t="shared" si="3"/>
        <v>20</v>
      </c>
      <c r="Z56" s="73">
        <f t="shared" si="4"/>
        <v>0</v>
      </c>
      <c r="AA56" s="78">
        <f t="shared" si="2"/>
        <v>24</v>
      </c>
    </row>
    <row r="57" spans="1:27" x14ac:dyDescent="0.25">
      <c r="A57" s="4" t="s">
        <v>106</v>
      </c>
      <c r="B57" s="4" t="s">
        <v>107</v>
      </c>
      <c r="C57" s="3">
        <v>9</v>
      </c>
      <c r="D57" s="3">
        <v>1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12">
        <v>0</v>
      </c>
      <c r="X57" s="74">
        <f t="shared" si="1"/>
        <v>9</v>
      </c>
      <c r="Y57" s="73">
        <f t="shared" si="3"/>
        <v>1</v>
      </c>
      <c r="Z57" s="73">
        <f t="shared" si="4"/>
        <v>0</v>
      </c>
      <c r="AA57" s="78">
        <f t="shared" si="2"/>
        <v>10</v>
      </c>
    </row>
    <row r="58" spans="1:27" x14ac:dyDescent="0.25">
      <c r="A58" s="4" t="s">
        <v>108</v>
      </c>
      <c r="B58" s="4" t="s">
        <v>109</v>
      </c>
      <c r="C58" s="3">
        <v>0</v>
      </c>
      <c r="D58" s="3">
        <v>1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1</v>
      </c>
      <c r="T58" s="3">
        <v>0</v>
      </c>
      <c r="U58" s="3">
        <v>0</v>
      </c>
      <c r="V58" s="3">
        <v>0</v>
      </c>
      <c r="W58" s="12">
        <v>0</v>
      </c>
      <c r="X58" s="74">
        <f t="shared" si="1"/>
        <v>0</v>
      </c>
      <c r="Y58" s="73">
        <f t="shared" si="3"/>
        <v>2</v>
      </c>
      <c r="Z58" s="73">
        <f t="shared" si="4"/>
        <v>0</v>
      </c>
      <c r="AA58" s="78">
        <f t="shared" si="2"/>
        <v>2</v>
      </c>
    </row>
    <row r="59" spans="1:27" x14ac:dyDescent="0.25">
      <c r="A59" s="4" t="s">
        <v>110</v>
      </c>
      <c r="B59" s="4" t="s">
        <v>111</v>
      </c>
      <c r="C59" s="3">
        <v>1</v>
      </c>
      <c r="D59" s="3">
        <v>0</v>
      </c>
      <c r="E59" s="3">
        <v>1</v>
      </c>
      <c r="F59" s="3">
        <v>0</v>
      </c>
      <c r="G59" s="3">
        <v>0</v>
      </c>
      <c r="H59" s="3">
        <v>3</v>
      </c>
      <c r="I59" s="3">
        <v>0</v>
      </c>
      <c r="J59" s="3">
        <v>0</v>
      </c>
      <c r="K59" s="3">
        <v>5</v>
      </c>
      <c r="L59" s="3">
        <v>0</v>
      </c>
      <c r="M59" s="3">
        <v>3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12">
        <v>0</v>
      </c>
      <c r="X59" s="74">
        <f t="shared" si="1"/>
        <v>1</v>
      </c>
      <c r="Y59" s="73">
        <f t="shared" si="3"/>
        <v>3</v>
      </c>
      <c r="Z59" s="73">
        <f t="shared" si="4"/>
        <v>9</v>
      </c>
      <c r="AA59" s="78">
        <f t="shared" si="2"/>
        <v>13</v>
      </c>
    </row>
    <row r="60" spans="1:27" x14ac:dyDescent="0.25">
      <c r="A60" s="4" t="s">
        <v>112</v>
      </c>
      <c r="B60" s="4" t="s">
        <v>113</v>
      </c>
      <c r="C60" s="3">
        <v>0</v>
      </c>
      <c r="D60" s="3">
        <v>7</v>
      </c>
      <c r="E60" s="3">
        <v>0</v>
      </c>
      <c r="F60" s="3">
        <v>0</v>
      </c>
      <c r="G60" s="3">
        <v>0</v>
      </c>
      <c r="H60" s="3">
        <v>0</v>
      </c>
      <c r="I60" s="3">
        <v>9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12">
        <v>0</v>
      </c>
      <c r="X60" s="74">
        <f t="shared" si="1"/>
        <v>9</v>
      </c>
      <c r="Y60" s="73">
        <f t="shared" si="3"/>
        <v>7</v>
      </c>
      <c r="Z60" s="73">
        <f t="shared" si="4"/>
        <v>0</v>
      </c>
      <c r="AA60" s="78">
        <f t="shared" si="2"/>
        <v>16</v>
      </c>
    </row>
    <row r="61" spans="1:27" x14ac:dyDescent="0.25">
      <c r="A61" s="4" t="s">
        <v>114</v>
      </c>
      <c r="B61" s="4" t="s">
        <v>115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4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15</v>
      </c>
      <c r="V61" s="3">
        <v>0</v>
      </c>
      <c r="W61" s="12">
        <v>0</v>
      </c>
      <c r="X61" s="74">
        <f t="shared" si="1"/>
        <v>19</v>
      </c>
      <c r="Y61" s="73">
        <f t="shared" si="3"/>
        <v>0</v>
      </c>
      <c r="Z61" s="73">
        <f t="shared" si="4"/>
        <v>0</v>
      </c>
      <c r="AA61" s="78">
        <f t="shared" si="2"/>
        <v>19</v>
      </c>
    </row>
    <row r="62" spans="1:27" x14ac:dyDescent="0.25">
      <c r="A62" s="4" t="s">
        <v>116</v>
      </c>
      <c r="B62" s="4" t="s">
        <v>117</v>
      </c>
      <c r="C62" s="3">
        <v>0</v>
      </c>
      <c r="D62" s="3">
        <v>1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45</v>
      </c>
      <c r="P62" s="3">
        <v>3</v>
      </c>
      <c r="Q62" s="3">
        <v>2</v>
      </c>
      <c r="R62" s="3">
        <v>0</v>
      </c>
      <c r="S62" s="3">
        <v>0</v>
      </c>
      <c r="T62" s="3">
        <v>0</v>
      </c>
      <c r="U62" s="3">
        <v>0</v>
      </c>
      <c r="V62" s="3">
        <v>4</v>
      </c>
      <c r="W62" s="12">
        <v>0</v>
      </c>
      <c r="X62" s="74">
        <f t="shared" si="1"/>
        <v>45</v>
      </c>
      <c r="Y62" s="73">
        <f t="shared" si="3"/>
        <v>8</v>
      </c>
      <c r="Z62" s="73">
        <f t="shared" si="4"/>
        <v>2</v>
      </c>
      <c r="AA62" s="78">
        <f t="shared" si="2"/>
        <v>55</v>
      </c>
    </row>
    <row r="63" spans="1:27" x14ac:dyDescent="0.25">
      <c r="A63" s="4" t="s">
        <v>118</v>
      </c>
      <c r="B63" s="4" t="s">
        <v>119</v>
      </c>
      <c r="C63" s="3">
        <v>3</v>
      </c>
      <c r="D63" s="3">
        <v>12</v>
      </c>
      <c r="E63" s="3">
        <v>0</v>
      </c>
      <c r="F63" s="3">
        <v>0</v>
      </c>
      <c r="G63" s="3">
        <v>0</v>
      </c>
      <c r="H63" s="3">
        <v>0</v>
      </c>
      <c r="I63" s="3">
        <v>2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1</v>
      </c>
      <c r="Q63" s="3">
        <v>0</v>
      </c>
      <c r="R63" s="3">
        <v>0</v>
      </c>
      <c r="S63" s="3">
        <v>28</v>
      </c>
      <c r="T63" s="3">
        <v>0</v>
      </c>
      <c r="U63" s="3">
        <v>0</v>
      </c>
      <c r="V63" s="3">
        <v>1</v>
      </c>
      <c r="W63" s="12">
        <v>0</v>
      </c>
      <c r="X63" s="74">
        <f t="shared" si="1"/>
        <v>5</v>
      </c>
      <c r="Y63" s="73">
        <f t="shared" si="3"/>
        <v>42</v>
      </c>
      <c r="Z63" s="73">
        <f t="shared" si="4"/>
        <v>0</v>
      </c>
      <c r="AA63" s="78">
        <f t="shared" si="2"/>
        <v>47</v>
      </c>
    </row>
    <row r="64" spans="1:27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111407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12">
        <v>0</v>
      </c>
      <c r="X64" s="74">
        <f t="shared" si="1"/>
        <v>111407</v>
      </c>
      <c r="Y64" s="73">
        <f t="shared" si="3"/>
        <v>0</v>
      </c>
      <c r="Z64" s="73">
        <f t="shared" si="4"/>
        <v>0</v>
      </c>
      <c r="AA64" s="78">
        <f t="shared" si="2"/>
        <v>111407</v>
      </c>
    </row>
    <row r="65" spans="1:27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12">
        <v>0</v>
      </c>
      <c r="X65" s="74">
        <f t="shared" si="1"/>
        <v>0</v>
      </c>
      <c r="Y65" s="73">
        <f t="shared" si="3"/>
        <v>0</v>
      </c>
      <c r="Z65" s="73">
        <f t="shared" si="4"/>
        <v>0</v>
      </c>
      <c r="AA65" s="78">
        <f t="shared" si="2"/>
        <v>0</v>
      </c>
    </row>
    <row r="66" spans="1:27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12">
        <v>0</v>
      </c>
      <c r="X66" s="74">
        <f t="shared" si="1"/>
        <v>0</v>
      </c>
      <c r="Y66" s="73">
        <f t="shared" si="3"/>
        <v>0</v>
      </c>
      <c r="Z66" s="73">
        <f t="shared" si="4"/>
        <v>0</v>
      </c>
      <c r="AA66" s="78">
        <f t="shared" si="2"/>
        <v>0</v>
      </c>
    </row>
    <row r="67" spans="1:27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12">
        <v>0</v>
      </c>
      <c r="X67" s="74">
        <f t="shared" si="1"/>
        <v>0</v>
      </c>
      <c r="Y67" s="73">
        <f t="shared" si="3"/>
        <v>0</v>
      </c>
      <c r="Z67" s="73">
        <f t="shared" si="4"/>
        <v>0</v>
      </c>
      <c r="AA67" s="78">
        <f t="shared" si="2"/>
        <v>0</v>
      </c>
    </row>
    <row r="68" spans="1:27" x14ac:dyDescent="0.25">
      <c r="A68" s="4" t="s">
        <v>128</v>
      </c>
      <c r="B68" s="4" t="s">
        <v>129</v>
      </c>
      <c r="C68" s="3">
        <v>2</v>
      </c>
      <c r="D68" s="3">
        <v>0</v>
      </c>
      <c r="E68" s="3">
        <v>0</v>
      </c>
      <c r="F68" s="3">
        <v>0</v>
      </c>
      <c r="G68" s="3">
        <v>2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12">
        <v>0</v>
      </c>
      <c r="X68" s="74">
        <f t="shared" si="1"/>
        <v>2</v>
      </c>
      <c r="Y68" s="73">
        <f t="shared" si="3"/>
        <v>2</v>
      </c>
      <c r="Z68" s="73">
        <f t="shared" si="4"/>
        <v>0</v>
      </c>
      <c r="AA68" s="78">
        <f t="shared" si="2"/>
        <v>4</v>
      </c>
    </row>
    <row r="69" spans="1:27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12">
        <v>0</v>
      </c>
      <c r="X69" s="74">
        <f t="shared" si="1"/>
        <v>0</v>
      </c>
      <c r="Y69" s="73">
        <f t="shared" si="3"/>
        <v>0</v>
      </c>
      <c r="Z69" s="73">
        <f t="shared" si="4"/>
        <v>0</v>
      </c>
      <c r="AA69" s="78">
        <f t="shared" si="2"/>
        <v>0</v>
      </c>
    </row>
    <row r="70" spans="1:27" x14ac:dyDescent="0.25">
      <c r="A70" s="4" t="s">
        <v>132</v>
      </c>
      <c r="B70" s="4" t="s">
        <v>133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4</v>
      </c>
      <c r="P70" s="3">
        <v>9</v>
      </c>
      <c r="Q70" s="3">
        <v>3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12">
        <v>0</v>
      </c>
      <c r="X70" s="74">
        <f t="shared" ref="X70:X114" si="5">+C70+F70+I70+L70+O70+R70+U70</f>
        <v>4</v>
      </c>
      <c r="Y70" s="73">
        <f t="shared" si="3"/>
        <v>9</v>
      </c>
      <c r="Z70" s="73">
        <f t="shared" si="4"/>
        <v>3</v>
      </c>
      <c r="AA70" s="78">
        <f t="shared" ref="AA70:AA114" si="6">SUM(X70:Z70)</f>
        <v>16</v>
      </c>
    </row>
    <row r="71" spans="1:27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3">
        <v>0</v>
      </c>
      <c r="G71" s="3">
        <v>35</v>
      </c>
      <c r="H71" s="3">
        <v>0</v>
      </c>
      <c r="I71" s="3">
        <v>0</v>
      </c>
      <c r="J71" s="3">
        <v>44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12">
        <v>0</v>
      </c>
      <c r="X71" s="74">
        <f t="shared" si="5"/>
        <v>0</v>
      </c>
      <c r="Y71" s="73">
        <f t="shared" si="3"/>
        <v>79</v>
      </c>
      <c r="Z71" s="73">
        <f t="shared" si="4"/>
        <v>0</v>
      </c>
      <c r="AA71" s="78">
        <f t="shared" si="6"/>
        <v>79</v>
      </c>
    </row>
    <row r="72" spans="1:27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12">
        <v>0</v>
      </c>
      <c r="X72" s="74">
        <f t="shared" si="5"/>
        <v>0</v>
      </c>
      <c r="Y72" s="73">
        <f t="shared" si="3"/>
        <v>0</v>
      </c>
      <c r="Z72" s="73">
        <f t="shared" si="4"/>
        <v>0</v>
      </c>
      <c r="AA72" s="78">
        <f t="shared" si="6"/>
        <v>0</v>
      </c>
    </row>
    <row r="73" spans="1:27" x14ac:dyDescent="0.25">
      <c r="A73" s="4" t="s">
        <v>138</v>
      </c>
      <c r="B73" s="4" t="s">
        <v>139</v>
      </c>
      <c r="C73" s="3">
        <v>0</v>
      </c>
      <c r="D73" s="3">
        <v>2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3</v>
      </c>
      <c r="T73" s="3">
        <v>0</v>
      </c>
      <c r="U73" s="3">
        <v>0</v>
      </c>
      <c r="V73" s="3">
        <v>0</v>
      </c>
      <c r="W73" s="12">
        <v>0</v>
      </c>
      <c r="X73" s="74">
        <f t="shared" si="5"/>
        <v>0</v>
      </c>
      <c r="Y73" s="73">
        <f t="shared" si="3"/>
        <v>5</v>
      </c>
      <c r="Z73" s="73">
        <f t="shared" si="4"/>
        <v>0</v>
      </c>
      <c r="AA73" s="78">
        <f t="shared" si="6"/>
        <v>5</v>
      </c>
    </row>
    <row r="74" spans="1:27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12">
        <v>0</v>
      </c>
      <c r="X74" s="74">
        <f t="shared" si="5"/>
        <v>0</v>
      </c>
      <c r="Y74" s="73">
        <f t="shared" si="3"/>
        <v>0</v>
      </c>
      <c r="Z74" s="73">
        <f t="shared" si="4"/>
        <v>0</v>
      </c>
      <c r="AA74" s="78">
        <f t="shared" si="6"/>
        <v>0</v>
      </c>
    </row>
    <row r="75" spans="1:27" x14ac:dyDescent="0.25">
      <c r="A75" s="4" t="s">
        <v>142</v>
      </c>
      <c r="B75" s="4" t="s">
        <v>143</v>
      </c>
      <c r="C75" s="3">
        <v>0</v>
      </c>
      <c r="D75" s="3">
        <v>1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12">
        <v>0</v>
      </c>
      <c r="X75" s="74">
        <f t="shared" si="5"/>
        <v>0</v>
      </c>
      <c r="Y75" s="73">
        <f t="shared" si="3"/>
        <v>1</v>
      </c>
      <c r="Z75" s="73">
        <f t="shared" si="4"/>
        <v>0</v>
      </c>
      <c r="AA75" s="78">
        <f t="shared" si="6"/>
        <v>1</v>
      </c>
    </row>
    <row r="76" spans="1:27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12">
        <v>0</v>
      </c>
      <c r="X76" s="74">
        <f t="shared" si="5"/>
        <v>0</v>
      </c>
      <c r="Y76" s="73">
        <f t="shared" si="3"/>
        <v>0</v>
      </c>
      <c r="Z76" s="73">
        <f t="shared" si="4"/>
        <v>0</v>
      </c>
      <c r="AA76" s="78">
        <f t="shared" si="6"/>
        <v>0</v>
      </c>
    </row>
    <row r="77" spans="1:27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12">
        <v>0</v>
      </c>
      <c r="X77" s="74">
        <f t="shared" si="5"/>
        <v>0</v>
      </c>
      <c r="Y77" s="73">
        <f t="shared" si="3"/>
        <v>0</v>
      </c>
      <c r="Z77" s="73">
        <f t="shared" si="4"/>
        <v>0</v>
      </c>
      <c r="AA77" s="78">
        <f t="shared" si="6"/>
        <v>0</v>
      </c>
    </row>
    <row r="78" spans="1:27" x14ac:dyDescent="0.25">
      <c r="A78" s="4" t="s">
        <v>148</v>
      </c>
      <c r="B78" s="4" t="s">
        <v>149</v>
      </c>
      <c r="C78" s="3">
        <v>2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4</v>
      </c>
      <c r="Q78" s="3">
        <v>0</v>
      </c>
      <c r="R78" s="3">
        <v>0</v>
      </c>
      <c r="S78" s="3">
        <v>0</v>
      </c>
      <c r="T78" s="3">
        <v>0</v>
      </c>
      <c r="U78" s="3">
        <v>1</v>
      </c>
      <c r="V78" s="3">
        <v>0</v>
      </c>
      <c r="W78" s="12">
        <v>2</v>
      </c>
      <c r="X78" s="74">
        <f t="shared" si="5"/>
        <v>3</v>
      </c>
      <c r="Y78" s="73">
        <f t="shared" si="3"/>
        <v>4</v>
      </c>
      <c r="Z78" s="73">
        <f t="shared" si="4"/>
        <v>2</v>
      </c>
      <c r="AA78" s="78">
        <f t="shared" si="6"/>
        <v>9</v>
      </c>
    </row>
    <row r="79" spans="1:27" x14ac:dyDescent="0.25">
      <c r="A79" s="4" t="s">
        <v>150</v>
      </c>
      <c r="B79" s="4" t="s">
        <v>151</v>
      </c>
      <c r="C79" s="3">
        <v>0</v>
      </c>
      <c r="D79" s="3">
        <v>1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12">
        <v>0</v>
      </c>
      <c r="X79" s="74">
        <f t="shared" si="5"/>
        <v>0</v>
      </c>
      <c r="Y79" s="73">
        <f t="shared" si="3"/>
        <v>1</v>
      </c>
      <c r="Z79" s="73">
        <f t="shared" si="4"/>
        <v>0</v>
      </c>
      <c r="AA79" s="78">
        <f t="shared" si="6"/>
        <v>1</v>
      </c>
    </row>
    <row r="80" spans="1:27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12">
        <v>0</v>
      </c>
      <c r="X80" s="74">
        <f t="shared" si="5"/>
        <v>0</v>
      </c>
      <c r="Y80" s="73">
        <f t="shared" si="3"/>
        <v>0</v>
      </c>
      <c r="Z80" s="73">
        <f t="shared" si="4"/>
        <v>0</v>
      </c>
      <c r="AA80" s="78">
        <f t="shared" si="6"/>
        <v>0</v>
      </c>
    </row>
    <row r="81" spans="1:27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12">
        <v>0</v>
      </c>
      <c r="X81" s="74">
        <f t="shared" si="5"/>
        <v>0</v>
      </c>
      <c r="Y81" s="73">
        <f t="shared" si="3"/>
        <v>0</v>
      </c>
      <c r="Z81" s="73">
        <f t="shared" si="4"/>
        <v>0</v>
      </c>
      <c r="AA81" s="78">
        <f t="shared" si="6"/>
        <v>0</v>
      </c>
    </row>
    <row r="82" spans="1:27" x14ac:dyDescent="0.25">
      <c r="A82" s="4" t="s">
        <v>156</v>
      </c>
      <c r="B82" s="4" t="s">
        <v>157</v>
      </c>
      <c r="C82" s="3">
        <v>2</v>
      </c>
      <c r="D82" s="3">
        <v>4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12">
        <v>0</v>
      </c>
      <c r="X82" s="74">
        <f t="shared" si="5"/>
        <v>2</v>
      </c>
      <c r="Y82" s="73">
        <f t="shared" si="3"/>
        <v>4</v>
      </c>
      <c r="Z82" s="73">
        <f t="shared" si="4"/>
        <v>0</v>
      </c>
      <c r="AA82" s="78">
        <f t="shared" si="6"/>
        <v>6</v>
      </c>
    </row>
    <row r="83" spans="1:27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12">
        <v>0</v>
      </c>
      <c r="X83" s="74">
        <f t="shared" si="5"/>
        <v>0</v>
      </c>
      <c r="Y83" s="73">
        <f t="shared" si="3"/>
        <v>0</v>
      </c>
      <c r="Z83" s="73">
        <f t="shared" si="4"/>
        <v>0</v>
      </c>
      <c r="AA83" s="78">
        <f t="shared" si="6"/>
        <v>0</v>
      </c>
    </row>
    <row r="84" spans="1:27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12">
        <v>0</v>
      </c>
      <c r="X84" s="74">
        <f t="shared" si="5"/>
        <v>0</v>
      </c>
      <c r="Y84" s="73">
        <f t="shared" si="3"/>
        <v>0</v>
      </c>
      <c r="Z84" s="73">
        <f t="shared" si="4"/>
        <v>0</v>
      </c>
      <c r="AA84" s="78">
        <f t="shared" si="6"/>
        <v>0</v>
      </c>
    </row>
    <row r="85" spans="1:27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12">
        <v>0</v>
      </c>
      <c r="X85" s="74">
        <f t="shared" si="5"/>
        <v>0</v>
      </c>
      <c r="Y85" s="73">
        <f t="shared" ref="Y85:Y114" si="7">+D85+G85+J85+M85+P85+S85+V85</f>
        <v>0</v>
      </c>
      <c r="Z85" s="73">
        <f t="shared" ref="Z85:Z114" si="8">+E85+H85+K85+N85+Q85+T85+W85</f>
        <v>0</v>
      </c>
      <c r="AA85" s="78">
        <f t="shared" si="6"/>
        <v>0</v>
      </c>
    </row>
    <row r="86" spans="1:27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12">
        <v>0</v>
      </c>
      <c r="X86" s="74">
        <f t="shared" si="5"/>
        <v>0</v>
      </c>
      <c r="Y86" s="73">
        <f t="shared" si="7"/>
        <v>0</v>
      </c>
      <c r="Z86" s="73">
        <f t="shared" si="8"/>
        <v>0</v>
      </c>
      <c r="AA86" s="78">
        <f t="shared" si="6"/>
        <v>0</v>
      </c>
    </row>
    <row r="87" spans="1:27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12">
        <v>0</v>
      </c>
      <c r="X87" s="74">
        <f t="shared" si="5"/>
        <v>0</v>
      </c>
      <c r="Y87" s="73">
        <f t="shared" si="7"/>
        <v>0</v>
      </c>
      <c r="Z87" s="73">
        <f t="shared" si="8"/>
        <v>0</v>
      </c>
      <c r="AA87" s="78">
        <f t="shared" si="6"/>
        <v>0</v>
      </c>
    </row>
    <row r="88" spans="1:27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12">
        <v>0</v>
      </c>
      <c r="X88" s="74">
        <f t="shared" si="5"/>
        <v>0</v>
      </c>
      <c r="Y88" s="73">
        <f t="shared" si="7"/>
        <v>0</v>
      </c>
      <c r="Z88" s="73">
        <f t="shared" si="8"/>
        <v>0</v>
      </c>
      <c r="AA88" s="78">
        <f t="shared" si="6"/>
        <v>0</v>
      </c>
    </row>
    <row r="89" spans="1:27" x14ac:dyDescent="0.25">
      <c r="A89" s="4" t="s">
        <v>170</v>
      </c>
      <c r="B89" s="4" t="s">
        <v>171</v>
      </c>
      <c r="C89" s="3">
        <v>1</v>
      </c>
      <c r="D89" s="3">
        <v>0</v>
      </c>
      <c r="E89" s="3">
        <v>0</v>
      </c>
      <c r="F89" s="3">
        <v>1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12">
        <v>0</v>
      </c>
      <c r="X89" s="74">
        <f t="shared" si="5"/>
        <v>2</v>
      </c>
      <c r="Y89" s="73">
        <f t="shared" si="7"/>
        <v>0</v>
      </c>
      <c r="Z89" s="73">
        <f t="shared" si="8"/>
        <v>0</v>
      </c>
      <c r="AA89" s="78">
        <f t="shared" si="6"/>
        <v>2</v>
      </c>
    </row>
    <row r="90" spans="1:27" x14ac:dyDescent="0.25">
      <c r="A90" s="4" t="s">
        <v>172</v>
      </c>
      <c r="B90" s="4" t="s">
        <v>173</v>
      </c>
      <c r="C90" s="3">
        <v>2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5</v>
      </c>
      <c r="V90" s="3">
        <v>0</v>
      </c>
      <c r="W90" s="12">
        <v>1</v>
      </c>
      <c r="X90" s="74">
        <f t="shared" si="5"/>
        <v>7</v>
      </c>
      <c r="Y90" s="73">
        <f t="shared" si="7"/>
        <v>0</v>
      </c>
      <c r="Z90" s="73">
        <f t="shared" si="8"/>
        <v>1</v>
      </c>
      <c r="AA90" s="78">
        <f t="shared" si="6"/>
        <v>8</v>
      </c>
    </row>
    <row r="91" spans="1:27" x14ac:dyDescent="0.25">
      <c r="A91" s="4" t="s">
        <v>174</v>
      </c>
      <c r="B91" s="4" t="s">
        <v>175</v>
      </c>
      <c r="C91" s="3">
        <v>10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12">
        <v>0</v>
      </c>
      <c r="X91" s="74">
        <f t="shared" si="5"/>
        <v>10</v>
      </c>
      <c r="Y91" s="73">
        <f t="shared" si="7"/>
        <v>0</v>
      </c>
      <c r="Z91" s="73">
        <f t="shared" si="8"/>
        <v>0</v>
      </c>
      <c r="AA91" s="78">
        <f t="shared" si="6"/>
        <v>10</v>
      </c>
    </row>
    <row r="92" spans="1:27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12">
        <v>0</v>
      </c>
      <c r="X92" s="74">
        <f t="shared" si="5"/>
        <v>0</v>
      </c>
      <c r="Y92" s="73">
        <f t="shared" si="7"/>
        <v>0</v>
      </c>
      <c r="Z92" s="73">
        <f t="shared" si="8"/>
        <v>0</v>
      </c>
      <c r="AA92" s="78">
        <f t="shared" si="6"/>
        <v>0</v>
      </c>
    </row>
    <row r="93" spans="1:27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12">
        <v>0</v>
      </c>
      <c r="X93" s="74">
        <f t="shared" si="5"/>
        <v>0</v>
      </c>
      <c r="Y93" s="73">
        <f t="shared" si="7"/>
        <v>0</v>
      </c>
      <c r="Z93" s="73">
        <f t="shared" si="8"/>
        <v>0</v>
      </c>
      <c r="AA93" s="78">
        <f t="shared" si="6"/>
        <v>0</v>
      </c>
    </row>
    <row r="94" spans="1:27" x14ac:dyDescent="0.25">
      <c r="A94" s="4" t="s">
        <v>180</v>
      </c>
      <c r="B94" s="4" t="s">
        <v>181</v>
      </c>
      <c r="C94" s="3">
        <v>1</v>
      </c>
      <c r="D94" s="3">
        <v>1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12">
        <v>0</v>
      </c>
      <c r="X94" s="74">
        <f t="shared" si="5"/>
        <v>1</v>
      </c>
      <c r="Y94" s="73">
        <f t="shared" si="7"/>
        <v>1</v>
      </c>
      <c r="Z94" s="73">
        <f t="shared" si="8"/>
        <v>0</v>
      </c>
      <c r="AA94" s="78">
        <f t="shared" si="6"/>
        <v>2</v>
      </c>
    </row>
    <row r="95" spans="1:27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12">
        <v>0</v>
      </c>
      <c r="X95" s="74">
        <f t="shared" si="5"/>
        <v>0</v>
      </c>
      <c r="Y95" s="73">
        <f t="shared" si="7"/>
        <v>0</v>
      </c>
      <c r="Z95" s="73">
        <f t="shared" si="8"/>
        <v>0</v>
      </c>
      <c r="AA95" s="78">
        <f t="shared" si="6"/>
        <v>0</v>
      </c>
    </row>
    <row r="96" spans="1:27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12">
        <v>0</v>
      </c>
      <c r="X96" s="74">
        <f t="shared" si="5"/>
        <v>0</v>
      </c>
      <c r="Y96" s="73">
        <f t="shared" si="7"/>
        <v>0</v>
      </c>
      <c r="Z96" s="73">
        <f t="shared" si="8"/>
        <v>0</v>
      </c>
      <c r="AA96" s="78">
        <f t="shared" si="6"/>
        <v>0</v>
      </c>
    </row>
    <row r="97" spans="1:27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12">
        <v>0</v>
      </c>
      <c r="X97" s="74">
        <f t="shared" si="5"/>
        <v>0</v>
      </c>
      <c r="Y97" s="73">
        <f t="shared" si="7"/>
        <v>0</v>
      </c>
      <c r="Z97" s="73">
        <f t="shared" si="8"/>
        <v>0</v>
      </c>
      <c r="AA97" s="78">
        <f t="shared" si="6"/>
        <v>0</v>
      </c>
    </row>
    <row r="98" spans="1:27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12">
        <v>0</v>
      </c>
      <c r="X98" s="74">
        <f t="shared" si="5"/>
        <v>0</v>
      </c>
      <c r="Y98" s="73">
        <f t="shared" si="7"/>
        <v>0</v>
      </c>
      <c r="Z98" s="73">
        <f t="shared" si="8"/>
        <v>0</v>
      </c>
      <c r="AA98" s="78">
        <f t="shared" si="6"/>
        <v>0</v>
      </c>
    </row>
    <row r="99" spans="1:27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12">
        <v>0</v>
      </c>
      <c r="X99" s="74">
        <f t="shared" si="5"/>
        <v>0</v>
      </c>
      <c r="Y99" s="73">
        <f t="shared" si="7"/>
        <v>0</v>
      </c>
      <c r="Z99" s="73">
        <f t="shared" si="8"/>
        <v>0</v>
      </c>
      <c r="AA99" s="78">
        <f t="shared" si="6"/>
        <v>0</v>
      </c>
    </row>
    <row r="100" spans="1:27" x14ac:dyDescent="0.25">
      <c r="A100" s="4" t="s">
        <v>192</v>
      </c>
      <c r="B100" s="4" t="s">
        <v>193</v>
      </c>
      <c r="C100" s="3">
        <v>1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12">
        <v>0</v>
      </c>
      <c r="X100" s="74">
        <f t="shared" si="5"/>
        <v>1</v>
      </c>
      <c r="Y100" s="73">
        <f t="shared" si="7"/>
        <v>0</v>
      </c>
      <c r="Z100" s="73">
        <f t="shared" si="8"/>
        <v>0</v>
      </c>
      <c r="AA100" s="78">
        <f t="shared" si="6"/>
        <v>1</v>
      </c>
    </row>
    <row r="101" spans="1:27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12">
        <v>0</v>
      </c>
      <c r="X101" s="74">
        <f t="shared" si="5"/>
        <v>0</v>
      </c>
      <c r="Y101" s="73">
        <f t="shared" si="7"/>
        <v>0</v>
      </c>
      <c r="Z101" s="73">
        <f t="shared" si="8"/>
        <v>0</v>
      </c>
      <c r="AA101" s="78">
        <f t="shared" si="6"/>
        <v>0</v>
      </c>
    </row>
    <row r="102" spans="1:27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12">
        <v>0</v>
      </c>
      <c r="X102" s="74">
        <f t="shared" si="5"/>
        <v>0</v>
      </c>
      <c r="Y102" s="73">
        <f t="shared" si="7"/>
        <v>0</v>
      </c>
      <c r="Z102" s="73">
        <f t="shared" si="8"/>
        <v>0</v>
      </c>
      <c r="AA102" s="78">
        <f t="shared" si="6"/>
        <v>0</v>
      </c>
    </row>
    <row r="103" spans="1:27" x14ac:dyDescent="0.25">
      <c r="A103" s="4" t="s">
        <v>198</v>
      </c>
      <c r="B103" s="4" t="s">
        <v>199</v>
      </c>
      <c r="C103" s="3">
        <v>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12">
        <v>0</v>
      </c>
      <c r="X103" s="74">
        <f t="shared" si="5"/>
        <v>1</v>
      </c>
      <c r="Y103" s="73">
        <f t="shared" si="7"/>
        <v>0</v>
      </c>
      <c r="Z103" s="73">
        <f t="shared" si="8"/>
        <v>0</v>
      </c>
      <c r="AA103" s="78">
        <f t="shared" si="6"/>
        <v>1</v>
      </c>
    </row>
    <row r="104" spans="1:27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12">
        <v>0</v>
      </c>
      <c r="X104" s="74">
        <f t="shared" si="5"/>
        <v>0</v>
      </c>
      <c r="Y104" s="73">
        <f t="shared" si="7"/>
        <v>0</v>
      </c>
      <c r="Z104" s="73">
        <f t="shared" si="8"/>
        <v>0</v>
      </c>
      <c r="AA104" s="78">
        <f t="shared" si="6"/>
        <v>0</v>
      </c>
    </row>
    <row r="105" spans="1:27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12">
        <v>0</v>
      </c>
      <c r="X105" s="74">
        <f t="shared" si="5"/>
        <v>0</v>
      </c>
      <c r="Y105" s="73">
        <f t="shared" si="7"/>
        <v>0</v>
      </c>
      <c r="Z105" s="73">
        <f t="shared" si="8"/>
        <v>0</v>
      </c>
      <c r="AA105" s="78">
        <f t="shared" si="6"/>
        <v>0</v>
      </c>
    </row>
    <row r="106" spans="1:27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12">
        <v>0</v>
      </c>
      <c r="X106" s="74">
        <f t="shared" si="5"/>
        <v>0</v>
      </c>
      <c r="Y106" s="73">
        <f t="shared" si="7"/>
        <v>0</v>
      </c>
      <c r="Z106" s="73">
        <f t="shared" si="8"/>
        <v>0</v>
      </c>
      <c r="AA106" s="78">
        <f t="shared" si="6"/>
        <v>0</v>
      </c>
    </row>
    <row r="107" spans="1:27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12">
        <v>0</v>
      </c>
      <c r="X107" s="74">
        <f t="shared" si="5"/>
        <v>0</v>
      </c>
      <c r="Y107" s="73">
        <f t="shared" si="7"/>
        <v>0</v>
      </c>
      <c r="Z107" s="73">
        <f t="shared" si="8"/>
        <v>0</v>
      </c>
      <c r="AA107" s="78">
        <f t="shared" si="6"/>
        <v>0</v>
      </c>
    </row>
    <row r="108" spans="1:27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3</v>
      </c>
      <c r="S108" s="3">
        <v>0</v>
      </c>
      <c r="T108" s="3">
        <v>0</v>
      </c>
      <c r="U108" s="3">
        <v>0</v>
      </c>
      <c r="V108" s="3">
        <v>0</v>
      </c>
      <c r="W108" s="12">
        <v>0</v>
      </c>
      <c r="X108" s="74">
        <f t="shared" si="5"/>
        <v>3</v>
      </c>
      <c r="Y108" s="73">
        <f t="shared" si="7"/>
        <v>0</v>
      </c>
      <c r="Z108" s="73">
        <f t="shared" si="8"/>
        <v>0</v>
      </c>
      <c r="AA108" s="78">
        <f t="shared" si="6"/>
        <v>3</v>
      </c>
    </row>
    <row r="109" spans="1:27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12">
        <v>0</v>
      </c>
      <c r="X109" s="74">
        <f t="shared" si="5"/>
        <v>0</v>
      </c>
      <c r="Y109" s="73">
        <f t="shared" si="7"/>
        <v>0</v>
      </c>
      <c r="Z109" s="73">
        <f t="shared" si="8"/>
        <v>0</v>
      </c>
      <c r="AA109" s="78">
        <f t="shared" si="6"/>
        <v>0</v>
      </c>
    </row>
    <row r="110" spans="1:27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12">
        <v>0</v>
      </c>
      <c r="X110" s="74">
        <f t="shared" si="5"/>
        <v>0</v>
      </c>
      <c r="Y110" s="73">
        <f t="shared" si="7"/>
        <v>0</v>
      </c>
      <c r="Z110" s="73">
        <f t="shared" si="8"/>
        <v>0</v>
      </c>
      <c r="AA110" s="78">
        <f t="shared" si="6"/>
        <v>0</v>
      </c>
    </row>
    <row r="111" spans="1:27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12">
        <v>0</v>
      </c>
      <c r="X111" s="74">
        <f t="shared" si="5"/>
        <v>0</v>
      </c>
      <c r="Y111" s="73">
        <f t="shared" si="7"/>
        <v>0</v>
      </c>
      <c r="Z111" s="73">
        <f t="shared" si="8"/>
        <v>0</v>
      </c>
      <c r="AA111" s="78">
        <f t="shared" si="6"/>
        <v>0</v>
      </c>
    </row>
    <row r="112" spans="1:27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12">
        <v>0</v>
      </c>
      <c r="X112" s="74">
        <f t="shared" si="5"/>
        <v>0</v>
      </c>
      <c r="Y112" s="73">
        <f t="shared" si="7"/>
        <v>0</v>
      </c>
      <c r="Z112" s="73">
        <f t="shared" si="8"/>
        <v>0</v>
      </c>
      <c r="AA112" s="78">
        <f t="shared" si="6"/>
        <v>0</v>
      </c>
    </row>
    <row r="113" spans="1:27" ht="15.75" thickBot="1" x14ac:dyDescent="0.3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12">
        <v>0</v>
      </c>
      <c r="X113" s="79">
        <f t="shared" si="5"/>
        <v>0</v>
      </c>
      <c r="Y113" s="80">
        <f t="shared" si="7"/>
        <v>0</v>
      </c>
      <c r="Z113" s="80">
        <f t="shared" si="8"/>
        <v>0</v>
      </c>
      <c r="AA113" s="81">
        <f t="shared" si="6"/>
        <v>0</v>
      </c>
    </row>
    <row r="114" spans="1:27" ht="16.5" thickTop="1" thickBot="1" x14ac:dyDescent="0.3">
      <c r="A114" s="14"/>
      <c r="B114" s="9" t="s">
        <v>473</v>
      </c>
      <c r="C114" s="24">
        <f>SUM(C5:C113)</f>
        <v>198592</v>
      </c>
      <c r="D114" s="24">
        <f t="shared" ref="D114:W114" si="9">SUM(D5:D113)</f>
        <v>1584</v>
      </c>
      <c r="E114" s="24">
        <f t="shared" si="9"/>
        <v>24</v>
      </c>
      <c r="F114" s="24">
        <f t="shared" si="9"/>
        <v>19</v>
      </c>
      <c r="G114" s="24">
        <f t="shared" si="9"/>
        <v>89</v>
      </c>
      <c r="H114" s="24">
        <f t="shared" si="9"/>
        <v>5</v>
      </c>
      <c r="I114" s="24">
        <f t="shared" si="9"/>
        <v>112267</v>
      </c>
      <c r="J114" s="24">
        <f t="shared" si="9"/>
        <v>694</v>
      </c>
      <c r="K114" s="24">
        <f t="shared" si="9"/>
        <v>83</v>
      </c>
      <c r="L114" s="24">
        <f t="shared" si="9"/>
        <v>542</v>
      </c>
      <c r="M114" s="24">
        <f t="shared" si="9"/>
        <v>236</v>
      </c>
      <c r="N114" s="24">
        <f t="shared" si="9"/>
        <v>217</v>
      </c>
      <c r="O114" s="24">
        <f t="shared" si="9"/>
        <v>53</v>
      </c>
      <c r="P114" s="24">
        <f t="shared" si="9"/>
        <v>35</v>
      </c>
      <c r="Q114" s="24">
        <f t="shared" si="9"/>
        <v>7</v>
      </c>
      <c r="R114" s="24">
        <f t="shared" si="9"/>
        <v>668864</v>
      </c>
      <c r="S114" s="24">
        <f t="shared" si="9"/>
        <v>516</v>
      </c>
      <c r="T114" s="24">
        <f t="shared" si="9"/>
        <v>10</v>
      </c>
      <c r="U114" s="24">
        <f t="shared" si="9"/>
        <v>34</v>
      </c>
      <c r="V114" s="24">
        <f t="shared" si="9"/>
        <v>462</v>
      </c>
      <c r="W114" s="60">
        <f t="shared" si="9"/>
        <v>4</v>
      </c>
      <c r="X114" s="82">
        <f t="shared" si="5"/>
        <v>980371</v>
      </c>
      <c r="Y114" s="83">
        <f t="shared" si="7"/>
        <v>3616</v>
      </c>
      <c r="Z114" s="83">
        <f t="shared" si="8"/>
        <v>350</v>
      </c>
      <c r="AA114" s="84">
        <f t="shared" si="6"/>
        <v>984337</v>
      </c>
    </row>
    <row r="115" spans="1:27" ht="15.75" thickTop="1" x14ac:dyDescent="0.25"/>
  </sheetData>
  <mergeCells count="11">
    <mergeCell ref="X3:AA3"/>
    <mergeCell ref="A2:A4"/>
    <mergeCell ref="B2:B4"/>
    <mergeCell ref="C2:W2"/>
    <mergeCell ref="C3:E3"/>
    <mergeCell ref="F3:H3"/>
    <mergeCell ref="I3:K3"/>
    <mergeCell ref="L3:N3"/>
    <mergeCell ref="O3:Q3"/>
    <mergeCell ref="R3:T3"/>
    <mergeCell ref="U3:W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5"/>
  <sheetViews>
    <sheetView workbookViewId="0">
      <pane xSplit="2" ySplit="4" topLeftCell="X113" activePane="bottomRight" state="frozen"/>
      <selection pane="topRight" activeCell="C1" sqref="C1"/>
      <selection pane="bottomLeft" activeCell="A5" sqref="A5"/>
      <selection pane="bottomRight" activeCell="Q24" sqref="Q24"/>
    </sheetView>
  </sheetViews>
  <sheetFormatPr baseColWidth="10" defaultColWidth="9.140625" defaultRowHeight="15" x14ac:dyDescent="0.25"/>
  <cols>
    <col min="2" max="2" width="68.42578125" customWidth="1"/>
    <col min="3" max="24" width="16.5703125" customWidth="1"/>
    <col min="25" max="25" width="12.7109375" customWidth="1"/>
    <col min="26" max="26" width="14" customWidth="1"/>
    <col min="27" max="27" width="17.140625" customWidth="1"/>
    <col min="29" max="29" width="15" customWidth="1"/>
    <col min="30" max="30" width="21" customWidth="1"/>
    <col min="31" max="31" width="12.7109375" bestFit="1" customWidth="1"/>
  </cols>
  <sheetData>
    <row r="1" spans="1:30" ht="15.75" thickBot="1" x14ac:dyDescent="0.3"/>
    <row r="2" spans="1:30" ht="30" customHeight="1" thickTop="1" thickBot="1" x14ac:dyDescent="0.3">
      <c r="A2" s="318" t="s">
        <v>0</v>
      </c>
      <c r="B2" s="318" t="s">
        <v>1</v>
      </c>
      <c r="C2" s="369" t="s">
        <v>762</v>
      </c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1"/>
    </row>
    <row r="3" spans="1:30" ht="39.950000000000003" customHeight="1" thickTop="1" thickBot="1" x14ac:dyDescent="0.3">
      <c r="A3" s="318" t="s">
        <v>0</v>
      </c>
      <c r="B3" s="318" t="s">
        <v>1</v>
      </c>
      <c r="C3" s="364" t="s">
        <v>752</v>
      </c>
      <c r="D3" s="364" t="s">
        <v>752</v>
      </c>
      <c r="E3" s="364" t="s">
        <v>752</v>
      </c>
      <c r="F3" s="364" t="s">
        <v>756</v>
      </c>
      <c r="G3" s="364" t="s">
        <v>756</v>
      </c>
      <c r="H3" s="364" t="s">
        <v>756</v>
      </c>
      <c r="I3" s="364" t="s">
        <v>757</v>
      </c>
      <c r="J3" s="364" t="s">
        <v>757</v>
      </c>
      <c r="K3" s="364" t="s">
        <v>757</v>
      </c>
      <c r="L3" s="364" t="s">
        <v>758</v>
      </c>
      <c r="M3" s="364" t="s">
        <v>758</v>
      </c>
      <c r="N3" s="364" t="s">
        <v>758</v>
      </c>
      <c r="O3" s="364" t="s">
        <v>759</v>
      </c>
      <c r="P3" s="364" t="s">
        <v>759</v>
      </c>
      <c r="Q3" s="364" t="s">
        <v>759</v>
      </c>
      <c r="R3" s="364" t="s">
        <v>760</v>
      </c>
      <c r="S3" s="364" t="s">
        <v>760</v>
      </c>
      <c r="T3" s="364" t="s">
        <v>760</v>
      </c>
      <c r="U3" s="364" t="s">
        <v>761</v>
      </c>
      <c r="V3" s="364" t="s">
        <v>761</v>
      </c>
      <c r="W3" s="364" t="s">
        <v>761</v>
      </c>
      <c r="X3" s="368" t="s">
        <v>473</v>
      </c>
      <c r="Y3" s="368"/>
      <c r="Z3" s="368"/>
      <c r="AA3" s="368"/>
    </row>
    <row r="4" spans="1:30" ht="16.5" thickTop="1" thickBot="1" x14ac:dyDescent="0.3">
      <c r="A4" s="318" t="s">
        <v>0</v>
      </c>
      <c r="B4" s="318" t="s">
        <v>1</v>
      </c>
      <c r="C4" s="2" t="s">
        <v>753</v>
      </c>
      <c r="D4" s="2" t="s">
        <v>754</v>
      </c>
      <c r="E4" s="2" t="s">
        <v>755</v>
      </c>
      <c r="F4" s="2" t="s">
        <v>753</v>
      </c>
      <c r="G4" s="2" t="s">
        <v>754</v>
      </c>
      <c r="H4" s="2" t="s">
        <v>755</v>
      </c>
      <c r="I4" s="2" t="s">
        <v>753</v>
      </c>
      <c r="J4" s="2" t="s">
        <v>754</v>
      </c>
      <c r="K4" s="2" t="s">
        <v>755</v>
      </c>
      <c r="L4" s="2" t="s">
        <v>753</v>
      </c>
      <c r="M4" s="2" t="s">
        <v>754</v>
      </c>
      <c r="N4" s="2" t="s">
        <v>755</v>
      </c>
      <c r="O4" s="2" t="s">
        <v>753</v>
      </c>
      <c r="P4" s="2" t="s">
        <v>754</v>
      </c>
      <c r="Q4" s="2" t="s">
        <v>755</v>
      </c>
      <c r="R4" s="2" t="s">
        <v>753</v>
      </c>
      <c r="S4" s="2" t="s">
        <v>754</v>
      </c>
      <c r="T4" s="2" t="s">
        <v>755</v>
      </c>
      <c r="U4" s="2" t="s">
        <v>753</v>
      </c>
      <c r="V4" s="2" t="s">
        <v>754</v>
      </c>
      <c r="W4" s="2" t="s">
        <v>755</v>
      </c>
      <c r="X4" s="26" t="s">
        <v>753</v>
      </c>
      <c r="Y4" s="26" t="s">
        <v>754</v>
      </c>
      <c r="Z4" s="26" t="s">
        <v>755</v>
      </c>
      <c r="AA4" s="26" t="s">
        <v>473</v>
      </c>
    </row>
    <row r="5" spans="1:30" ht="15.75" thickTop="1" x14ac:dyDescent="0.25">
      <c r="A5" s="4" t="s">
        <v>2</v>
      </c>
      <c r="B5" s="4" t="s">
        <v>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340756.33</v>
      </c>
      <c r="J5" s="5">
        <v>189015.31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181921.3</v>
      </c>
      <c r="S5" s="5">
        <v>91227.07</v>
      </c>
      <c r="T5" s="5">
        <v>0</v>
      </c>
      <c r="U5" s="5">
        <v>0</v>
      </c>
      <c r="V5" s="5">
        <v>0</v>
      </c>
      <c r="W5" s="20">
        <v>0</v>
      </c>
      <c r="X5" s="86">
        <f>+C5+F5+I5+L5+O5+R5+U5</f>
        <v>522677.63</v>
      </c>
      <c r="Y5" s="87">
        <f t="shared" ref="Y5:Z20" si="0">+D5+G5+J5+M5+P5+S5+V5</f>
        <v>280242.38</v>
      </c>
      <c r="Z5" s="87">
        <f t="shared" si="0"/>
        <v>0</v>
      </c>
      <c r="AA5" s="91">
        <f>SUM(X5:Z5)</f>
        <v>802920.01</v>
      </c>
      <c r="AD5" s="27"/>
    </row>
    <row r="6" spans="1:30" x14ac:dyDescent="0.25">
      <c r="A6" s="4" t="s">
        <v>4</v>
      </c>
      <c r="B6" s="4" t="s">
        <v>5</v>
      </c>
      <c r="C6" s="5">
        <v>2179799.27</v>
      </c>
      <c r="D6" s="5">
        <v>3852</v>
      </c>
      <c r="E6" s="5">
        <v>0</v>
      </c>
      <c r="F6" s="5">
        <v>0</v>
      </c>
      <c r="G6" s="5">
        <v>0</v>
      </c>
      <c r="H6" s="5">
        <v>0</v>
      </c>
      <c r="I6" s="5">
        <v>1588512</v>
      </c>
      <c r="J6" s="5">
        <v>0</v>
      </c>
      <c r="K6" s="5">
        <v>0</v>
      </c>
      <c r="L6" s="5">
        <v>0</v>
      </c>
      <c r="M6" s="5">
        <v>36126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20">
        <v>0</v>
      </c>
      <c r="X6" s="88">
        <f t="shared" ref="X6:X69" si="1">+C6+F6+I6+L6+O6+R6+U6</f>
        <v>3768311.27</v>
      </c>
      <c r="Y6" s="5">
        <f t="shared" si="0"/>
        <v>39978</v>
      </c>
      <c r="Z6" s="5">
        <f t="shared" si="0"/>
        <v>0</v>
      </c>
      <c r="AA6" s="92">
        <f t="shared" ref="AA6:AA69" si="2">SUM(X6:Z6)</f>
        <v>3808289.27</v>
      </c>
      <c r="AD6" s="27"/>
    </row>
    <row r="7" spans="1:30" x14ac:dyDescent="0.25">
      <c r="A7" s="4" t="s">
        <v>6</v>
      </c>
      <c r="B7" s="4" t="s">
        <v>7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1456613.02</v>
      </c>
      <c r="J7" s="5">
        <v>1164125.6000000001</v>
      </c>
      <c r="K7" s="5">
        <v>0</v>
      </c>
      <c r="L7" s="5">
        <v>46970.1</v>
      </c>
      <c r="M7" s="5">
        <v>9867.7900000000009</v>
      </c>
      <c r="N7" s="5">
        <v>3686.21</v>
      </c>
      <c r="O7" s="5">
        <v>0</v>
      </c>
      <c r="P7" s="5">
        <v>740000</v>
      </c>
      <c r="Q7" s="5">
        <v>0</v>
      </c>
      <c r="R7" s="5">
        <v>5537</v>
      </c>
      <c r="S7" s="5">
        <v>127902</v>
      </c>
      <c r="T7" s="5">
        <v>0</v>
      </c>
      <c r="U7" s="5">
        <v>0</v>
      </c>
      <c r="V7" s="5">
        <v>0</v>
      </c>
      <c r="W7" s="20">
        <v>0</v>
      </c>
      <c r="X7" s="88">
        <f t="shared" si="1"/>
        <v>1509120.12</v>
      </c>
      <c r="Y7" s="5">
        <f t="shared" si="0"/>
        <v>2041895.3900000001</v>
      </c>
      <c r="Z7" s="5">
        <f t="shared" si="0"/>
        <v>3686.21</v>
      </c>
      <c r="AA7" s="92">
        <f t="shared" si="2"/>
        <v>3554701.72</v>
      </c>
      <c r="AD7" s="27"/>
    </row>
    <row r="8" spans="1:30" x14ac:dyDescent="0.25">
      <c r="A8" s="4" t="s">
        <v>8</v>
      </c>
      <c r="B8" s="4" t="s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89071.25</v>
      </c>
      <c r="J8" s="5">
        <v>0</v>
      </c>
      <c r="K8" s="5">
        <v>159750.5</v>
      </c>
      <c r="L8" s="5">
        <v>400370.12</v>
      </c>
      <c r="M8" s="5">
        <v>0</v>
      </c>
      <c r="N8" s="5">
        <v>200185.06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20">
        <v>0</v>
      </c>
      <c r="X8" s="88">
        <f t="shared" si="1"/>
        <v>489441.37</v>
      </c>
      <c r="Y8" s="5">
        <f t="shared" si="0"/>
        <v>0</v>
      </c>
      <c r="Z8" s="5">
        <f t="shared" si="0"/>
        <v>359935.56</v>
      </c>
      <c r="AA8" s="92">
        <f t="shared" si="2"/>
        <v>849376.92999999993</v>
      </c>
      <c r="AD8" s="27"/>
    </row>
    <row r="9" spans="1:30" x14ac:dyDescent="0.25">
      <c r="A9" s="4" t="s">
        <v>10</v>
      </c>
      <c r="B9" s="4" t="s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1133017.52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1045566.33</v>
      </c>
      <c r="P9" s="5">
        <v>25000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20">
        <v>0</v>
      </c>
      <c r="X9" s="88">
        <f t="shared" si="1"/>
        <v>2178583.85</v>
      </c>
      <c r="Y9" s="5">
        <f t="shared" si="0"/>
        <v>25000</v>
      </c>
      <c r="Z9" s="5">
        <f t="shared" si="0"/>
        <v>0</v>
      </c>
      <c r="AA9" s="92">
        <f t="shared" si="2"/>
        <v>2203583.85</v>
      </c>
      <c r="AD9" s="27"/>
    </row>
    <row r="10" spans="1:30" x14ac:dyDescent="0.25">
      <c r="A10" s="4" t="s">
        <v>12</v>
      </c>
      <c r="B10" s="4" t="s">
        <v>13</v>
      </c>
      <c r="C10" s="5">
        <v>138300</v>
      </c>
      <c r="D10" s="5">
        <v>710357</v>
      </c>
      <c r="E10" s="5">
        <v>0</v>
      </c>
      <c r="F10" s="5">
        <v>0</v>
      </c>
      <c r="G10" s="5">
        <v>245870</v>
      </c>
      <c r="H10" s="5">
        <v>0</v>
      </c>
      <c r="I10" s="5">
        <v>0</v>
      </c>
      <c r="J10" s="5">
        <v>164008</v>
      </c>
      <c r="K10" s="5">
        <v>0</v>
      </c>
      <c r="L10" s="5">
        <v>0</v>
      </c>
      <c r="M10" s="5">
        <v>0</v>
      </c>
      <c r="N10" s="5">
        <v>244000</v>
      </c>
      <c r="O10" s="5">
        <v>0</v>
      </c>
      <c r="P10" s="5">
        <v>0</v>
      </c>
      <c r="Q10" s="5">
        <v>0</v>
      </c>
      <c r="R10" s="5">
        <v>28750</v>
      </c>
      <c r="S10" s="5">
        <v>109130</v>
      </c>
      <c r="T10" s="5">
        <v>0</v>
      </c>
      <c r="U10" s="5">
        <v>0</v>
      </c>
      <c r="V10" s="5">
        <v>0</v>
      </c>
      <c r="W10" s="20">
        <v>0</v>
      </c>
      <c r="X10" s="88">
        <f t="shared" si="1"/>
        <v>167050</v>
      </c>
      <c r="Y10" s="5">
        <f t="shared" si="0"/>
        <v>1229365</v>
      </c>
      <c r="Z10" s="5">
        <f t="shared" si="0"/>
        <v>244000</v>
      </c>
      <c r="AA10" s="92">
        <f t="shared" si="2"/>
        <v>1640415</v>
      </c>
      <c r="AD10" s="27"/>
    </row>
    <row r="11" spans="1:30" x14ac:dyDescent="0.25">
      <c r="A11" s="4" t="s">
        <v>14</v>
      </c>
      <c r="B11" s="4" t="s">
        <v>15</v>
      </c>
      <c r="C11" s="5">
        <v>699750</v>
      </c>
      <c r="D11" s="5">
        <v>6479569.4400000004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508315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807000</v>
      </c>
      <c r="T11" s="5">
        <v>0</v>
      </c>
      <c r="U11" s="5">
        <v>0</v>
      </c>
      <c r="V11" s="5">
        <v>10271102.6</v>
      </c>
      <c r="W11" s="20">
        <v>5000</v>
      </c>
      <c r="X11" s="88">
        <f t="shared" si="1"/>
        <v>699750</v>
      </c>
      <c r="Y11" s="5">
        <f t="shared" si="0"/>
        <v>18065987.039999999</v>
      </c>
      <c r="Z11" s="5">
        <f t="shared" si="0"/>
        <v>5000</v>
      </c>
      <c r="AA11" s="92">
        <f t="shared" si="2"/>
        <v>18770737.039999999</v>
      </c>
      <c r="AD11" s="27"/>
    </row>
    <row r="12" spans="1:30" x14ac:dyDescent="0.25">
      <c r="A12" s="4" t="s">
        <v>16</v>
      </c>
      <c r="B12" s="4" t="s">
        <v>17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1859310</v>
      </c>
      <c r="J12" s="5">
        <v>3246826</v>
      </c>
      <c r="K12" s="5">
        <v>501706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11720</v>
      </c>
      <c r="V12" s="5">
        <v>546712</v>
      </c>
      <c r="W12" s="20">
        <v>0</v>
      </c>
      <c r="X12" s="88">
        <f t="shared" si="1"/>
        <v>1871030</v>
      </c>
      <c r="Y12" s="5">
        <f t="shared" si="0"/>
        <v>3793538</v>
      </c>
      <c r="Z12" s="5">
        <f t="shared" si="0"/>
        <v>501706</v>
      </c>
      <c r="AA12" s="92">
        <f t="shared" si="2"/>
        <v>6166274</v>
      </c>
      <c r="AD12" s="27"/>
    </row>
    <row r="13" spans="1:30" x14ac:dyDescent="0.25">
      <c r="A13" s="4" t="s">
        <v>18</v>
      </c>
      <c r="B13" s="4" t="s">
        <v>19</v>
      </c>
      <c r="C13" s="5">
        <v>0</v>
      </c>
      <c r="D13" s="5">
        <v>322371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1500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11000000</v>
      </c>
      <c r="W13" s="20">
        <v>0</v>
      </c>
      <c r="X13" s="88">
        <f t="shared" si="1"/>
        <v>0</v>
      </c>
      <c r="Y13" s="5">
        <f t="shared" si="0"/>
        <v>11323871</v>
      </c>
      <c r="Z13" s="5">
        <f t="shared" si="0"/>
        <v>0</v>
      </c>
      <c r="AA13" s="92">
        <f t="shared" si="2"/>
        <v>11323871</v>
      </c>
      <c r="AD13" s="27"/>
    </row>
    <row r="14" spans="1:30" x14ac:dyDescent="0.25">
      <c r="A14" s="4" t="s">
        <v>20</v>
      </c>
      <c r="B14" s="4" t="s">
        <v>21</v>
      </c>
      <c r="C14" s="5">
        <v>307765.13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20">
        <v>0</v>
      </c>
      <c r="X14" s="88">
        <f t="shared" si="1"/>
        <v>307765.13</v>
      </c>
      <c r="Y14" s="5">
        <f t="shared" si="0"/>
        <v>0</v>
      </c>
      <c r="Z14" s="5">
        <f t="shared" si="0"/>
        <v>0</v>
      </c>
      <c r="AA14" s="92">
        <f t="shared" si="2"/>
        <v>307765.13</v>
      </c>
      <c r="AD14" s="27"/>
    </row>
    <row r="15" spans="1:30" x14ac:dyDescent="0.25">
      <c r="A15" s="4" t="s">
        <v>22</v>
      </c>
      <c r="B15" s="4" t="s">
        <v>23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311173.98</v>
      </c>
      <c r="J15" s="5">
        <v>0</v>
      </c>
      <c r="K15" s="5">
        <v>4000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146149.73000000001</v>
      </c>
      <c r="S15" s="5">
        <v>0</v>
      </c>
      <c r="T15" s="5">
        <v>0</v>
      </c>
      <c r="U15" s="5">
        <v>0</v>
      </c>
      <c r="V15" s="5">
        <v>0</v>
      </c>
      <c r="W15" s="20">
        <v>0</v>
      </c>
      <c r="X15" s="88">
        <f t="shared" si="1"/>
        <v>457323.70999999996</v>
      </c>
      <c r="Y15" s="5">
        <f t="shared" si="0"/>
        <v>0</v>
      </c>
      <c r="Z15" s="5">
        <f t="shared" si="0"/>
        <v>4000</v>
      </c>
      <c r="AA15" s="92">
        <f t="shared" si="2"/>
        <v>461323.70999999996</v>
      </c>
      <c r="AD15" s="27"/>
    </row>
    <row r="16" spans="1:30" x14ac:dyDescent="0.25">
      <c r="A16" s="4" t="s">
        <v>24</v>
      </c>
      <c r="B16" s="4" t="s">
        <v>25</v>
      </c>
      <c r="C16" s="5">
        <v>0</v>
      </c>
      <c r="D16" s="5">
        <v>384078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313000</v>
      </c>
      <c r="S16" s="5">
        <v>178137.60000000001</v>
      </c>
      <c r="T16" s="5">
        <v>0</v>
      </c>
      <c r="U16" s="5">
        <v>0</v>
      </c>
      <c r="V16" s="5">
        <v>43500</v>
      </c>
      <c r="W16" s="20">
        <v>0</v>
      </c>
      <c r="X16" s="88">
        <f t="shared" si="1"/>
        <v>313000</v>
      </c>
      <c r="Y16" s="5">
        <f t="shared" si="0"/>
        <v>605715.6</v>
      </c>
      <c r="Z16" s="5">
        <f t="shared" si="0"/>
        <v>0</v>
      </c>
      <c r="AA16" s="92">
        <f t="shared" si="2"/>
        <v>918715.6</v>
      </c>
      <c r="AD16" s="27"/>
    </row>
    <row r="17" spans="1:30" x14ac:dyDescent="0.25">
      <c r="A17" s="4" t="s">
        <v>26</v>
      </c>
      <c r="B17" s="4" t="s">
        <v>27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1070743.5</v>
      </c>
      <c r="J17" s="5">
        <v>0</v>
      </c>
      <c r="K17" s="5">
        <v>0</v>
      </c>
      <c r="L17" s="5">
        <v>0</v>
      </c>
      <c r="M17" s="5">
        <v>219461.15</v>
      </c>
      <c r="N17" s="5">
        <v>0</v>
      </c>
      <c r="O17" s="5">
        <v>0</v>
      </c>
      <c r="P17" s="5">
        <v>0</v>
      </c>
      <c r="Q17" s="5">
        <v>0</v>
      </c>
      <c r="R17" s="5">
        <v>30616.65</v>
      </c>
      <c r="S17" s="5">
        <v>1450</v>
      </c>
      <c r="T17" s="5">
        <v>0</v>
      </c>
      <c r="U17" s="5">
        <v>0</v>
      </c>
      <c r="V17" s="5">
        <v>1450</v>
      </c>
      <c r="W17" s="20">
        <v>0</v>
      </c>
      <c r="X17" s="88">
        <f t="shared" si="1"/>
        <v>1101360.1499999999</v>
      </c>
      <c r="Y17" s="5">
        <f t="shared" si="0"/>
        <v>222361.15</v>
      </c>
      <c r="Z17" s="5">
        <f t="shared" si="0"/>
        <v>0</v>
      </c>
      <c r="AA17" s="92">
        <f t="shared" si="2"/>
        <v>1323721.2999999998</v>
      </c>
      <c r="AD17" s="27"/>
    </row>
    <row r="18" spans="1:30" x14ac:dyDescent="0.25">
      <c r="A18" s="4" t="s">
        <v>28</v>
      </c>
      <c r="B18" s="4" t="s">
        <v>29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7575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1350</v>
      </c>
      <c r="S18" s="5">
        <v>0</v>
      </c>
      <c r="T18" s="5">
        <v>0</v>
      </c>
      <c r="U18" s="5">
        <v>0</v>
      </c>
      <c r="V18" s="5">
        <v>0</v>
      </c>
      <c r="W18" s="20">
        <v>0</v>
      </c>
      <c r="X18" s="88">
        <f t="shared" si="1"/>
        <v>8925</v>
      </c>
      <c r="Y18" s="5">
        <f t="shared" si="0"/>
        <v>0</v>
      </c>
      <c r="Z18" s="5">
        <f t="shared" si="0"/>
        <v>0</v>
      </c>
      <c r="AA18" s="92">
        <f t="shared" si="2"/>
        <v>8925</v>
      </c>
      <c r="AD18" s="27"/>
    </row>
    <row r="19" spans="1:30" x14ac:dyDescent="0.25">
      <c r="A19" s="4" t="s">
        <v>30</v>
      </c>
      <c r="B19" s="4" t="s">
        <v>31</v>
      </c>
      <c r="C19" s="5">
        <v>76500</v>
      </c>
      <c r="D19" s="5">
        <v>46600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16525</v>
      </c>
      <c r="T19" s="5">
        <v>0</v>
      </c>
      <c r="U19" s="5">
        <v>0</v>
      </c>
      <c r="V19" s="5">
        <v>0</v>
      </c>
      <c r="W19" s="20">
        <v>0</v>
      </c>
      <c r="X19" s="88">
        <f t="shared" si="1"/>
        <v>76500</v>
      </c>
      <c r="Y19" s="5">
        <f t="shared" si="0"/>
        <v>63125</v>
      </c>
      <c r="Z19" s="5">
        <f t="shared" si="0"/>
        <v>0</v>
      </c>
      <c r="AA19" s="92">
        <f t="shared" si="2"/>
        <v>139625</v>
      </c>
      <c r="AD19" s="27"/>
    </row>
    <row r="20" spans="1:30" x14ac:dyDescent="0.25">
      <c r="A20" s="4" t="s">
        <v>32</v>
      </c>
      <c r="B20" s="4" t="s">
        <v>33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563545.5</v>
      </c>
      <c r="J20" s="5">
        <v>24390.400000000001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85605.29</v>
      </c>
      <c r="T20" s="5">
        <v>0</v>
      </c>
      <c r="U20" s="5">
        <v>0</v>
      </c>
      <c r="V20" s="5">
        <v>0</v>
      </c>
      <c r="W20" s="20">
        <v>0</v>
      </c>
      <c r="X20" s="88">
        <f t="shared" si="1"/>
        <v>563545.5</v>
      </c>
      <c r="Y20" s="5">
        <f t="shared" si="0"/>
        <v>109995.69</v>
      </c>
      <c r="Z20" s="5">
        <f t="shared" si="0"/>
        <v>0</v>
      </c>
      <c r="AA20" s="92">
        <f t="shared" si="2"/>
        <v>673541.19</v>
      </c>
      <c r="AD20" s="27"/>
    </row>
    <row r="21" spans="1:30" x14ac:dyDescent="0.25">
      <c r="A21" s="4" t="s">
        <v>34</v>
      </c>
      <c r="B21" s="4" t="s">
        <v>35</v>
      </c>
      <c r="C21" s="5">
        <v>1971744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66849746</v>
      </c>
      <c r="S21" s="5">
        <v>0</v>
      </c>
      <c r="T21" s="5">
        <v>0</v>
      </c>
      <c r="U21" s="5">
        <v>0</v>
      </c>
      <c r="V21" s="5">
        <v>0</v>
      </c>
      <c r="W21" s="20">
        <v>0</v>
      </c>
      <c r="X21" s="88">
        <f t="shared" si="1"/>
        <v>68821490</v>
      </c>
      <c r="Y21" s="5">
        <f t="shared" ref="Y21:Y84" si="3">+D21+G21+J21+M21+P21+S21+V21</f>
        <v>0</v>
      </c>
      <c r="Z21" s="5">
        <f t="shared" ref="Z21:Z84" si="4">+E21+H21+K21+N21+Q21+T21+W21</f>
        <v>0</v>
      </c>
      <c r="AA21" s="92">
        <f t="shared" si="2"/>
        <v>68821490</v>
      </c>
      <c r="AD21" s="27"/>
    </row>
    <row r="22" spans="1:30" x14ac:dyDescent="0.25">
      <c r="A22" s="4" t="s">
        <v>36</v>
      </c>
      <c r="B22" s="4" t="s">
        <v>37</v>
      </c>
      <c r="C22" s="5">
        <v>90000</v>
      </c>
      <c r="D22" s="5">
        <v>178360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12900</v>
      </c>
      <c r="K22" s="5">
        <v>215766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20">
        <v>0</v>
      </c>
      <c r="X22" s="88">
        <f t="shared" si="1"/>
        <v>90000</v>
      </c>
      <c r="Y22" s="5">
        <f t="shared" si="3"/>
        <v>191260</v>
      </c>
      <c r="Z22" s="5">
        <f t="shared" si="4"/>
        <v>215766</v>
      </c>
      <c r="AA22" s="92">
        <f t="shared" si="2"/>
        <v>497026</v>
      </c>
      <c r="AD22" s="27"/>
    </row>
    <row r="23" spans="1:30" x14ac:dyDescent="0.25">
      <c r="A23" s="4" t="s">
        <v>38</v>
      </c>
      <c r="B23" s="4" t="s">
        <v>39</v>
      </c>
      <c r="C23" s="5">
        <v>1101736</v>
      </c>
      <c r="D23" s="5">
        <v>60958</v>
      </c>
      <c r="E23" s="5">
        <v>0</v>
      </c>
      <c r="F23" s="5">
        <v>0</v>
      </c>
      <c r="G23" s="5">
        <v>0</v>
      </c>
      <c r="H23" s="5">
        <v>0</v>
      </c>
      <c r="I23" s="5">
        <v>43500</v>
      </c>
      <c r="J23" s="5">
        <v>0</v>
      </c>
      <c r="K23" s="5">
        <v>0</v>
      </c>
      <c r="L23" s="5">
        <v>277320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20">
        <v>0</v>
      </c>
      <c r="X23" s="88">
        <f t="shared" si="1"/>
        <v>1422556</v>
      </c>
      <c r="Y23" s="5">
        <f t="shared" si="3"/>
        <v>60958</v>
      </c>
      <c r="Z23" s="5">
        <f t="shared" si="4"/>
        <v>0</v>
      </c>
      <c r="AA23" s="92">
        <f t="shared" si="2"/>
        <v>1483514</v>
      </c>
      <c r="AD23" s="27"/>
    </row>
    <row r="24" spans="1:30" x14ac:dyDescent="0.25">
      <c r="A24" s="4" t="s">
        <v>40</v>
      </c>
      <c r="B24" s="4" t="s">
        <v>41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366013.5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68250</v>
      </c>
      <c r="V24" s="5">
        <v>324750</v>
      </c>
      <c r="W24" s="20">
        <v>0</v>
      </c>
      <c r="X24" s="88">
        <f t="shared" si="1"/>
        <v>434263.5</v>
      </c>
      <c r="Y24" s="5">
        <f t="shared" si="3"/>
        <v>324750</v>
      </c>
      <c r="Z24" s="5">
        <f t="shared" si="4"/>
        <v>0</v>
      </c>
      <c r="AA24" s="92">
        <f t="shared" si="2"/>
        <v>759013.5</v>
      </c>
      <c r="AD24" s="27"/>
    </row>
    <row r="25" spans="1:30" x14ac:dyDescent="0.25">
      <c r="A25" s="4" t="s">
        <v>42</v>
      </c>
      <c r="B25" s="4" t="s">
        <v>43</v>
      </c>
      <c r="C25" s="5">
        <v>424522</v>
      </c>
      <c r="D25" s="5">
        <v>243040</v>
      </c>
      <c r="E25" s="5">
        <v>4681</v>
      </c>
      <c r="F25" s="5">
        <v>100931</v>
      </c>
      <c r="G25" s="5">
        <v>590963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5131</v>
      </c>
      <c r="T25" s="5">
        <v>0</v>
      </c>
      <c r="U25" s="5">
        <v>0</v>
      </c>
      <c r="V25" s="5">
        <v>0</v>
      </c>
      <c r="W25" s="20">
        <v>0</v>
      </c>
      <c r="X25" s="88">
        <f t="shared" si="1"/>
        <v>525453</v>
      </c>
      <c r="Y25" s="5">
        <f t="shared" si="3"/>
        <v>839134</v>
      </c>
      <c r="Z25" s="5">
        <f t="shared" si="4"/>
        <v>4681</v>
      </c>
      <c r="AA25" s="92">
        <f t="shared" si="2"/>
        <v>1369268</v>
      </c>
      <c r="AD25" s="27"/>
    </row>
    <row r="26" spans="1:30" x14ac:dyDescent="0.25">
      <c r="A26" s="4" t="s">
        <v>44</v>
      </c>
      <c r="B26" s="4" t="s">
        <v>45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450</v>
      </c>
      <c r="W26" s="20">
        <v>0</v>
      </c>
      <c r="X26" s="88">
        <f t="shared" si="1"/>
        <v>0</v>
      </c>
      <c r="Y26" s="5">
        <f t="shared" si="3"/>
        <v>450</v>
      </c>
      <c r="Z26" s="5">
        <f t="shared" si="4"/>
        <v>0</v>
      </c>
      <c r="AA26" s="92">
        <f t="shared" si="2"/>
        <v>450</v>
      </c>
      <c r="AD26" s="27"/>
    </row>
    <row r="27" spans="1:30" x14ac:dyDescent="0.25">
      <c r="A27" s="4" t="s">
        <v>46</v>
      </c>
      <c r="B27" s="4" t="s">
        <v>47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45600</v>
      </c>
      <c r="J27" s="5">
        <v>227560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6399.6</v>
      </c>
      <c r="S27" s="5">
        <v>0</v>
      </c>
      <c r="T27" s="5">
        <v>0</v>
      </c>
      <c r="U27" s="5">
        <v>0</v>
      </c>
      <c r="V27" s="5">
        <v>0</v>
      </c>
      <c r="W27" s="20">
        <v>0</v>
      </c>
      <c r="X27" s="88">
        <f t="shared" si="1"/>
        <v>51999.6</v>
      </c>
      <c r="Y27" s="5">
        <f t="shared" si="3"/>
        <v>227560</v>
      </c>
      <c r="Z27" s="5">
        <f t="shared" si="4"/>
        <v>0</v>
      </c>
      <c r="AA27" s="92">
        <f t="shared" si="2"/>
        <v>279559.59999999998</v>
      </c>
      <c r="AD27" s="27"/>
    </row>
    <row r="28" spans="1:30" x14ac:dyDescent="0.25">
      <c r="A28" s="4" t="s">
        <v>48</v>
      </c>
      <c r="B28" s="4" t="s">
        <v>49</v>
      </c>
      <c r="C28" s="5">
        <v>52400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20">
        <v>0</v>
      </c>
      <c r="X28" s="88">
        <f t="shared" si="1"/>
        <v>52400</v>
      </c>
      <c r="Y28" s="5">
        <f t="shared" si="3"/>
        <v>0</v>
      </c>
      <c r="Z28" s="5">
        <f t="shared" si="4"/>
        <v>0</v>
      </c>
      <c r="AA28" s="92">
        <f t="shared" si="2"/>
        <v>52400</v>
      </c>
      <c r="AD28" s="27"/>
    </row>
    <row r="29" spans="1:30" x14ac:dyDescent="0.25">
      <c r="A29" s="4" t="s">
        <v>50</v>
      </c>
      <c r="B29" s="4" t="s">
        <v>51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351650</v>
      </c>
      <c r="J29" s="5">
        <v>591504</v>
      </c>
      <c r="K29" s="5">
        <v>0</v>
      </c>
      <c r="L29" s="5">
        <v>169855</v>
      </c>
      <c r="M29" s="5">
        <v>121802.95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6399.32</v>
      </c>
      <c r="W29" s="20">
        <v>0</v>
      </c>
      <c r="X29" s="88">
        <f t="shared" si="1"/>
        <v>521505</v>
      </c>
      <c r="Y29" s="5">
        <f t="shared" si="3"/>
        <v>719706.2699999999</v>
      </c>
      <c r="Z29" s="5">
        <f t="shared" si="4"/>
        <v>0</v>
      </c>
      <c r="AA29" s="92">
        <f t="shared" si="2"/>
        <v>1241211.27</v>
      </c>
      <c r="AD29" s="27"/>
    </row>
    <row r="30" spans="1:30" x14ac:dyDescent="0.25">
      <c r="A30" s="4" t="s">
        <v>52</v>
      </c>
      <c r="B30" s="4" t="s">
        <v>53</v>
      </c>
      <c r="C30" s="5">
        <v>0</v>
      </c>
      <c r="D30" s="5">
        <v>216580</v>
      </c>
      <c r="E30" s="5">
        <v>0</v>
      </c>
      <c r="F30" s="5">
        <v>0</v>
      </c>
      <c r="G30" s="5">
        <v>58500</v>
      </c>
      <c r="H30" s="5">
        <v>0</v>
      </c>
      <c r="I30" s="5">
        <v>0</v>
      </c>
      <c r="J30" s="5">
        <v>322290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15000</v>
      </c>
      <c r="W30" s="20">
        <v>0</v>
      </c>
      <c r="X30" s="88">
        <f t="shared" si="1"/>
        <v>0</v>
      </c>
      <c r="Y30" s="5">
        <f t="shared" si="3"/>
        <v>612370</v>
      </c>
      <c r="Z30" s="5">
        <f t="shared" si="4"/>
        <v>0</v>
      </c>
      <c r="AA30" s="92">
        <f t="shared" si="2"/>
        <v>612370</v>
      </c>
      <c r="AD30" s="27"/>
    </row>
    <row r="31" spans="1:30" x14ac:dyDescent="0.25">
      <c r="A31" s="4" t="s">
        <v>54</v>
      </c>
      <c r="B31" s="4" t="s">
        <v>55</v>
      </c>
      <c r="C31" s="5">
        <v>8933324</v>
      </c>
      <c r="D31" s="5">
        <v>1445900</v>
      </c>
      <c r="E31" s="5">
        <v>0</v>
      </c>
      <c r="F31" s="5">
        <v>0</v>
      </c>
      <c r="G31" s="5">
        <v>0</v>
      </c>
      <c r="H31" s="5">
        <v>0</v>
      </c>
      <c r="I31" s="5">
        <v>54500</v>
      </c>
      <c r="J31" s="5">
        <v>0</v>
      </c>
      <c r="K31" s="5">
        <v>0</v>
      </c>
      <c r="L31" s="5">
        <v>9240862</v>
      </c>
      <c r="M31" s="5">
        <v>232150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20">
        <v>0</v>
      </c>
      <c r="X31" s="88">
        <f t="shared" si="1"/>
        <v>18228686</v>
      </c>
      <c r="Y31" s="5">
        <f t="shared" si="3"/>
        <v>1678050</v>
      </c>
      <c r="Z31" s="5">
        <f t="shared" si="4"/>
        <v>0</v>
      </c>
      <c r="AA31" s="92">
        <f t="shared" si="2"/>
        <v>19906736</v>
      </c>
      <c r="AD31" s="27"/>
    </row>
    <row r="32" spans="1:30" x14ac:dyDescent="0.25">
      <c r="A32" s="4" t="s">
        <v>56</v>
      </c>
      <c r="B32" s="4" t="s">
        <v>57</v>
      </c>
      <c r="C32" s="5">
        <v>0</v>
      </c>
      <c r="D32" s="5">
        <v>923655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20">
        <v>0</v>
      </c>
      <c r="X32" s="88">
        <f t="shared" si="1"/>
        <v>0</v>
      </c>
      <c r="Y32" s="5">
        <f t="shared" si="3"/>
        <v>923655</v>
      </c>
      <c r="Z32" s="5">
        <f t="shared" si="4"/>
        <v>0</v>
      </c>
      <c r="AA32" s="92">
        <f t="shared" si="2"/>
        <v>923655</v>
      </c>
      <c r="AD32" s="27"/>
    </row>
    <row r="33" spans="1:30" x14ac:dyDescent="0.25">
      <c r="A33" s="4" t="s">
        <v>58</v>
      </c>
      <c r="B33" s="4" t="s">
        <v>59</v>
      </c>
      <c r="C33" s="5">
        <v>0</v>
      </c>
      <c r="D33" s="5">
        <v>1819256.64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20">
        <v>0</v>
      </c>
      <c r="X33" s="88">
        <f t="shared" si="1"/>
        <v>0</v>
      </c>
      <c r="Y33" s="5">
        <f t="shared" si="3"/>
        <v>1819256.64</v>
      </c>
      <c r="Z33" s="5">
        <f t="shared" si="4"/>
        <v>0</v>
      </c>
      <c r="AA33" s="92">
        <f t="shared" si="2"/>
        <v>1819256.64</v>
      </c>
      <c r="AD33" s="27"/>
    </row>
    <row r="34" spans="1:30" x14ac:dyDescent="0.25">
      <c r="A34" s="4" t="s">
        <v>60</v>
      </c>
      <c r="B34" s="4" t="s">
        <v>61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20">
        <v>0</v>
      </c>
      <c r="X34" s="88">
        <f t="shared" si="1"/>
        <v>0</v>
      </c>
      <c r="Y34" s="5">
        <f t="shared" si="3"/>
        <v>0</v>
      </c>
      <c r="Z34" s="5">
        <f t="shared" si="4"/>
        <v>0</v>
      </c>
      <c r="AA34" s="92">
        <f t="shared" si="2"/>
        <v>0</v>
      </c>
      <c r="AD34" s="27"/>
    </row>
    <row r="35" spans="1:30" x14ac:dyDescent="0.25">
      <c r="A35" s="4" t="s">
        <v>62</v>
      </c>
      <c r="B35" s="4" t="s">
        <v>63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225177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20">
        <v>0</v>
      </c>
      <c r="X35" s="88">
        <f t="shared" si="1"/>
        <v>0</v>
      </c>
      <c r="Y35" s="5">
        <f t="shared" si="3"/>
        <v>225177</v>
      </c>
      <c r="Z35" s="5">
        <f t="shared" si="4"/>
        <v>0</v>
      </c>
      <c r="AA35" s="92">
        <f t="shared" si="2"/>
        <v>225177</v>
      </c>
      <c r="AD35" s="27"/>
    </row>
    <row r="36" spans="1:30" x14ac:dyDescent="0.25">
      <c r="A36" s="4" t="s">
        <v>64</v>
      </c>
      <c r="B36" s="4" t="s">
        <v>65</v>
      </c>
      <c r="C36" s="5">
        <v>287000</v>
      </c>
      <c r="D36" s="5">
        <v>2857325.91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156819</v>
      </c>
      <c r="S36" s="5">
        <v>1683035</v>
      </c>
      <c r="T36" s="5">
        <v>0</v>
      </c>
      <c r="U36" s="5">
        <v>0</v>
      </c>
      <c r="V36" s="5">
        <v>39439</v>
      </c>
      <c r="W36" s="20">
        <v>0</v>
      </c>
      <c r="X36" s="88">
        <f t="shared" si="1"/>
        <v>443819</v>
      </c>
      <c r="Y36" s="5">
        <f t="shared" si="3"/>
        <v>4579799.91</v>
      </c>
      <c r="Z36" s="5">
        <f t="shared" si="4"/>
        <v>0</v>
      </c>
      <c r="AA36" s="92">
        <f t="shared" si="2"/>
        <v>5023618.91</v>
      </c>
      <c r="AD36" s="27"/>
    </row>
    <row r="37" spans="1:30" x14ac:dyDescent="0.25">
      <c r="A37" s="4" t="s">
        <v>66</v>
      </c>
      <c r="B37" s="4" t="s">
        <v>67</v>
      </c>
      <c r="C37" s="5">
        <v>187580</v>
      </c>
      <c r="D37" s="5">
        <v>332700</v>
      </c>
      <c r="E37" s="5">
        <v>587783.81999999995</v>
      </c>
      <c r="F37" s="5">
        <v>0</v>
      </c>
      <c r="G37" s="5">
        <v>0</v>
      </c>
      <c r="H37" s="5">
        <v>0</v>
      </c>
      <c r="I37" s="5">
        <v>866600</v>
      </c>
      <c r="J37" s="5">
        <v>26600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444503.57</v>
      </c>
      <c r="S37" s="5">
        <v>3193923</v>
      </c>
      <c r="T37" s="5">
        <v>0</v>
      </c>
      <c r="U37" s="5">
        <v>2450</v>
      </c>
      <c r="V37" s="5">
        <v>151057</v>
      </c>
      <c r="W37" s="20">
        <v>0</v>
      </c>
      <c r="X37" s="88">
        <f t="shared" si="1"/>
        <v>1501133.57</v>
      </c>
      <c r="Y37" s="5">
        <f t="shared" si="3"/>
        <v>3704280</v>
      </c>
      <c r="Z37" s="5">
        <f t="shared" si="4"/>
        <v>587783.81999999995</v>
      </c>
      <c r="AA37" s="92">
        <f t="shared" si="2"/>
        <v>5793197.3900000006</v>
      </c>
      <c r="AD37" s="27"/>
    </row>
    <row r="38" spans="1:30" x14ac:dyDescent="0.25">
      <c r="A38" s="4" t="s">
        <v>68</v>
      </c>
      <c r="B38" s="4" t="s">
        <v>69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190707.14</v>
      </c>
      <c r="K38" s="5">
        <v>0</v>
      </c>
      <c r="L38" s="5">
        <v>0</v>
      </c>
      <c r="M38" s="5">
        <v>0</v>
      </c>
      <c r="N38" s="5">
        <v>0</v>
      </c>
      <c r="O38" s="5">
        <v>3800</v>
      </c>
      <c r="P38" s="5">
        <v>255200</v>
      </c>
      <c r="Q38" s="5">
        <v>0</v>
      </c>
      <c r="R38" s="5">
        <v>3446</v>
      </c>
      <c r="S38" s="5">
        <v>46369.26</v>
      </c>
      <c r="T38" s="5">
        <v>0</v>
      </c>
      <c r="U38" s="5">
        <v>0</v>
      </c>
      <c r="V38" s="5">
        <v>20325</v>
      </c>
      <c r="W38" s="20">
        <v>0</v>
      </c>
      <c r="X38" s="88">
        <f t="shared" si="1"/>
        <v>7246</v>
      </c>
      <c r="Y38" s="5">
        <f t="shared" si="3"/>
        <v>512601.4</v>
      </c>
      <c r="Z38" s="5">
        <f t="shared" si="4"/>
        <v>0</v>
      </c>
      <c r="AA38" s="92">
        <f t="shared" si="2"/>
        <v>519847.4</v>
      </c>
      <c r="AD38" s="27"/>
    </row>
    <row r="39" spans="1:30" x14ac:dyDescent="0.25">
      <c r="A39" s="4" t="s">
        <v>70</v>
      </c>
      <c r="B39" s="4" t="s">
        <v>71</v>
      </c>
      <c r="C39" s="5">
        <v>0</v>
      </c>
      <c r="D39" s="5">
        <v>1060777</v>
      </c>
      <c r="E39" s="5">
        <v>0</v>
      </c>
      <c r="F39" s="5">
        <v>0</v>
      </c>
      <c r="G39" s="5">
        <v>0</v>
      </c>
      <c r="H39" s="5">
        <v>0</v>
      </c>
      <c r="I39" s="5">
        <v>135200</v>
      </c>
      <c r="J39" s="5">
        <v>0</v>
      </c>
      <c r="K39" s="5">
        <v>0</v>
      </c>
      <c r="L39" s="5">
        <v>235987</v>
      </c>
      <c r="M39" s="5">
        <v>127423</v>
      </c>
      <c r="N39" s="5">
        <v>0</v>
      </c>
      <c r="O39" s="5">
        <v>0</v>
      </c>
      <c r="P39" s="5">
        <v>3998574</v>
      </c>
      <c r="Q39" s="5">
        <v>0</v>
      </c>
      <c r="R39" s="5">
        <v>0</v>
      </c>
      <c r="S39" s="5">
        <v>1047004</v>
      </c>
      <c r="T39" s="5">
        <v>0</v>
      </c>
      <c r="U39" s="5">
        <v>0</v>
      </c>
      <c r="V39" s="5">
        <v>0</v>
      </c>
      <c r="W39" s="20">
        <v>0</v>
      </c>
      <c r="X39" s="88">
        <f t="shared" si="1"/>
        <v>371187</v>
      </c>
      <c r="Y39" s="5">
        <f t="shared" si="3"/>
        <v>6233778</v>
      </c>
      <c r="Z39" s="5">
        <f t="shared" si="4"/>
        <v>0</v>
      </c>
      <c r="AA39" s="92">
        <f t="shared" si="2"/>
        <v>6604965</v>
      </c>
      <c r="AD39" s="27"/>
    </row>
    <row r="40" spans="1:30" x14ac:dyDescent="0.25">
      <c r="A40" s="4" t="s">
        <v>72</v>
      </c>
      <c r="B40" s="4" t="s">
        <v>73</v>
      </c>
      <c r="C40" s="5">
        <v>4574.12</v>
      </c>
      <c r="D40" s="5">
        <v>770000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1196</v>
      </c>
      <c r="M40" s="5">
        <v>1304</v>
      </c>
      <c r="N40" s="5">
        <v>0</v>
      </c>
      <c r="O40" s="5">
        <v>3080000</v>
      </c>
      <c r="P40" s="5">
        <v>0</v>
      </c>
      <c r="Q40" s="5">
        <v>0</v>
      </c>
      <c r="R40" s="5">
        <v>15251.92</v>
      </c>
      <c r="S40" s="5">
        <v>0</v>
      </c>
      <c r="T40" s="5">
        <v>0</v>
      </c>
      <c r="U40" s="5">
        <v>0</v>
      </c>
      <c r="V40" s="5">
        <v>0</v>
      </c>
      <c r="W40" s="20">
        <v>0</v>
      </c>
      <c r="X40" s="88">
        <f t="shared" si="1"/>
        <v>3101022.04</v>
      </c>
      <c r="Y40" s="5">
        <f t="shared" si="3"/>
        <v>771304</v>
      </c>
      <c r="Z40" s="5">
        <f t="shared" si="4"/>
        <v>0</v>
      </c>
      <c r="AA40" s="92">
        <f t="shared" si="2"/>
        <v>3872326.04</v>
      </c>
      <c r="AD40" s="27"/>
    </row>
    <row r="41" spans="1:30" x14ac:dyDescent="0.25">
      <c r="A41" s="4" t="s">
        <v>74</v>
      </c>
      <c r="B41" s="4" t="s">
        <v>75</v>
      </c>
      <c r="C41" s="5">
        <v>0</v>
      </c>
      <c r="D41" s="5">
        <v>852315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327600</v>
      </c>
      <c r="W41" s="20">
        <v>0</v>
      </c>
      <c r="X41" s="88">
        <f t="shared" si="1"/>
        <v>0</v>
      </c>
      <c r="Y41" s="5">
        <f t="shared" si="3"/>
        <v>1179915</v>
      </c>
      <c r="Z41" s="5">
        <f t="shared" si="4"/>
        <v>0</v>
      </c>
      <c r="AA41" s="92">
        <f t="shared" si="2"/>
        <v>1179915</v>
      </c>
      <c r="AD41" s="27"/>
    </row>
    <row r="42" spans="1:30" x14ac:dyDescent="0.25">
      <c r="A42" s="4" t="s">
        <v>76</v>
      </c>
      <c r="B42" s="4" t="s">
        <v>77</v>
      </c>
      <c r="C42" s="5">
        <v>52345</v>
      </c>
      <c r="D42" s="5">
        <v>166419.20000000001</v>
      </c>
      <c r="E42" s="5">
        <v>0</v>
      </c>
      <c r="F42" s="5">
        <v>62245.599999999999</v>
      </c>
      <c r="G42" s="5">
        <v>83864.52</v>
      </c>
      <c r="H42" s="5">
        <v>0</v>
      </c>
      <c r="I42" s="5">
        <v>0</v>
      </c>
      <c r="J42" s="5">
        <v>0</v>
      </c>
      <c r="K42" s="5">
        <v>0</v>
      </c>
      <c r="L42" s="5">
        <v>252463.35999999999</v>
      </c>
      <c r="M42" s="5">
        <v>116469.8</v>
      </c>
      <c r="N42" s="5">
        <v>0</v>
      </c>
      <c r="O42" s="5">
        <v>0</v>
      </c>
      <c r="P42" s="5">
        <v>4338300.84</v>
      </c>
      <c r="Q42" s="5">
        <v>0</v>
      </c>
      <c r="R42" s="5">
        <v>1627223.43</v>
      </c>
      <c r="S42" s="5">
        <v>185284.84</v>
      </c>
      <c r="T42" s="5">
        <v>0</v>
      </c>
      <c r="U42" s="5">
        <v>0</v>
      </c>
      <c r="V42" s="5">
        <v>0</v>
      </c>
      <c r="W42" s="20">
        <v>0</v>
      </c>
      <c r="X42" s="88">
        <f t="shared" si="1"/>
        <v>1994277.39</v>
      </c>
      <c r="Y42" s="5">
        <f t="shared" si="3"/>
        <v>4890339.1999999993</v>
      </c>
      <c r="Z42" s="5">
        <f t="shared" si="4"/>
        <v>0</v>
      </c>
      <c r="AA42" s="92">
        <f t="shared" si="2"/>
        <v>6884616.5899999989</v>
      </c>
      <c r="AD42" s="27"/>
    </row>
    <row r="43" spans="1:30" x14ac:dyDescent="0.25">
      <c r="A43" s="4" t="s">
        <v>78</v>
      </c>
      <c r="B43" s="4" t="s">
        <v>79</v>
      </c>
      <c r="C43" s="5">
        <v>546160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584493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20">
        <v>0</v>
      </c>
      <c r="X43" s="88">
        <f t="shared" si="1"/>
        <v>546160</v>
      </c>
      <c r="Y43" s="5">
        <f t="shared" si="3"/>
        <v>584493</v>
      </c>
      <c r="Z43" s="5">
        <f t="shared" si="4"/>
        <v>0</v>
      </c>
      <c r="AA43" s="92">
        <f t="shared" si="2"/>
        <v>1130653</v>
      </c>
      <c r="AD43" s="27"/>
    </row>
    <row r="44" spans="1:30" x14ac:dyDescent="0.25">
      <c r="A44" s="4" t="s">
        <v>80</v>
      </c>
      <c r="B44" s="4" t="s">
        <v>81</v>
      </c>
      <c r="C44" s="5">
        <v>0</v>
      </c>
      <c r="D44" s="5">
        <v>3448.28</v>
      </c>
      <c r="E44" s="5">
        <v>5862.07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395352</v>
      </c>
      <c r="U44" s="5">
        <v>1742578.04</v>
      </c>
      <c r="V44" s="5">
        <v>559778.76</v>
      </c>
      <c r="W44" s="20">
        <v>0</v>
      </c>
      <c r="X44" s="88">
        <f t="shared" si="1"/>
        <v>1742578.04</v>
      </c>
      <c r="Y44" s="5">
        <f t="shared" si="3"/>
        <v>563227.04</v>
      </c>
      <c r="Z44" s="5">
        <f t="shared" si="4"/>
        <v>401214.07</v>
      </c>
      <c r="AA44" s="92">
        <f t="shared" si="2"/>
        <v>2707019.15</v>
      </c>
      <c r="AD44" s="27"/>
    </row>
    <row r="45" spans="1:30" x14ac:dyDescent="0.25">
      <c r="A45" s="4" t="s">
        <v>82</v>
      </c>
      <c r="B45" s="4" t="s">
        <v>83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699800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20">
        <v>0</v>
      </c>
      <c r="X45" s="88">
        <f t="shared" si="1"/>
        <v>699800</v>
      </c>
      <c r="Y45" s="5">
        <f t="shared" si="3"/>
        <v>0</v>
      </c>
      <c r="Z45" s="5">
        <f t="shared" si="4"/>
        <v>0</v>
      </c>
      <c r="AA45" s="92">
        <f t="shared" si="2"/>
        <v>699800</v>
      </c>
      <c r="AD45" s="27"/>
    </row>
    <row r="46" spans="1:30" x14ac:dyDescent="0.25">
      <c r="A46" s="4" t="s">
        <v>84</v>
      </c>
      <c r="B46" s="4" t="s">
        <v>85</v>
      </c>
      <c r="C46" s="5">
        <v>0</v>
      </c>
      <c r="D46" s="5">
        <v>28159.65</v>
      </c>
      <c r="E46" s="5">
        <v>0</v>
      </c>
      <c r="F46" s="5">
        <v>0</v>
      </c>
      <c r="G46" s="5">
        <v>0</v>
      </c>
      <c r="H46" s="5">
        <v>0</v>
      </c>
      <c r="I46" s="5">
        <v>228839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1754000</v>
      </c>
      <c r="U46" s="5">
        <v>0</v>
      </c>
      <c r="V46" s="5">
        <v>0</v>
      </c>
      <c r="W46" s="20">
        <v>0</v>
      </c>
      <c r="X46" s="88">
        <f t="shared" si="1"/>
        <v>228839</v>
      </c>
      <c r="Y46" s="5">
        <f t="shared" si="3"/>
        <v>28159.65</v>
      </c>
      <c r="Z46" s="5">
        <f t="shared" si="4"/>
        <v>1754000</v>
      </c>
      <c r="AA46" s="92">
        <f t="shared" si="2"/>
        <v>2010998.65</v>
      </c>
      <c r="AD46" s="27"/>
    </row>
    <row r="47" spans="1:30" x14ac:dyDescent="0.25">
      <c r="A47" s="4" t="s">
        <v>86</v>
      </c>
      <c r="B47" s="4" t="s">
        <v>87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209950</v>
      </c>
      <c r="T47" s="5">
        <v>0</v>
      </c>
      <c r="U47" s="5">
        <v>0</v>
      </c>
      <c r="V47" s="5">
        <v>0</v>
      </c>
      <c r="W47" s="20">
        <v>0</v>
      </c>
      <c r="X47" s="88">
        <f t="shared" si="1"/>
        <v>0</v>
      </c>
      <c r="Y47" s="5">
        <f t="shared" si="3"/>
        <v>209950</v>
      </c>
      <c r="Z47" s="5">
        <f t="shared" si="4"/>
        <v>0</v>
      </c>
      <c r="AA47" s="92">
        <f t="shared" si="2"/>
        <v>209950</v>
      </c>
      <c r="AD47" s="27"/>
    </row>
    <row r="48" spans="1:30" x14ac:dyDescent="0.25">
      <c r="A48" s="4" t="s">
        <v>88</v>
      </c>
      <c r="B48" s="4" t="s">
        <v>89</v>
      </c>
      <c r="C48" s="5">
        <v>0</v>
      </c>
      <c r="D48" s="5">
        <v>249780.82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20">
        <v>0</v>
      </c>
      <c r="X48" s="88">
        <f t="shared" si="1"/>
        <v>0</v>
      </c>
      <c r="Y48" s="5">
        <f t="shared" si="3"/>
        <v>249780.82</v>
      </c>
      <c r="Z48" s="5">
        <f t="shared" si="4"/>
        <v>0</v>
      </c>
      <c r="AA48" s="92">
        <f t="shared" si="2"/>
        <v>249780.82</v>
      </c>
      <c r="AD48" s="27"/>
    </row>
    <row r="49" spans="1:31" x14ac:dyDescent="0.25">
      <c r="A49" s="4" t="s">
        <v>90</v>
      </c>
      <c r="B49" s="4" t="s">
        <v>91</v>
      </c>
      <c r="C49" s="5">
        <v>1457883.95</v>
      </c>
      <c r="D49" s="5">
        <v>528363.75</v>
      </c>
      <c r="E49" s="5">
        <v>127207.3</v>
      </c>
      <c r="F49" s="5">
        <v>0</v>
      </c>
      <c r="G49" s="5">
        <v>0</v>
      </c>
      <c r="H49" s="5">
        <v>0</v>
      </c>
      <c r="I49" s="5">
        <v>97347.6</v>
      </c>
      <c r="J49" s="5">
        <v>27813.599999999999</v>
      </c>
      <c r="K49" s="5">
        <v>13906.8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20">
        <v>0</v>
      </c>
      <c r="X49" s="88">
        <f t="shared" si="1"/>
        <v>1555231.55</v>
      </c>
      <c r="Y49" s="5">
        <f t="shared" si="3"/>
        <v>556177.35</v>
      </c>
      <c r="Z49" s="5">
        <f t="shared" si="4"/>
        <v>141114.1</v>
      </c>
      <c r="AA49" s="92">
        <f t="shared" si="2"/>
        <v>2252523</v>
      </c>
      <c r="AD49" s="27"/>
    </row>
    <row r="50" spans="1:31" x14ac:dyDescent="0.25">
      <c r="A50" s="4" t="s">
        <v>92</v>
      </c>
      <c r="B50" s="4" t="s">
        <v>93</v>
      </c>
      <c r="C50" s="5">
        <v>529600</v>
      </c>
      <c r="D50" s="5">
        <v>5451997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224612</v>
      </c>
      <c r="S50" s="5">
        <v>4255633</v>
      </c>
      <c r="T50" s="5">
        <v>0</v>
      </c>
      <c r="U50" s="5">
        <v>12000</v>
      </c>
      <c r="V50" s="5">
        <v>429340</v>
      </c>
      <c r="W50" s="20">
        <v>0</v>
      </c>
      <c r="X50" s="88">
        <f t="shared" si="1"/>
        <v>766212</v>
      </c>
      <c r="Y50" s="5">
        <f t="shared" si="3"/>
        <v>10136970</v>
      </c>
      <c r="Z50" s="5">
        <f t="shared" si="4"/>
        <v>0</v>
      </c>
      <c r="AA50" s="92">
        <f t="shared" si="2"/>
        <v>10903182</v>
      </c>
      <c r="AD50" s="27"/>
    </row>
    <row r="51" spans="1:31" x14ac:dyDescent="0.25">
      <c r="A51" s="4" t="s">
        <v>94</v>
      </c>
      <c r="B51" s="4" t="s">
        <v>95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20">
        <v>0</v>
      </c>
      <c r="X51" s="88">
        <f t="shared" si="1"/>
        <v>0</v>
      </c>
      <c r="Y51" s="5">
        <f t="shared" si="3"/>
        <v>0</v>
      </c>
      <c r="Z51" s="5">
        <f t="shared" si="4"/>
        <v>0</v>
      </c>
      <c r="AA51" s="92">
        <f t="shared" si="2"/>
        <v>0</v>
      </c>
      <c r="AD51" s="27"/>
    </row>
    <row r="52" spans="1:31" x14ac:dyDescent="0.25">
      <c r="A52" s="4" t="s">
        <v>96</v>
      </c>
      <c r="B52" s="4" t="s">
        <v>97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2582768</v>
      </c>
      <c r="T52" s="5">
        <v>0</v>
      </c>
      <c r="U52" s="5">
        <v>0</v>
      </c>
      <c r="V52" s="5">
        <v>0</v>
      </c>
      <c r="W52" s="20">
        <v>0</v>
      </c>
      <c r="X52" s="88">
        <f t="shared" si="1"/>
        <v>0</v>
      </c>
      <c r="Y52" s="5">
        <f t="shared" si="3"/>
        <v>2582768</v>
      </c>
      <c r="Z52" s="5">
        <f t="shared" si="4"/>
        <v>0</v>
      </c>
      <c r="AA52" s="92">
        <f t="shared" si="2"/>
        <v>2582768</v>
      </c>
      <c r="AD52" s="27"/>
    </row>
    <row r="53" spans="1:31" x14ac:dyDescent="0.25">
      <c r="A53" s="4" t="s">
        <v>98</v>
      </c>
      <c r="B53" s="4" t="s">
        <v>99</v>
      </c>
      <c r="C53" s="5">
        <v>5613033</v>
      </c>
      <c r="D53" s="5">
        <v>353123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20">
        <v>0</v>
      </c>
      <c r="X53" s="88">
        <f t="shared" si="1"/>
        <v>5613033</v>
      </c>
      <c r="Y53" s="5">
        <f t="shared" si="3"/>
        <v>353123</v>
      </c>
      <c r="Z53" s="5">
        <f t="shared" si="4"/>
        <v>0</v>
      </c>
      <c r="AA53" s="92">
        <f t="shared" si="2"/>
        <v>5966156</v>
      </c>
      <c r="AD53" s="27"/>
    </row>
    <row r="54" spans="1:31" x14ac:dyDescent="0.25">
      <c r="A54" s="4" t="s">
        <v>100</v>
      </c>
      <c r="B54" s="4" t="s">
        <v>101</v>
      </c>
      <c r="C54" s="5">
        <v>5000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611865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409715</v>
      </c>
      <c r="S54" s="5">
        <v>15000</v>
      </c>
      <c r="T54" s="5">
        <v>0</v>
      </c>
      <c r="U54" s="5">
        <v>0</v>
      </c>
      <c r="V54" s="5">
        <v>0</v>
      </c>
      <c r="W54" s="20">
        <v>0</v>
      </c>
      <c r="X54" s="88">
        <f t="shared" si="1"/>
        <v>1026580</v>
      </c>
      <c r="Y54" s="5">
        <f t="shared" si="3"/>
        <v>15000</v>
      </c>
      <c r="Z54" s="5">
        <f t="shared" si="4"/>
        <v>0</v>
      </c>
      <c r="AA54" s="92">
        <f t="shared" si="2"/>
        <v>1041580</v>
      </c>
      <c r="AD54" s="27"/>
    </row>
    <row r="55" spans="1:31" x14ac:dyDescent="0.25">
      <c r="A55" s="4" t="s">
        <v>102</v>
      </c>
      <c r="B55" s="4" t="s">
        <v>103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20">
        <v>0</v>
      </c>
      <c r="X55" s="88">
        <f t="shared" si="1"/>
        <v>0</v>
      </c>
      <c r="Y55" s="5">
        <f t="shared" si="3"/>
        <v>0</v>
      </c>
      <c r="Z55" s="5">
        <f t="shared" si="4"/>
        <v>0</v>
      </c>
      <c r="AA55" s="92">
        <f t="shared" si="2"/>
        <v>0</v>
      </c>
      <c r="AD55" s="27"/>
    </row>
    <row r="56" spans="1:31" x14ac:dyDescent="0.25">
      <c r="A56" s="4" t="s">
        <v>104</v>
      </c>
      <c r="B56" s="4" t="s">
        <v>105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6570</v>
      </c>
      <c r="J56" s="5">
        <v>78578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20">
        <v>0</v>
      </c>
      <c r="X56" s="88">
        <f t="shared" si="1"/>
        <v>6570</v>
      </c>
      <c r="Y56" s="5">
        <f t="shared" si="3"/>
        <v>78578</v>
      </c>
      <c r="Z56" s="5">
        <f t="shared" si="4"/>
        <v>0</v>
      </c>
      <c r="AA56" s="92">
        <f t="shared" si="2"/>
        <v>85148</v>
      </c>
      <c r="AD56" s="27"/>
    </row>
    <row r="57" spans="1:31" x14ac:dyDescent="0.25">
      <c r="A57" s="4" t="s">
        <v>106</v>
      </c>
      <c r="B57" s="4" t="s">
        <v>107</v>
      </c>
      <c r="C57" s="5">
        <v>27001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20">
        <v>0</v>
      </c>
      <c r="X57" s="88">
        <f t="shared" si="1"/>
        <v>27001</v>
      </c>
      <c r="Y57" s="5">
        <f t="shared" si="3"/>
        <v>0</v>
      </c>
      <c r="Z57" s="5">
        <f t="shared" si="4"/>
        <v>0</v>
      </c>
      <c r="AA57" s="92">
        <f t="shared" si="2"/>
        <v>27001</v>
      </c>
      <c r="AD57" s="27"/>
    </row>
    <row r="58" spans="1:31" x14ac:dyDescent="0.25">
      <c r="A58" s="4" t="s">
        <v>108</v>
      </c>
      <c r="B58" s="4" t="s">
        <v>109</v>
      </c>
      <c r="C58" s="5">
        <v>0</v>
      </c>
      <c r="D58" s="5">
        <v>7200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257291.6</v>
      </c>
      <c r="T58" s="5">
        <v>0</v>
      </c>
      <c r="U58" s="5">
        <v>0</v>
      </c>
      <c r="V58" s="5">
        <v>0</v>
      </c>
      <c r="W58" s="20">
        <v>0</v>
      </c>
      <c r="X58" s="88">
        <f t="shared" si="1"/>
        <v>0</v>
      </c>
      <c r="Y58" s="5">
        <f t="shared" si="3"/>
        <v>264491.59999999998</v>
      </c>
      <c r="Z58" s="5">
        <f t="shared" si="4"/>
        <v>0</v>
      </c>
      <c r="AA58" s="92">
        <f t="shared" si="2"/>
        <v>264491.59999999998</v>
      </c>
      <c r="AD58" s="27"/>
    </row>
    <row r="59" spans="1:31" x14ac:dyDescent="0.25">
      <c r="A59" s="4" t="s">
        <v>110</v>
      </c>
      <c r="B59" s="4" t="s">
        <v>111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25350</v>
      </c>
      <c r="I59" s="5">
        <v>0</v>
      </c>
      <c r="J59" s="5">
        <v>0</v>
      </c>
      <c r="K59" s="5">
        <v>0</v>
      </c>
      <c r="L59" s="5">
        <v>0</v>
      </c>
      <c r="M59" s="5">
        <v>38500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20">
        <v>0</v>
      </c>
      <c r="X59" s="88">
        <f t="shared" si="1"/>
        <v>0</v>
      </c>
      <c r="Y59" s="5">
        <f t="shared" si="3"/>
        <v>38500</v>
      </c>
      <c r="Z59" s="5">
        <f t="shared" si="4"/>
        <v>25350</v>
      </c>
      <c r="AA59" s="92">
        <f t="shared" si="2"/>
        <v>63850</v>
      </c>
      <c r="AD59" s="27"/>
    </row>
    <row r="60" spans="1:31" x14ac:dyDescent="0.25">
      <c r="A60" s="4" t="s">
        <v>112</v>
      </c>
      <c r="B60" s="4" t="s">
        <v>113</v>
      </c>
      <c r="C60" s="5">
        <v>0</v>
      </c>
      <c r="D60" s="5">
        <v>30916939</v>
      </c>
      <c r="E60" s="5">
        <v>0</v>
      </c>
      <c r="F60" s="5">
        <v>0</v>
      </c>
      <c r="G60" s="5">
        <v>0</v>
      </c>
      <c r="H60" s="5">
        <v>0</v>
      </c>
      <c r="I60" s="5">
        <v>40800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20">
        <v>0</v>
      </c>
      <c r="X60" s="88">
        <f t="shared" si="1"/>
        <v>40800</v>
      </c>
      <c r="Y60" s="5">
        <f t="shared" si="3"/>
        <v>30916939</v>
      </c>
      <c r="Z60" s="5">
        <f t="shared" si="4"/>
        <v>0</v>
      </c>
      <c r="AA60" s="92">
        <f t="shared" si="2"/>
        <v>30957739</v>
      </c>
      <c r="AC60" s="27"/>
      <c r="AD60" s="27"/>
      <c r="AE60" s="27"/>
    </row>
    <row r="61" spans="1:31" x14ac:dyDescent="0.25">
      <c r="A61" s="4" t="s">
        <v>114</v>
      </c>
      <c r="B61" s="4" t="s">
        <v>115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25675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52061</v>
      </c>
      <c r="V61" s="5">
        <v>0</v>
      </c>
      <c r="W61" s="20">
        <v>0</v>
      </c>
      <c r="X61" s="88">
        <f t="shared" si="1"/>
        <v>77736</v>
      </c>
      <c r="Y61" s="5">
        <f t="shared" si="3"/>
        <v>0</v>
      </c>
      <c r="Z61" s="5">
        <f t="shared" si="4"/>
        <v>0</v>
      </c>
      <c r="AA61" s="92">
        <f t="shared" si="2"/>
        <v>77736</v>
      </c>
      <c r="AD61" s="27"/>
    </row>
    <row r="62" spans="1:31" x14ac:dyDescent="0.25">
      <c r="A62" s="4" t="s">
        <v>116</v>
      </c>
      <c r="B62" s="4" t="s">
        <v>117</v>
      </c>
      <c r="C62" s="5">
        <v>0</v>
      </c>
      <c r="D62" s="5">
        <v>36910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459540</v>
      </c>
      <c r="P62" s="5">
        <v>30636</v>
      </c>
      <c r="Q62" s="5">
        <v>20424</v>
      </c>
      <c r="R62" s="5">
        <v>0</v>
      </c>
      <c r="S62" s="5">
        <v>0</v>
      </c>
      <c r="T62" s="5">
        <v>0</v>
      </c>
      <c r="U62" s="5">
        <v>0</v>
      </c>
      <c r="V62" s="5">
        <v>30200</v>
      </c>
      <c r="W62" s="20">
        <v>0</v>
      </c>
      <c r="X62" s="88">
        <f t="shared" si="1"/>
        <v>459540</v>
      </c>
      <c r="Y62" s="5">
        <f t="shared" si="3"/>
        <v>97746</v>
      </c>
      <c r="Z62" s="5">
        <f t="shared" si="4"/>
        <v>20424</v>
      </c>
      <c r="AA62" s="92">
        <f t="shared" si="2"/>
        <v>577710</v>
      </c>
      <c r="AD62" s="27"/>
    </row>
    <row r="63" spans="1:31" x14ac:dyDescent="0.25">
      <c r="A63" s="4" t="s">
        <v>118</v>
      </c>
      <c r="B63" s="4" t="s">
        <v>119</v>
      </c>
      <c r="C63" s="5">
        <v>43700</v>
      </c>
      <c r="D63" s="5">
        <v>855649.4</v>
      </c>
      <c r="E63" s="5">
        <v>0</v>
      </c>
      <c r="F63" s="5">
        <v>0</v>
      </c>
      <c r="G63" s="5">
        <v>0</v>
      </c>
      <c r="H63" s="5">
        <v>0</v>
      </c>
      <c r="I63" s="5">
        <v>33400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90000</v>
      </c>
      <c r="Q63" s="5">
        <v>0</v>
      </c>
      <c r="R63" s="5">
        <v>0</v>
      </c>
      <c r="S63" s="5">
        <v>1916352</v>
      </c>
      <c r="T63" s="5">
        <v>0</v>
      </c>
      <c r="U63" s="5">
        <v>0</v>
      </c>
      <c r="V63" s="5">
        <v>87500</v>
      </c>
      <c r="W63" s="20">
        <v>0</v>
      </c>
      <c r="X63" s="88">
        <f t="shared" si="1"/>
        <v>77100</v>
      </c>
      <c r="Y63" s="5">
        <f t="shared" si="3"/>
        <v>2949501.4</v>
      </c>
      <c r="Z63" s="5">
        <f t="shared" si="4"/>
        <v>0</v>
      </c>
      <c r="AA63" s="92">
        <f t="shared" si="2"/>
        <v>3026601.4</v>
      </c>
      <c r="AD63" s="27"/>
    </row>
    <row r="64" spans="1:31" x14ac:dyDescent="0.25">
      <c r="A64" s="4" t="s">
        <v>120</v>
      </c>
      <c r="B64" s="4" t="s">
        <v>121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1114070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20">
        <v>0</v>
      </c>
      <c r="X64" s="88">
        <f t="shared" si="1"/>
        <v>1114070</v>
      </c>
      <c r="Y64" s="5">
        <f t="shared" si="3"/>
        <v>0</v>
      </c>
      <c r="Z64" s="5">
        <f t="shared" si="4"/>
        <v>0</v>
      </c>
      <c r="AA64" s="92">
        <f t="shared" si="2"/>
        <v>1114070</v>
      </c>
      <c r="AD64" s="27"/>
    </row>
    <row r="65" spans="1:30" x14ac:dyDescent="0.25">
      <c r="A65" s="4" t="s">
        <v>122</v>
      </c>
      <c r="B65" s="4" t="s">
        <v>123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20">
        <v>0</v>
      </c>
      <c r="X65" s="88">
        <f t="shared" si="1"/>
        <v>0</v>
      </c>
      <c r="Y65" s="5">
        <f t="shared" si="3"/>
        <v>0</v>
      </c>
      <c r="Z65" s="5">
        <f t="shared" si="4"/>
        <v>0</v>
      </c>
      <c r="AA65" s="92">
        <f t="shared" si="2"/>
        <v>0</v>
      </c>
      <c r="AD65" s="27"/>
    </row>
    <row r="66" spans="1:30" x14ac:dyDescent="0.25">
      <c r="A66" s="4" t="s">
        <v>124</v>
      </c>
      <c r="B66" s="4" t="s">
        <v>125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20">
        <v>0</v>
      </c>
      <c r="X66" s="88">
        <f t="shared" si="1"/>
        <v>0</v>
      </c>
      <c r="Y66" s="5">
        <f t="shared" si="3"/>
        <v>0</v>
      </c>
      <c r="Z66" s="5">
        <f t="shared" si="4"/>
        <v>0</v>
      </c>
      <c r="AA66" s="92">
        <f t="shared" si="2"/>
        <v>0</v>
      </c>
      <c r="AD66" s="27"/>
    </row>
    <row r="67" spans="1:30" x14ac:dyDescent="0.25">
      <c r="A67" s="4" t="s">
        <v>126</v>
      </c>
      <c r="B67" s="4" t="s">
        <v>127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20">
        <v>0</v>
      </c>
      <c r="X67" s="88">
        <f t="shared" si="1"/>
        <v>0</v>
      </c>
      <c r="Y67" s="5">
        <f t="shared" si="3"/>
        <v>0</v>
      </c>
      <c r="Z67" s="5">
        <f t="shared" si="4"/>
        <v>0</v>
      </c>
      <c r="AA67" s="92">
        <f t="shared" si="2"/>
        <v>0</v>
      </c>
      <c r="AD67" s="27"/>
    </row>
    <row r="68" spans="1:30" x14ac:dyDescent="0.25">
      <c r="A68" s="4" t="s">
        <v>128</v>
      </c>
      <c r="B68" s="4" t="s">
        <v>129</v>
      </c>
      <c r="C68" s="5">
        <v>973292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20">
        <v>0</v>
      </c>
      <c r="X68" s="88">
        <f t="shared" si="1"/>
        <v>973292</v>
      </c>
      <c r="Y68" s="5">
        <f t="shared" si="3"/>
        <v>0</v>
      </c>
      <c r="Z68" s="5">
        <f t="shared" si="4"/>
        <v>0</v>
      </c>
      <c r="AA68" s="92">
        <f t="shared" si="2"/>
        <v>973292</v>
      </c>
      <c r="AD68" s="27"/>
    </row>
    <row r="69" spans="1:30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12">
        <v>0</v>
      </c>
      <c r="X69" s="88">
        <f t="shared" si="1"/>
        <v>0</v>
      </c>
      <c r="Y69" s="5">
        <f t="shared" si="3"/>
        <v>0</v>
      </c>
      <c r="Z69" s="5">
        <f t="shared" si="4"/>
        <v>0</v>
      </c>
      <c r="AA69" s="92">
        <f t="shared" si="2"/>
        <v>0</v>
      </c>
      <c r="AD69" s="27"/>
    </row>
    <row r="70" spans="1:30" x14ac:dyDescent="0.25">
      <c r="A70" s="4" t="s">
        <v>132</v>
      </c>
      <c r="B70" s="4" t="s">
        <v>133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69350</v>
      </c>
      <c r="P70" s="5">
        <v>158190</v>
      </c>
      <c r="Q70" s="5">
        <v>46200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20">
        <v>0</v>
      </c>
      <c r="X70" s="88">
        <f t="shared" ref="X70:X114" si="5">+C70+F70+I70+L70+O70+R70+U70</f>
        <v>69350</v>
      </c>
      <c r="Y70" s="5">
        <f t="shared" si="3"/>
        <v>158190</v>
      </c>
      <c r="Z70" s="5">
        <f t="shared" si="4"/>
        <v>46200</v>
      </c>
      <c r="AA70" s="92">
        <f t="shared" ref="AA70:AA114" si="6">SUM(X70:Z70)</f>
        <v>273740</v>
      </c>
      <c r="AD70" s="27"/>
    </row>
    <row r="71" spans="1:30" x14ac:dyDescent="0.25">
      <c r="A71" s="4" t="s">
        <v>134</v>
      </c>
      <c r="B71" s="4" t="s">
        <v>135</v>
      </c>
      <c r="C71" s="5">
        <v>0</v>
      </c>
      <c r="D71" s="5">
        <v>0</v>
      </c>
      <c r="E71" s="5">
        <v>0</v>
      </c>
      <c r="F71" s="5">
        <v>0</v>
      </c>
      <c r="G71" s="5">
        <v>968000</v>
      </c>
      <c r="H71" s="5">
        <v>0</v>
      </c>
      <c r="I71" s="5">
        <v>0</v>
      </c>
      <c r="J71" s="5">
        <v>7896895.1600000001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20">
        <v>0</v>
      </c>
      <c r="X71" s="88">
        <f t="shared" si="5"/>
        <v>0</v>
      </c>
      <c r="Y71" s="5">
        <f t="shared" si="3"/>
        <v>8864895.1600000001</v>
      </c>
      <c r="Z71" s="5">
        <f t="shared" si="4"/>
        <v>0</v>
      </c>
      <c r="AA71" s="92">
        <f t="shared" si="6"/>
        <v>8864895.1600000001</v>
      </c>
      <c r="AD71" s="27"/>
    </row>
    <row r="72" spans="1:30" x14ac:dyDescent="0.25">
      <c r="A72" s="4" t="s">
        <v>136</v>
      </c>
      <c r="B72" s="4" t="s">
        <v>137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20">
        <v>0</v>
      </c>
      <c r="X72" s="88">
        <f t="shared" si="5"/>
        <v>0</v>
      </c>
      <c r="Y72" s="5">
        <f t="shared" si="3"/>
        <v>0</v>
      </c>
      <c r="Z72" s="5">
        <f t="shared" si="4"/>
        <v>0</v>
      </c>
      <c r="AA72" s="92">
        <f t="shared" si="6"/>
        <v>0</v>
      </c>
      <c r="AD72" s="27"/>
    </row>
    <row r="73" spans="1:30" x14ac:dyDescent="0.25">
      <c r="A73" s="4" t="s">
        <v>138</v>
      </c>
      <c r="B73" s="4" t="s">
        <v>139</v>
      </c>
      <c r="C73" s="5">
        <v>0</v>
      </c>
      <c r="D73" s="5">
        <v>46800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1799311</v>
      </c>
      <c r="T73" s="5">
        <v>0</v>
      </c>
      <c r="U73" s="5">
        <v>0</v>
      </c>
      <c r="V73" s="5">
        <v>0</v>
      </c>
      <c r="W73" s="20">
        <v>0</v>
      </c>
      <c r="X73" s="88">
        <f t="shared" si="5"/>
        <v>0</v>
      </c>
      <c r="Y73" s="5">
        <f t="shared" si="3"/>
        <v>1846111</v>
      </c>
      <c r="Z73" s="5">
        <f t="shared" si="4"/>
        <v>0</v>
      </c>
      <c r="AA73" s="92">
        <f t="shared" si="6"/>
        <v>1846111</v>
      </c>
      <c r="AD73" s="27"/>
    </row>
    <row r="74" spans="1:30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12">
        <v>0</v>
      </c>
      <c r="X74" s="88">
        <f t="shared" si="5"/>
        <v>0</v>
      </c>
      <c r="Y74" s="5">
        <f t="shared" si="3"/>
        <v>0</v>
      </c>
      <c r="Z74" s="5">
        <f t="shared" si="4"/>
        <v>0</v>
      </c>
      <c r="AA74" s="92">
        <f t="shared" si="6"/>
        <v>0</v>
      </c>
      <c r="AD74" s="27"/>
    </row>
    <row r="75" spans="1:30" x14ac:dyDescent="0.25">
      <c r="A75" s="4" t="s">
        <v>142</v>
      </c>
      <c r="B75" s="4" t="s">
        <v>143</v>
      </c>
      <c r="C75" s="5">
        <v>0</v>
      </c>
      <c r="D75" s="5">
        <v>237300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20">
        <v>0</v>
      </c>
      <c r="X75" s="88">
        <f t="shared" si="5"/>
        <v>0</v>
      </c>
      <c r="Y75" s="5">
        <f t="shared" si="3"/>
        <v>237300</v>
      </c>
      <c r="Z75" s="5">
        <f t="shared" si="4"/>
        <v>0</v>
      </c>
      <c r="AA75" s="92">
        <f t="shared" si="6"/>
        <v>237300</v>
      </c>
      <c r="AD75" s="27"/>
    </row>
    <row r="76" spans="1:30" x14ac:dyDescent="0.25">
      <c r="A76" s="4" t="s">
        <v>144</v>
      </c>
      <c r="B76" s="4" t="s">
        <v>145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20">
        <v>0</v>
      </c>
      <c r="X76" s="88">
        <f t="shared" si="5"/>
        <v>0</v>
      </c>
      <c r="Y76" s="5">
        <f t="shared" si="3"/>
        <v>0</v>
      </c>
      <c r="Z76" s="5">
        <f t="shared" si="4"/>
        <v>0</v>
      </c>
      <c r="AA76" s="92">
        <f t="shared" si="6"/>
        <v>0</v>
      </c>
      <c r="AD76" s="27"/>
    </row>
    <row r="77" spans="1:30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12">
        <v>0</v>
      </c>
      <c r="X77" s="88">
        <f t="shared" si="5"/>
        <v>0</v>
      </c>
      <c r="Y77" s="5">
        <f t="shared" si="3"/>
        <v>0</v>
      </c>
      <c r="Z77" s="5">
        <f t="shared" si="4"/>
        <v>0</v>
      </c>
      <c r="AA77" s="92">
        <f t="shared" si="6"/>
        <v>0</v>
      </c>
      <c r="AD77" s="27"/>
    </row>
    <row r="78" spans="1:30" x14ac:dyDescent="0.25">
      <c r="A78" s="4" t="s">
        <v>148</v>
      </c>
      <c r="B78" s="4" t="s">
        <v>149</v>
      </c>
      <c r="C78" s="5">
        <v>1412339.79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826149.4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20">
        <v>266254.37</v>
      </c>
      <c r="X78" s="88">
        <f t="shared" si="5"/>
        <v>1412339.79</v>
      </c>
      <c r="Y78" s="5">
        <f t="shared" si="3"/>
        <v>826149.4</v>
      </c>
      <c r="Z78" s="5">
        <f t="shared" si="4"/>
        <v>266254.37</v>
      </c>
      <c r="AA78" s="92">
        <f t="shared" si="6"/>
        <v>2504743.56</v>
      </c>
      <c r="AD78" s="27"/>
    </row>
    <row r="79" spans="1:30" x14ac:dyDescent="0.25">
      <c r="A79" s="4" t="s">
        <v>150</v>
      </c>
      <c r="B79" s="4" t="s">
        <v>151</v>
      </c>
      <c r="C79" s="5">
        <v>0</v>
      </c>
      <c r="D79" s="5">
        <v>16000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20">
        <v>0</v>
      </c>
      <c r="X79" s="88">
        <f t="shared" si="5"/>
        <v>0</v>
      </c>
      <c r="Y79" s="5">
        <f t="shared" si="3"/>
        <v>16000</v>
      </c>
      <c r="Z79" s="5">
        <f t="shared" si="4"/>
        <v>0</v>
      </c>
      <c r="AA79" s="92">
        <f t="shared" si="6"/>
        <v>16000</v>
      </c>
      <c r="AD79" s="27"/>
    </row>
    <row r="80" spans="1:30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12">
        <v>0</v>
      </c>
      <c r="X80" s="88">
        <f t="shared" si="5"/>
        <v>0</v>
      </c>
      <c r="Y80" s="5">
        <f t="shared" si="3"/>
        <v>0</v>
      </c>
      <c r="Z80" s="5">
        <f t="shared" si="4"/>
        <v>0</v>
      </c>
      <c r="AA80" s="92">
        <f t="shared" si="6"/>
        <v>0</v>
      </c>
      <c r="AD80" s="27"/>
    </row>
    <row r="81" spans="1:30" x14ac:dyDescent="0.25">
      <c r="A81" s="4" t="s">
        <v>154</v>
      </c>
      <c r="B81" s="4" t="s">
        <v>155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20">
        <v>0</v>
      </c>
      <c r="X81" s="88">
        <f t="shared" si="5"/>
        <v>0</v>
      </c>
      <c r="Y81" s="5">
        <f t="shared" si="3"/>
        <v>0</v>
      </c>
      <c r="Z81" s="5">
        <f t="shared" si="4"/>
        <v>0</v>
      </c>
      <c r="AA81" s="92">
        <f t="shared" si="6"/>
        <v>0</v>
      </c>
      <c r="AD81" s="27"/>
    </row>
    <row r="82" spans="1:30" x14ac:dyDescent="0.25">
      <c r="A82" s="4" t="s">
        <v>156</v>
      </c>
      <c r="B82" s="4" t="s">
        <v>157</v>
      </c>
      <c r="C82" s="5">
        <v>10000</v>
      </c>
      <c r="D82" s="5">
        <v>16000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20">
        <v>0</v>
      </c>
      <c r="X82" s="88">
        <f t="shared" si="5"/>
        <v>10000</v>
      </c>
      <c r="Y82" s="5">
        <f t="shared" si="3"/>
        <v>16000</v>
      </c>
      <c r="Z82" s="5">
        <f t="shared" si="4"/>
        <v>0</v>
      </c>
      <c r="AA82" s="92">
        <f t="shared" si="6"/>
        <v>26000</v>
      </c>
      <c r="AD82" s="27"/>
    </row>
    <row r="83" spans="1:30" x14ac:dyDescent="0.25">
      <c r="A83" s="4" t="s">
        <v>158</v>
      </c>
      <c r="B83" s="4" t="s">
        <v>159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20">
        <v>0</v>
      </c>
      <c r="X83" s="88">
        <f t="shared" si="5"/>
        <v>0</v>
      </c>
      <c r="Y83" s="5">
        <f t="shared" si="3"/>
        <v>0</v>
      </c>
      <c r="Z83" s="5">
        <f t="shared" si="4"/>
        <v>0</v>
      </c>
      <c r="AA83" s="92">
        <f t="shared" si="6"/>
        <v>0</v>
      </c>
      <c r="AD83" s="27"/>
    </row>
    <row r="84" spans="1:30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12">
        <v>0</v>
      </c>
      <c r="X84" s="88">
        <f t="shared" si="5"/>
        <v>0</v>
      </c>
      <c r="Y84" s="5">
        <f t="shared" si="3"/>
        <v>0</v>
      </c>
      <c r="Z84" s="5">
        <f t="shared" si="4"/>
        <v>0</v>
      </c>
      <c r="AA84" s="92">
        <f t="shared" si="6"/>
        <v>0</v>
      </c>
      <c r="AD84" s="27"/>
    </row>
    <row r="85" spans="1:30" x14ac:dyDescent="0.25">
      <c r="A85" s="4" t="s">
        <v>162</v>
      </c>
      <c r="B85" s="4" t="s">
        <v>163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20">
        <v>0</v>
      </c>
      <c r="X85" s="88">
        <f t="shared" si="5"/>
        <v>0</v>
      </c>
      <c r="Y85" s="5">
        <f t="shared" ref="Y85:Y114" si="7">+D85+G85+J85+M85+P85+S85+V85</f>
        <v>0</v>
      </c>
      <c r="Z85" s="5">
        <f t="shared" ref="Z85:Z114" si="8">+E85+H85+K85+N85+Q85+T85+W85</f>
        <v>0</v>
      </c>
      <c r="AA85" s="92">
        <f t="shared" si="6"/>
        <v>0</v>
      </c>
      <c r="AD85" s="27"/>
    </row>
    <row r="86" spans="1:30" x14ac:dyDescent="0.25">
      <c r="A86" s="4" t="s">
        <v>164</v>
      </c>
      <c r="B86" s="4" t="s">
        <v>165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20">
        <v>0</v>
      </c>
      <c r="X86" s="88">
        <f t="shared" si="5"/>
        <v>0</v>
      </c>
      <c r="Y86" s="5">
        <f t="shared" si="7"/>
        <v>0</v>
      </c>
      <c r="Z86" s="5">
        <f t="shared" si="8"/>
        <v>0</v>
      </c>
      <c r="AA86" s="92">
        <f t="shared" si="6"/>
        <v>0</v>
      </c>
      <c r="AD86" s="27"/>
    </row>
    <row r="87" spans="1:30" x14ac:dyDescent="0.25">
      <c r="A87" s="4" t="s">
        <v>166</v>
      </c>
      <c r="B87" s="4" t="s">
        <v>167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20">
        <v>0</v>
      </c>
      <c r="X87" s="88">
        <f t="shared" si="5"/>
        <v>0</v>
      </c>
      <c r="Y87" s="5">
        <f t="shared" si="7"/>
        <v>0</v>
      </c>
      <c r="Z87" s="5">
        <f t="shared" si="8"/>
        <v>0</v>
      </c>
      <c r="AA87" s="92">
        <f t="shared" si="6"/>
        <v>0</v>
      </c>
      <c r="AD87" s="27"/>
    </row>
    <row r="88" spans="1:30" x14ac:dyDescent="0.25">
      <c r="A88" s="4" t="s">
        <v>168</v>
      </c>
      <c r="B88" s="4" t="s">
        <v>169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20">
        <v>0</v>
      </c>
      <c r="X88" s="88">
        <f t="shared" si="5"/>
        <v>0</v>
      </c>
      <c r="Y88" s="5">
        <f t="shared" si="7"/>
        <v>0</v>
      </c>
      <c r="Z88" s="5">
        <f t="shared" si="8"/>
        <v>0</v>
      </c>
      <c r="AA88" s="92">
        <f t="shared" si="6"/>
        <v>0</v>
      </c>
      <c r="AD88" s="27"/>
    </row>
    <row r="89" spans="1:30" x14ac:dyDescent="0.25">
      <c r="A89" s="4" t="s">
        <v>170</v>
      </c>
      <c r="B89" s="4" t="s">
        <v>171</v>
      </c>
      <c r="C89" s="5">
        <v>9300</v>
      </c>
      <c r="D89" s="5">
        <v>0</v>
      </c>
      <c r="E89" s="5">
        <v>0</v>
      </c>
      <c r="F89" s="5">
        <v>32950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20">
        <v>0</v>
      </c>
      <c r="X89" s="88">
        <f t="shared" si="5"/>
        <v>42250</v>
      </c>
      <c r="Y89" s="5">
        <f t="shared" si="7"/>
        <v>0</v>
      </c>
      <c r="Z89" s="5">
        <f t="shared" si="8"/>
        <v>0</v>
      </c>
      <c r="AA89" s="92">
        <f t="shared" si="6"/>
        <v>42250</v>
      </c>
      <c r="AD89" s="27"/>
    </row>
    <row r="90" spans="1:30" x14ac:dyDescent="0.25">
      <c r="A90" s="4" t="s">
        <v>172</v>
      </c>
      <c r="B90" s="4" t="s">
        <v>173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20">
        <v>0</v>
      </c>
      <c r="X90" s="88">
        <f t="shared" si="5"/>
        <v>0</v>
      </c>
      <c r="Y90" s="5">
        <f t="shared" si="7"/>
        <v>0</v>
      </c>
      <c r="Z90" s="5">
        <f t="shared" si="8"/>
        <v>0</v>
      </c>
      <c r="AA90" s="92">
        <f t="shared" si="6"/>
        <v>0</v>
      </c>
      <c r="AD90" s="27"/>
    </row>
    <row r="91" spans="1:30" x14ac:dyDescent="0.25">
      <c r="A91" s="4" t="s">
        <v>174</v>
      </c>
      <c r="B91" s="4" t="s">
        <v>175</v>
      </c>
      <c r="C91" s="5">
        <v>126181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20">
        <v>0</v>
      </c>
      <c r="X91" s="88">
        <f t="shared" si="5"/>
        <v>126181</v>
      </c>
      <c r="Y91" s="5">
        <f t="shared" si="7"/>
        <v>0</v>
      </c>
      <c r="Z91" s="5">
        <f t="shared" si="8"/>
        <v>0</v>
      </c>
      <c r="AA91" s="92">
        <f t="shared" si="6"/>
        <v>126181</v>
      </c>
      <c r="AD91" s="27"/>
    </row>
    <row r="92" spans="1:30" x14ac:dyDescent="0.25">
      <c r="A92" s="4" t="s">
        <v>176</v>
      </c>
      <c r="B92" s="4" t="s">
        <v>177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20">
        <v>0</v>
      </c>
      <c r="X92" s="88">
        <f t="shared" si="5"/>
        <v>0</v>
      </c>
      <c r="Y92" s="5">
        <f t="shared" si="7"/>
        <v>0</v>
      </c>
      <c r="Z92" s="5">
        <f t="shared" si="8"/>
        <v>0</v>
      </c>
      <c r="AA92" s="92">
        <f t="shared" si="6"/>
        <v>0</v>
      </c>
      <c r="AD92" s="27"/>
    </row>
    <row r="93" spans="1:30" x14ac:dyDescent="0.25">
      <c r="A93" s="4" t="s">
        <v>178</v>
      </c>
      <c r="B93" s="4" t="s">
        <v>179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20">
        <v>0</v>
      </c>
      <c r="X93" s="88">
        <f t="shared" si="5"/>
        <v>0</v>
      </c>
      <c r="Y93" s="5">
        <f t="shared" si="7"/>
        <v>0</v>
      </c>
      <c r="Z93" s="5">
        <f t="shared" si="8"/>
        <v>0</v>
      </c>
      <c r="AA93" s="92">
        <f t="shared" si="6"/>
        <v>0</v>
      </c>
      <c r="AD93" s="27"/>
    </row>
    <row r="94" spans="1:30" x14ac:dyDescent="0.25">
      <c r="A94" s="4" t="s">
        <v>180</v>
      </c>
      <c r="B94" s="4" t="s">
        <v>181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20">
        <v>0</v>
      </c>
      <c r="X94" s="88">
        <f t="shared" si="5"/>
        <v>0</v>
      </c>
      <c r="Y94" s="5">
        <f t="shared" si="7"/>
        <v>0</v>
      </c>
      <c r="Z94" s="5">
        <f t="shared" si="8"/>
        <v>0</v>
      </c>
      <c r="AA94" s="92">
        <f t="shared" si="6"/>
        <v>0</v>
      </c>
      <c r="AD94" s="27"/>
    </row>
    <row r="95" spans="1:30" x14ac:dyDescent="0.25">
      <c r="A95" s="4" t="s">
        <v>182</v>
      </c>
      <c r="B95" s="4" t="s">
        <v>183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20">
        <v>0</v>
      </c>
      <c r="X95" s="88">
        <f t="shared" si="5"/>
        <v>0</v>
      </c>
      <c r="Y95" s="5">
        <f t="shared" si="7"/>
        <v>0</v>
      </c>
      <c r="Z95" s="5">
        <f t="shared" si="8"/>
        <v>0</v>
      </c>
      <c r="AA95" s="92">
        <f t="shared" si="6"/>
        <v>0</v>
      </c>
      <c r="AD95" s="27"/>
    </row>
    <row r="96" spans="1:30" x14ac:dyDescent="0.25">
      <c r="A96" s="4" t="s">
        <v>184</v>
      </c>
      <c r="B96" s="4" t="s">
        <v>185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20">
        <v>0</v>
      </c>
      <c r="X96" s="88">
        <f t="shared" si="5"/>
        <v>0</v>
      </c>
      <c r="Y96" s="5">
        <f t="shared" si="7"/>
        <v>0</v>
      </c>
      <c r="Z96" s="5">
        <f t="shared" si="8"/>
        <v>0</v>
      </c>
      <c r="AA96" s="92">
        <f t="shared" si="6"/>
        <v>0</v>
      </c>
      <c r="AD96" s="27"/>
    </row>
    <row r="97" spans="1:30" x14ac:dyDescent="0.25">
      <c r="A97" s="4" t="s">
        <v>186</v>
      </c>
      <c r="B97" s="4" t="s">
        <v>187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20">
        <v>0</v>
      </c>
      <c r="X97" s="88">
        <f t="shared" si="5"/>
        <v>0</v>
      </c>
      <c r="Y97" s="5">
        <f t="shared" si="7"/>
        <v>0</v>
      </c>
      <c r="Z97" s="5">
        <f t="shared" si="8"/>
        <v>0</v>
      </c>
      <c r="AA97" s="92">
        <f t="shared" si="6"/>
        <v>0</v>
      </c>
      <c r="AD97" s="27"/>
    </row>
    <row r="98" spans="1:30" x14ac:dyDescent="0.25">
      <c r="A98" s="4" t="s">
        <v>188</v>
      </c>
      <c r="B98" s="4" t="s">
        <v>189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20">
        <v>0</v>
      </c>
      <c r="X98" s="88">
        <f t="shared" si="5"/>
        <v>0</v>
      </c>
      <c r="Y98" s="5">
        <f t="shared" si="7"/>
        <v>0</v>
      </c>
      <c r="Z98" s="5">
        <f t="shared" si="8"/>
        <v>0</v>
      </c>
      <c r="AA98" s="92">
        <f t="shared" si="6"/>
        <v>0</v>
      </c>
      <c r="AD98" s="27"/>
    </row>
    <row r="99" spans="1:30" x14ac:dyDescent="0.25">
      <c r="A99" s="4" t="s">
        <v>190</v>
      </c>
      <c r="B99" s="4" t="s">
        <v>191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20">
        <v>0</v>
      </c>
      <c r="X99" s="88">
        <f t="shared" si="5"/>
        <v>0</v>
      </c>
      <c r="Y99" s="5">
        <f t="shared" si="7"/>
        <v>0</v>
      </c>
      <c r="Z99" s="5">
        <f t="shared" si="8"/>
        <v>0</v>
      </c>
      <c r="AA99" s="92">
        <f t="shared" si="6"/>
        <v>0</v>
      </c>
      <c r="AD99" s="27"/>
    </row>
    <row r="100" spans="1:30" x14ac:dyDescent="0.25">
      <c r="A100" s="4" t="s">
        <v>192</v>
      </c>
      <c r="B100" s="4" t="s">
        <v>193</v>
      </c>
      <c r="C100" s="5">
        <v>1339680.03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20">
        <v>0</v>
      </c>
      <c r="X100" s="88">
        <f t="shared" si="5"/>
        <v>1339680.03</v>
      </c>
      <c r="Y100" s="5">
        <f t="shared" si="7"/>
        <v>0</v>
      </c>
      <c r="Z100" s="5">
        <f t="shared" si="8"/>
        <v>0</v>
      </c>
      <c r="AA100" s="92">
        <f t="shared" si="6"/>
        <v>1339680.03</v>
      </c>
      <c r="AD100" s="27"/>
    </row>
    <row r="101" spans="1:30" x14ac:dyDescent="0.25">
      <c r="A101" s="4" t="s">
        <v>194</v>
      </c>
      <c r="B101" s="4" t="s">
        <v>195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20">
        <v>0</v>
      </c>
      <c r="X101" s="88">
        <f t="shared" si="5"/>
        <v>0</v>
      </c>
      <c r="Y101" s="5">
        <f t="shared" si="7"/>
        <v>0</v>
      </c>
      <c r="Z101" s="5">
        <f t="shared" si="8"/>
        <v>0</v>
      </c>
      <c r="AA101" s="92">
        <f t="shared" si="6"/>
        <v>0</v>
      </c>
      <c r="AD101" s="27"/>
    </row>
    <row r="102" spans="1:30" x14ac:dyDescent="0.25">
      <c r="A102" s="4" t="s">
        <v>196</v>
      </c>
      <c r="B102" s="4" t="s">
        <v>197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20">
        <v>0</v>
      </c>
      <c r="X102" s="88">
        <f t="shared" si="5"/>
        <v>0</v>
      </c>
      <c r="Y102" s="5">
        <f t="shared" si="7"/>
        <v>0</v>
      </c>
      <c r="Z102" s="5">
        <f t="shared" si="8"/>
        <v>0</v>
      </c>
      <c r="AA102" s="92">
        <f t="shared" si="6"/>
        <v>0</v>
      </c>
      <c r="AD102" s="27"/>
    </row>
    <row r="103" spans="1:30" x14ac:dyDescent="0.25">
      <c r="A103" s="4" t="s">
        <v>198</v>
      </c>
      <c r="B103" s="4" t="s">
        <v>199</v>
      </c>
      <c r="C103" s="5">
        <v>93478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20">
        <v>0</v>
      </c>
      <c r="X103" s="88">
        <f t="shared" si="5"/>
        <v>93478</v>
      </c>
      <c r="Y103" s="5">
        <f t="shared" si="7"/>
        <v>0</v>
      </c>
      <c r="Z103" s="5">
        <f t="shared" si="8"/>
        <v>0</v>
      </c>
      <c r="AA103" s="92">
        <f t="shared" si="6"/>
        <v>93478</v>
      </c>
      <c r="AD103" s="27"/>
    </row>
    <row r="104" spans="1:30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12">
        <v>0</v>
      </c>
      <c r="X104" s="88">
        <f t="shared" si="5"/>
        <v>0</v>
      </c>
      <c r="Y104" s="5">
        <f t="shared" si="7"/>
        <v>0</v>
      </c>
      <c r="Z104" s="5">
        <f t="shared" si="8"/>
        <v>0</v>
      </c>
      <c r="AA104" s="92">
        <f t="shared" si="6"/>
        <v>0</v>
      </c>
      <c r="AD104" s="27"/>
    </row>
    <row r="105" spans="1:30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12">
        <v>0</v>
      </c>
      <c r="X105" s="88">
        <f t="shared" si="5"/>
        <v>0</v>
      </c>
      <c r="Y105" s="5">
        <f t="shared" si="7"/>
        <v>0</v>
      </c>
      <c r="Z105" s="5">
        <f t="shared" si="8"/>
        <v>0</v>
      </c>
      <c r="AA105" s="92">
        <f t="shared" si="6"/>
        <v>0</v>
      </c>
      <c r="AD105" s="27"/>
    </row>
    <row r="106" spans="1:30" x14ac:dyDescent="0.25">
      <c r="A106" s="4" t="s">
        <v>204</v>
      </c>
      <c r="B106" s="4" t="s">
        <v>205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20">
        <v>0</v>
      </c>
      <c r="X106" s="88">
        <f t="shared" si="5"/>
        <v>0</v>
      </c>
      <c r="Y106" s="5">
        <f t="shared" si="7"/>
        <v>0</v>
      </c>
      <c r="Z106" s="5">
        <f t="shared" si="8"/>
        <v>0</v>
      </c>
      <c r="AA106" s="92">
        <f t="shared" si="6"/>
        <v>0</v>
      </c>
      <c r="AD106" s="27"/>
    </row>
    <row r="107" spans="1:30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12">
        <v>0</v>
      </c>
      <c r="X107" s="88">
        <f t="shared" si="5"/>
        <v>0</v>
      </c>
      <c r="Y107" s="5">
        <f t="shared" si="7"/>
        <v>0</v>
      </c>
      <c r="Z107" s="5">
        <f t="shared" si="8"/>
        <v>0</v>
      </c>
      <c r="AA107" s="92">
        <f t="shared" si="6"/>
        <v>0</v>
      </c>
      <c r="AD107" s="27"/>
    </row>
    <row r="108" spans="1:30" x14ac:dyDescent="0.25">
      <c r="A108" s="4" t="s">
        <v>208</v>
      </c>
      <c r="B108" s="4" t="s">
        <v>209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25540.66</v>
      </c>
      <c r="S108" s="5">
        <v>0</v>
      </c>
      <c r="T108" s="5">
        <v>0</v>
      </c>
      <c r="U108" s="5">
        <v>0</v>
      </c>
      <c r="V108" s="5">
        <v>0</v>
      </c>
      <c r="W108" s="20">
        <v>0</v>
      </c>
      <c r="X108" s="88">
        <f t="shared" si="5"/>
        <v>25540.66</v>
      </c>
      <c r="Y108" s="5">
        <f t="shared" si="7"/>
        <v>0</v>
      </c>
      <c r="Z108" s="5">
        <f t="shared" si="8"/>
        <v>0</v>
      </c>
      <c r="AA108" s="92">
        <f t="shared" si="6"/>
        <v>25540.66</v>
      </c>
      <c r="AD108" s="27"/>
    </row>
    <row r="109" spans="1:30" x14ac:dyDescent="0.25">
      <c r="A109" s="4" t="s">
        <v>210</v>
      </c>
      <c r="B109" s="4" t="s">
        <v>211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20">
        <v>0</v>
      </c>
      <c r="X109" s="88">
        <f t="shared" si="5"/>
        <v>0</v>
      </c>
      <c r="Y109" s="5">
        <f t="shared" si="7"/>
        <v>0</v>
      </c>
      <c r="Z109" s="5">
        <f t="shared" si="8"/>
        <v>0</v>
      </c>
      <c r="AA109" s="92">
        <f t="shared" si="6"/>
        <v>0</v>
      </c>
      <c r="AD109" s="27"/>
    </row>
    <row r="110" spans="1:30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12">
        <v>0</v>
      </c>
      <c r="X110" s="88">
        <f t="shared" si="5"/>
        <v>0</v>
      </c>
      <c r="Y110" s="5">
        <f t="shared" si="7"/>
        <v>0</v>
      </c>
      <c r="Z110" s="5">
        <f t="shared" si="8"/>
        <v>0</v>
      </c>
      <c r="AA110" s="92">
        <f t="shared" si="6"/>
        <v>0</v>
      </c>
      <c r="AD110" s="27"/>
    </row>
    <row r="111" spans="1:30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12">
        <v>0</v>
      </c>
      <c r="X111" s="88">
        <f t="shared" si="5"/>
        <v>0</v>
      </c>
      <c r="Y111" s="5">
        <f t="shared" si="7"/>
        <v>0</v>
      </c>
      <c r="Z111" s="5">
        <f t="shared" si="8"/>
        <v>0</v>
      </c>
      <c r="AA111" s="92">
        <f t="shared" si="6"/>
        <v>0</v>
      </c>
      <c r="AD111" s="27"/>
    </row>
    <row r="112" spans="1:30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12">
        <v>0</v>
      </c>
      <c r="X112" s="88">
        <f t="shared" si="5"/>
        <v>0</v>
      </c>
      <c r="Y112" s="5">
        <f t="shared" si="7"/>
        <v>0</v>
      </c>
      <c r="Z112" s="5">
        <f t="shared" si="8"/>
        <v>0</v>
      </c>
      <c r="AA112" s="92">
        <f t="shared" si="6"/>
        <v>0</v>
      </c>
      <c r="AD112" s="27"/>
    </row>
    <row r="113" spans="1:30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12">
        <v>0</v>
      </c>
      <c r="X113" s="88">
        <f t="shared" si="5"/>
        <v>0</v>
      </c>
      <c r="Y113" s="5">
        <f t="shared" si="7"/>
        <v>0</v>
      </c>
      <c r="Z113" s="5">
        <f t="shared" si="8"/>
        <v>0</v>
      </c>
      <c r="AA113" s="92">
        <f t="shared" si="6"/>
        <v>0</v>
      </c>
      <c r="AD113" s="27"/>
    </row>
    <row r="114" spans="1:30" ht="15.75" thickBot="1" x14ac:dyDescent="0.3">
      <c r="A114" s="14"/>
      <c r="B114" s="9" t="s">
        <v>473</v>
      </c>
      <c r="C114" s="28">
        <f>SUM(C5:C113)</f>
        <v>28693988.289999999</v>
      </c>
      <c r="D114" s="28">
        <f t="shared" ref="D114:W114" si="9">SUM(D5:D113)</f>
        <v>57621785.089999996</v>
      </c>
      <c r="E114" s="28">
        <f t="shared" si="9"/>
        <v>725534.19</v>
      </c>
      <c r="F114" s="28">
        <f t="shared" si="9"/>
        <v>196126.6</v>
      </c>
      <c r="G114" s="28">
        <f t="shared" si="9"/>
        <v>1947197.52</v>
      </c>
      <c r="H114" s="28">
        <f t="shared" si="9"/>
        <v>25350</v>
      </c>
      <c r="I114" s="28">
        <f t="shared" si="9"/>
        <v>13141748.199999999</v>
      </c>
      <c r="J114" s="28">
        <f t="shared" si="9"/>
        <v>15481198.210000001</v>
      </c>
      <c r="K114" s="28">
        <f t="shared" si="9"/>
        <v>895129.3</v>
      </c>
      <c r="L114" s="28">
        <f t="shared" si="9"/>
        <v>10625023.58</v>
      </c>
      <c r="M114" s="28">
        <f t="shared" si="9"/>
        <v>904604.69000000006</v>
      </c>
      <c r="N114" s="28">
        <f t="shared" si="9"/>
        <v>447871.27</v>
      </c>
      <c r="O114" s="28">
        <f t="shared" si="9"/>
        <v>4658256.33</v>
      </c>
      <c r="P114" s="28">
        <f t="shared" si="9"/>
        <v>10462050.24</v>
      </c>
      <c r="Q114" s="28">
        <f t="shared" si="9"/>
        <v>66624</v>
      </c>
      <c r="R114" s="28">
        <f t="shared" si="9"/>
        <v>70470581.859999999</v>
      </c>
      <c r="S114" s="28">
        <f t="shared" si="9"/>
        <v>18614029.659999996</v>
      </c>
      <c r="T114" s="28">
        <f t="shared" si="9"/>
        <v>2149352</v>
      </c>
      <c r="U114" s="28">
        <f t="shared" si="9"/>
        <v>1889059.04</v>
      </c>
      <c r="V114" s="28">
        <f t="shared" si="9"/>
        <v>23854603.680000003</v>
      </c>
      <c r="W114" s="85">
        <f t="shared" si="9"/>
        <v>271254.37</v>
      </c>
      <c r="X114" s="89">
        <f t="shared" si="5"/>
        <v>129674783.90000001</v>
      </c>
      <c r="Y114" s="90">
        <f t="shared" si="7"/>
        <v>128885469.08999999</v>
      </c>
      <c r="Z114" s="90">
        <f t="shared" si="8"/>
        <v>4581115.13</v>
      </c>
      <c r="AA114" s="93">
        <f t="shared" si="6"/>
        <v>263141368.12</v>
      </c>
    </row>
    <row r="115" spans="1:30" ht="15.75" thickTop="1" x14ac:dyDescent="0.25"/>
  </sheetData>
  <mergeCells count="11">
    <mergeCell ref="X3:AA3"/>
    <mergeCell ref="A2:A4"/>
    <mergeCell ref="B2:B4"/>
    <mergeCell ref="C3:E3"/>
    <mergeCell ref="F3:H3"/>
    <mergeCell ref="I3:K3"/>
    <mergeCell ref="L3:N3"/>
    <mergeCell ref="O3:Q3"/>
    <mergeCell ref="R3:T3"/>
    <mergeCell ref="U3:W3"/>
    <mergeCell ref="C2:AA2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14"/>
  <sheetViews>
    <sheetView topLeftCell="A100" workbookViewId="0">
      <selection activeCell="E131" sqref="E131"/>
    </sheetView>
  </sheetViews>
  <sheetFormatPr baseColWidth="10" defaultColWidth="9.140625" defaultRowHeight="15" x14ac:dyDescent="0.25"/>
  <cols>
    <col min="2" max="2" width="68.42578125" customWidth="1"/>
    <col min="3" max="23" width="16.5703125" customWidth="1"/>
  </cols>
  <sheetData>
    <row r="2" spans="1:22" ht="30" customHeight="1" x14ac:dyDescent="0.25">
      <c r="A2" s="318" t="s">
        <v>0</v>
      </c>
      <c r="B2" s="318" t="s">
        <v>1</v>
      </c>
      <c r="C2" s="318" t="s">
        <v>763</v>
      </c>
      <c r="D2" s="318" t="s">
        <v>763</v>
      </c>
      <c r="E2" s="318" t="s">
        <v>763</v>
      </c>
      <c r="F2" s="318" t="s">
        <v>763</v>
      </c>
      <c r="G2" s="318" t="s">
        <v>763</v>
      </c>
      <c r="H2" s="318" t="s">
        <v>763</v>
      </c>
      <c r="I2" s="318" t="s">
        <v>763</v>
      </c>
      <c r="J2" s="318" t="s">
        <v>763</v>
      </c>
      <c r="K2" s="318" t="s">
        <v>763</v>
      </c>
      <c r="L2" s="318" t="s">
        <v>763</v>
      </c>
      <c r="M2" s="318" t="s">
        <v>763</v>
      </c>
      <c r="N2" s="318" t="s">
        <v>763</v>
      </c>
      <c r="O2" s="318" t="s">
        <v>763</v>
      </c>
      <c r="P2" s="318" t="s">
        <v>763</v>
      </c>
      <c r="Q2" s="318" t="s">
        <v>763</v>
      </c>
      <c r="R2" s="318" t="s">
        <v>763</v>
      </c>
      <c r="S2" s="318" t="s">
        <v>763</v>
      </c>
      <c r="T2" s="318" t="s">
        <v>763</v>
      </c>
      <c r="U2" s="318" t="s">
        <v>763</v>
      </c>
      <c r="V2" s="318" t="s">
        <v>763</v>
      </c>
    </row>
    <row r="3" spans="1:22" ht="39.950000000000003" customHeight="1" x14ac:dyDescent="0.25">
      <c r="A3" s="318" t="s">
        <v>0</v>
      </c>
      <c r="B3" s="318" t="s">
        <v>1</v>
      </c>
      <c r="C3" s="318" t="s">
        <v>764</v>
      </c>
      <c r="D3" s="318" t="s">
        <v>764</v>
      </c>
      <c r="E3" s="318" t="s">
        <v>764</v>
      </c>
      <c r="F3" s="318" t="s">
        <v>764</v>
      </c>
      <c r="G3" s="318" t="s">
        <v>769</v>
      </c>
      <c r="H3" s="318" t="s">
        <v>769</v>
      </c>
      <c r="I3" s="318" t="s">
        <v>769</v>
      </c>
      <c r="J3" s="318" t="s">
        <v>769</v>
      </c>
      <c r="K3" s="318" t="s">
        <v>770</v>
      </c>
      <c r="L3" s="318" t="s">
        <v>770</v>
      </c>
      <c r="M3" s="318" t="s">
        <v>770</v>
      </c>
      <c r="N3" s="318" t="s">
        <v>770</v>
      </c>
      <c r="O3" s="318" t="s">
        <v>771</v>
      </c>
      <c r="P3" s="318" t="s">
        <v>771</v>
      </c>
      <c r="Q3" s="318" t="s">
        <v>771</v>
      </c>
      <c r="R3" s="318" t="s">
        <v>771</v>
      </c>
      <c r="S3" s="318" t="s">
        <v>772</v>
      </c>
      <c r="T3" s="318" t="s">
        <v>772</v>
      </c>
      <c r="U3" s="318" t="s">
        <v>772</v>
      </c>
      <c r="V3" s="318" t="s">
        <v>772</v>
      </c>
    </row>
    <row r="4" spans="1:22" x14ac:dyDescent="0.25">
      <c r="A4" s="318" t="s">
        <v>0</v>
      </c>
      <c r="B4" s="318" t="s">
        <v>1</v>
      </c>
      <c r="C4" s="2" t="s">
        <v>765</v>
      </c>
      <c r="D4" s="2" t="s">
        <v>766</v>
      </c>
      <c r="E4" s="2" t="s">
        <v>767</v>
      </c>
      <c r="F4" s="2" t="s">
        <v>768</v>
      </c>
      <c r="G4" s="2" t="s">
        <v>765</v>
      </c>
      <c r="H4" s="2" t="s">
        <v>766</v>
      </c>
      <c r="I4" s="2" t="s">
        <v>767</v>
      </c>
      <c r="J4" s="2" t="s">
        <v>768</v>
      </c>
      <c r="K4" s="2" t="s">
        <v>765</v>
      </c>
      <c r="L4" s="2" t="s">
        <v>766</v>
      </c>
      <c r="M4" s="2" t="s">
        <v>767</v>
      </c>
      <c r="N4" s="2" t="s">
        <v>768</v>
      </c>
      <c r="O4" s="2" t="s">
        <v>765</v>
      </c>
      <c r="P4" s="2" t="s">
        <v>766</v>
      </c>
      <c r="Q4" s="2" t="s">
        <v>767</v>
      </c>
      <c r="R4" s="2" t="s">
        <v>768</v>
      </c>
      <c r="S4" s="2" t="s">
        <v>765</v>
      </c>
      <c r="T4" s="2" t="s">
        <v>766</v>
      </c>
      <c r="U4" s="2" t="s">
        <v>767</v>
      </c>
      <c r="V4" s="2" t="s">
        <v>768</v>
      </c>
    </row>
    <row r="5" spans="1:22" x14ac:dyDescent="0.25">
      <c r="A5" s="4" t="s">
        <v>2</v>
      </c>
      <c r="B5" s="4" t="s">
        <v>3</v>
      </c>
      <c r="C5" s="3">
        <v>1041</v>
      </c>
      <c r="D5" s="3">
        <v>0</v>
      </c>
      <c r="E5" s="3">
        <v>0</v>
      </c>
      <c r="F5" s="3">
        <v>0</v>
      </c>
      <c r="G5" s="3">
        <v>7</v>
      </c>
      <c r="H5" s="3">
        <v>0</v>
      </c>
      <c r="I5" s="3">
        <v>0</v>
      </c>
      <c r="J5" s="3">
        <v>8276</v>
      </c>
      <c r="K5" s="3">
        <v>0</v>
      </c>
      <c r="L5" s="3">
        <v>0</v>
      </c>
      <c r="M5" s="3">
        <v>0</v>
      </c>
      <c r="N5" s="3">
        <v>29</v>
      </c>
      <c r="O5" s="3">
        <v>0</v>
      </c>
      <c r="P5" s="3">
        <v>0</v>
      </c>
      <c r="Q5" s="3">
        <v>0</v>
      </c>
      <c r="R5" s="3">
        <v>1570</v>
      </c>
      <c r="S5" s="3">
        <v>0</v>
      </c>
      <c r="T5" s="3">
        <v>0</v>
      </c>
      <c r="U5" s="3">
        <v>0</v>
      </c>
      <c r="V5" s="3">
        <v>0</v>
      </c>
    </row>
    <row r="6" spans="1:22" x14ac:dyDescent="0.25">
      <c r="A6" s="4" t="s">
        <v>4</v>
      </c>
      <c r="B6" s="4" t="s">
        <v>5</v>
      </c>
      <c r="C6" s="3">
        <v>2409</v>
      </c>
      <c r="D6" s="3">
        <v>528</v>
      </c>
      <c r="E6" s="3">
        <v>257</v>
      </c>
      <c r="F6" s="3">
        <v>0</v>
      </c>
      <c r="G6" s="3">
        <v>329</v>
      </c>
      <c r="H6" s="3">
        <v>90</v>
      </c>
      <c r="I6" s="3">
        <v>0</v>
      </c>
      <c r="J6" s="3">
        <v>1639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1401</v>
      </c>
      <c r="S6" s="3">
        <v>0</v>
      </c>
      <c r="T6" s="3">
        <v>0</v>
      </c>
      <c r="U6" s="3">
        <v>0</v>
      </c>
      <c r="V6" s="3">
        <v>0</v>
      </c>
    </row>
    <row r="7" spans="1:22" x14ac:dyDescent="0.25">
      <c r="A7" s="4" t="s">
        <v>6</v>
      </c>
      <c r="B7" s="4" t="s">
        <v>7</v>
      </c>
      <c r="C7" s="3">
        <v>165</v>
      </c>
      <c r="D7" s="3">
        <v>336</v>
      </c>
      <c r="E7" s="3">
        <v>495</v>
      </c>
      <c r="F7" s="3">
        <v>0</v>
      </c>
      <c r="G7" s="3">
        <v>5</v>
      </c>
      <c r="H7" s="3">
        <v>17</v>
      </c>
      <c r="I7" s="3">
        <v>26</v>
      </c>
      <c r="J7" s="3">
        <v>48</v>
      </c>
      <c r="K7" s="3">
        <v>0</v>
      </c>
      <c r="L7" s="3">
        <v>0</v>
      </c>
      <c r="M7" s="3">
        <v>0</v>
      </c>
      <c r="N7" s="3">
        <v>0</v>
      </c>
      <c r="O7" s="3">
        <v>2</v>
      </c>
      <c r="P7" s="3">
        <v>3</v>
      </c>
      <c r="Q7" s="3">
        <v>5</v>
      </c>
      <c r="R7" s="3">
        <v>10</v>
      </c>
      <c r="S7" s="3">
        <v>0</v>
      </c>
      <c r="T7" s="3">
        <v>0</v>
      </c>
      <c r="U7" s="3">
        <v>0</v>
      </c>
      <c r="V7" s="3">
        <v>0</v>
      </c>
    </row>
    <row r="8" spans="1:22" x14ac:dyDescent="0.25">
      <c r="A8" s="4" t="s">
        <v>8</v>
      </c>
      <c r="B8" s="4" t="s">
        <v>9</v>
      </c>
      <c r="C8" s="3">
        <v>389</v>
      </c>
      <c r="D8" s="3">
        <v>3</v>
      </c>
      <c r="E8" s="3">
        <v>171</v>
      </c>
      <c r="F8" s="3">
        <v>0</v>
      </c>
      <c r="G8" s="3">
        <v>233</v>
      </c>
      <c r="H8" s="3">
        <v>1</v>
      </c>
      <c r="I8" s="3">
        <v>103</v>
      </c>
      <c r="J8" s="3">
        <v>337</v>
      </c>
      <c r="K8" s="3">
        <v>0</v>
      </c>
      <c r="L8" s="3">
        <v>0</v>
      </c>
      <c r="M8" s="3">
        <v>0</v>
      </c>
      <c r="N8" s="3">
        <v>0</v>
      </c>
      <c r="O8" s="3">
        <v>155</v>
      </c>
      <c r="P8" s="3">
        <v>1</v>
      </c>
      <c r="Q8" s="3">
        <v>69</v>
      </c>
      <c r="R8" s="3">
        <v>225</v>
      </c>
      <c r="S8" s="3">
        <v>0</v>
      </c>
      <c r="T8" s="3">
        <v>0</v>
      </c>
      <c r="U8" s="3">
        <v>0</v>
      </c>
      <c r="V8" s="3">
        <v>0</v>
      </c>
    </row>
    <row r="9" spans="1:22" x14ac:dyDescent="0.25">
      <c r="A9" s="4" t="s">
        <v>10</v>
      </c>
      <c r="B9" s="4" t="s">
        <v>11</v>
      </c>
      <c r="C9" s="3">
        <v>0</v>
      </c>
      <c r="D9" s="3">
        <v>0</v>
      </c>
      <c r="E9" s="3">
        <v>0</v>
      </c>
      <c r="F9" s="3">
        <v>0</v>
      </c>
      <c r="G9" s="3">
        <v>10</v>
      </c>
      <c r="H9" s="3">
        <v>0</v>
      </c>
      <c r="I9" s="3">
        <v>0</v>
      </c>
      <c r="J9" s="3">
        <v>8037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8</v>
      </c>
      <c r="R9" s="3">
        <v>1417</v>
      </c>
      <c r="S9" s="3">
        <v>0</v>
      </c>
      <c r="T9" s="3">
        <v>0</v>
      </c>
      <c r="U9" s="3">
        <v>0</v>
      </c>
      <c r="V9" s="3">
        <v>0</v>
      </c>
    </row>
    <row r="10" spans="1:22" x14ac:dyDescent="0.25">
      <c r="A10" s="4" t="s">
        <v>12</v>
      </c>
      <c r="B10" s="4" t="s">
        <v>13</v>
      </c>
      <c r="C10" s="3">
        <v>3</v>
      </c>
      <c r="D10" s="3">
        <v>17</v>
      </c>
      <c r="E10" s="3">
        <v>0</v>
      </c>
      <c r="F10" s="3">
        <v>0</v>
      </c>
      <c r="G10" s="3">
        <v>76</v>
      </c>
      <c r="H10" s="3">
        <v>228</v>
      </c>
      <c r="I10" s="3">
        <v>0</v>
      </c>
      <c r="J10" s="3">
        <v>1261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663</v>
      </c>
      <c r="S10" s="3">
        <v>0</v>
      </c>
      <c r="T10" s="3">
        <v>0</v>
      </c>
      <c r="U10" s="3">
        <v>0</v>
      </c>
      <c r="V10" s="3">
        <v>0</v>
      </c>
    </row>
    <row r="11" spans="1:22" x14ac:dyDescent="0.25">
      <c r="A11" s="4" t="s">
        <v>14</v>
      </c>
      <c r="B11" s="4" t="s">
        <v>15</v>
      </c>
      <c r="C11" s="3">
        <v>129</v>
      </c>
      <c r="D11" s="3">
        <v>8</v>
      </c>
      <c r="E11" s="3">
        <v>94</v>
      </c>
      <c r="F11" s="3">
        <v>0</v>
      </c>
      <c r="G11" s="3">
        <v>20</v>
      </c>
      <c r="H11" s="3">
        <v>5</v>
      </c>
      <c r="I11" s="3">
        <v>114</v>
      </c>
      <c r="J11" s="3">
        <v>16502</v>
      </c>
      <c r="K11" s="3">
        <v>0</v>
      </c>
      <c r="L11" s="3">
        <v>0</v>
      </c>
      <c r="M11" s="3">
        <v>0</v>
      </c>
      <c r="N11" s="3">
        <v>0</v>
      </c>
      <c r="O11" s="3">
        <v>6</v>
      </c>
      <c r="P11" s="3">
        <v>22</v>
      </c>
      <c r="Q11" s="3">
        <v>5</v>
      </c>
      <c r="R11" s="3">
        <v>3268</v>
      </c>
      <c r="S11" s="3">
        <v>0</v>
      </c>
      <c r="T11" s="3">
        <v>0</v>
      </c>
      <c r="U11" s="3">
        <v>0</v>
      </c>
      <c r="V11" s="3">
        <v>0</v>
      </c>
    </row>
    <row r="12" spans="1:22" x14ac:dyDescent="0.25">
      <c r="A12" s="4" t="s">
        <v>16</v>
      </c>
      <c r="B12" s="4" t="s">
        <v>17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75</v>
      </c>
      <c r="I12" s="3">
        <v>0</v>
      </c>
      <c r="J12" s="3">
        <v>8541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50</v>
      </c>
      <c r="Q12" s="3">
        <v>0</v>
      </c>
      <c r="R12" s="3">
        <v>856</v>
      </c>
      <c r="S12" s="3">
        <v>0</v>
      </c>
      <c r="T12" s="3">
        <v>0</v>
      </c>
      <c r="U12" s="3">
        <v>0</v>
      </c>
      <c r="V12" s="3">
        <v>0</v>
      </c>
    </row>
    <row r="13" spans="1:22" x14ac:dyDescent="0.25">
      <c r="A13" s="4" t="s">
        <v>18</v>
      </c>
      <c r="B13" s="4" t="s">
        <v>19</v>
      </c>
      <c r="C13" s="3">
        <v>708</v>
      </c>
      <c r="D13" s="3">
        <v>0</v>
      </c>
      <c r="E13" s="3">
        <v>0</v>
      </c>
      <c r="F13" s="3">
        <v>0</v>
      </c>
      <c r="G13" s="3">
        <v>1747</v>
      </c>
      <c r="H13" s="3">
        <v>0</v>
      </c>
      <c r="I13" s="3">
        <v>0</v>
      </c>
      <c r="J13" s="3">
        <v>13</v>
      </c>
      <c r="K13" s="3">
        <v>0</v>
      </c>
      <c r="L13" s="3">
        <v>0</v>
      </c>
      <c r="M13" s="3">
        <v>0</v>
      </c>
      <c r="N13" s="3">
        <v>0</v>
      </c>
      <c r="O13" s="3">
        <v>14</v>
      </c>
      <c r="P13" s="3">
        <v>0</v>
      </c>
      <c r="Q13" s="3">
        <v>0</v>
      </c>
      <c r="R13" s="3">
        <v>14</v>
      </c>
      <c r="S13" s="3">
        <v>0</v>
      </c>
      <c r="T13" s="3">
        <v>0</v>
      </c>
      <c r="U13" s="3">
        <v>0</v>
      </c>
      <c r="V13" s="3">
        <v>0</v>
      </c>
    </row>
    <row r="14" spans="1:22" x14ac:dyDescent="0.25">
      <c r="A14" s="4" t="s">
        <v>20</v>
      </c>
      <c r="B14" s="4" t="s">
        <v>21</v>
      </c>
      <c r="C14" s="3">
        <v>0</v>
      </c>
      <c r="D14" s="3">
        <v>0</v>
      </c>
      <c r="E14" s="3">
        <v>1194</v>
      </c>
      <c r="F14" s="3">
        <v>0</v>
      </c>
      <c r="G14" s="3">
        <v>0</v>
      </c>
      <c r="H14" s="3">
        <v>0</v>
      </c>
      <c r="I14" s="3">
        <v>100</v>
      </c>
      <c r="J14" s="3">
        <v>2902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82</v>
      </c>
      <c r="R14" s="3">
        <v>545</v>
      </c>
      <c r="S14" s="3">
        <v>0</v>
      </c>
      <c r="T14" s="3">
        <v>0</v>
      </c>
      <c r="U14" s="3">
        <v>0</v>
      </c>
      <c r="V14" s="3">
        <v>0</v>
      </c>
    </row>
    <row r="15" spans="1:22" x14ac:dyDescent="0.25">
      <c r="A15" s="4" t="s">
        <v>22</v>
      </c>
      <c r="B15" s="4" t="s">
        <v>23</v>
      </c>
      <c r="C15" s="3">
        <v>0</v>
      </c>
      <c r="D15" s="3">
        <v>0</v>
      </c>
      <c r="E15" s="3">
        <v>0</v>
      </c>
      <c r="F15" s="3">
        <v>0</v>
      </c>
      <c r="G15" s="3">
        <v>3</v>
      </c>
      <c r="H15" s="3">
        <v>0</v>
      </c>
      <c r="I15" s="3">
        <v>0</v>
      </c>
      <c r="J15" s="3">
        <v>3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</row>
    <row r="16" spans="1:22" x14ac:dyDescent="0.25">
      <c r="A16" s="4" t="s">
        <v>24</v>
      </c>
      <c r="B16" s="4" t="s">
        <v>25</v>
      </c>
      <c r="C16" s="3">
        <v>1493</v>
      </c>
      <c r="D16" s="3">
        <v>0</v>
      </c>
      <c r="E16" s="3">
        <v>0</v>
      </c>
      <c r="F16" s="3">
        <v>0</v>
      </c>
      <c r="G16" s="3">
        <v>329</v>
      </c>
      <c r="H16" s="3">
        <v>0</v>
      </c>
      <c r="I16" s="3">
        <v>0</v>
      </c>
      <c r="J16" s="3">
        <v>9136</v>
      </c>
      <c r="K16" s="3">
        <v>0</v>
      </c>
      <c r="L16" s="3">
        <v>0</v>
      </c>
      <c r="M16" s="3">
        <v>0</v>
      </c>
      <c r="N16" s="3">
        <v>0</v>
      </c>
      <c r="O16" s="3">
        <v>47</v>
      </c>
      <c r="P16" s="3">
        <v>0</v>
      </c>
      <c r="Q16" s="3">
        <v>0</v>
      </c>
      <c r="R16" s="3">
        <v>369</v>
      </c>
      <c r="S16" s="3">
        <v>0</v>
      </c>
      <c r="T16" s="3">
        <v>0</v>
      </c>
      <c r="U16" s="3">
        <v>0</v>
      </c>
      <c r="V16" s="3">
        <v>0</v>
      </c>
    </row>
    <row r="17" spans="1:22" x14ac:dyDescent="0.25">
      <c r="A17" s="4" t="s">
        <v>26</v>
      </c>
      <c r="B17" s="4" t="s">
        <v>27</v>
      </c>
      <c r="C17" s="3">
        <v>3449</v>
      </c>
      <c r="D17" s="3">
        <v>0</v>
      </c>
      <c r="E17" s="3">
        <v>0</v>
      </c>
      <c r="F17" s="3">
        <v>0</v>
      </c>
      <c r="G17" s="3">
        <v>117</v>
      </c>
      <c r="H17" s="3">
        <v>0</v>
      </c>
      <c r="I17" s="3">
        <v>0</v>
      </c>
      <c r="J17" s="3">
        <v>117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</row>
    <row r="18" spans="1:22" x14ac:dyDescent="0.25">
      <c r="A18" s="4" t="s">
        <v>28</v>
      </c>
      <c r="B18" s="4" t="s">
        <v>29</v>
      </c>
      <c r="C18" s="3">
        <v>59</v>
      </c>
      <c r="D18" s="3">
        <v>13</v>
      </c>
      <c r="E18" s="3">
        <v>0</v>
      </c>
      <c r="F18" s="3">
        <v>0</v>
      </c>
      <c r="G18" s="3">
        <v>28</v>
      </c>
      <c r="H18" s="3">
        <v>7</v>
      </c>
      <c r="I18" s="3">
        <v>0</v>
      </c>
      <c r="J18" s="3">
        <v>5773</v>
      </c>
      <c r="K18" s="3">
        <v>1</v>
      </c>
      <c r="L18" s="3">
        <v>0</v>
      </c>
      <c r="M18" s="3">
        <v>0</v>
      </c>
      <c r="N18" s="3">
        <v>51</v>
      </c>
      <c r="O18" s="3">
        <v>0</v>
      </c>
      <c r="P18" s="3">
        <v>3</v>
      </c>
      <c r="Q18" s="3">
        <v>0</v>
      </c>
      <c r="R18" s="3">
        <v>906</v>
      </c>
      <c r="S18" s="3">
        <v>0</v>
      </c>
      <c r="T18" s="3">
        <v>0</v>
      </c>
      <c r="U18" s="3">
        <v>0</v>
      </c>
      <c r="V18" s="3">
        <v>0</v>
      </c>
    </row>
    <row r="19" spans="1:22" x14ac:dyDescent="0.25">
      <c r="A19" s="4" t="s">
        <v>30</v>
      </c>
      <c r="B19" s="4" t="s">
        <v>31</v>
      </c>
      <c r="C19" s="3">
        <v>158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60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</row>
    <row r="20" spans="1:22" x14ac:dyDescent="0.25">
      <c r="A20" s="4" t="s">
        <v>32</v>
      </c>
      <c r="B20" s="4" t="s">
        <v>33</v>
      </c>
      <c r="C20" s="3">
        <v>152</v>
      </c>
      <c r="D20" s="3">
        <v>63</v>
      </c>
      <c r="E20" s="3">
        <v>726</v>
      </c>
      <c r="F20" s="3">
        <v>0</v>
      </c>
      <c r="G20" s="3">
        <v>39</v>
      </c>
      <c r="H20" s="3">
        <v>14</v>
      </c>
      <c r="I20" s="3">
        <v>238</v>
      </c>
      <c r="J20" s="3">
        <v>6037</v>
      </c>
      <c r="K20" s="3">
        <v>0</v>
      </c>
      <c r="L20" s="3">
        <v>0</v>
      </c>
      <c r="M20" s="3">
        <v>4</v>
      </c>
      <c r="N20" s="3">
        <v>56</v>
      </c>
      <c r="O20" s="3">
        <v>12</v>
      </c>
      <c r="P20" s="3">
        <v>4</v>
      </c>
      <c r="Q20" s="3">
        <v>24</v>
      </c>
      <c r="R20" s="3">
        <v>1041</v>
      </c>
      <c r="S20" s="3">
        <v>0</v>
      </c>
      <c r="T20" s="3">
        <v>0</v>
      </c>
      <c r="U20" s="3">
        <v>0</v>
      </c>
      <c r="V20" s="3">
        <v>0</v>
      </c>
    </row>
    <row r="21" spans="1:22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458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336</v>
      </c>
      <c r="S21" s="3">
        <v>0</v>
      </c>
      <c r="T21" s="3">
        <v>0</v>
      </c>
      <c r="U21" s="3">
        <v>0</v>
      </c>
      <c r="V21" s="3">
        <v>0</v>
      </c>
    </row>
    <row r="22" spans="1:22" x14ac:dyDescent="0.25">
      <c r="A22" s="4" t="s">
        <v>36</v>
      </c>
      <c r="B22" s="4" t="s">
        <v>37</v>
      </c>
      <c r="C22" s="3">
        <v>215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5448</v>
      </c>
      <c r="K22" s="3">
        <v>0</v>
      </c>
      <c r="L22" s="3">
        <v>0</v>
      </c>
      <c r="M22" s="3">
        <v>0</v>
      </c>
      <c r="N22" s="3">
        <v>7</v>
      </c>
      <c r="O22" s="3">
        <v>0</v>
      </c>
      <c r="P22" s="3">
        <v>0</v>
      </c>
      <c r="Q22" s="3">
        <v>0</v>
      </c>
      <c r="R22" s="3">
        <v>1221</v>
      </c>
      <c r="S22" s="3">
        <v>0</v>
      </c>
      <c r="T22" s="3">
        <v>0</v>
      </c>
      <c r="U22" s="3">
        <v>0</v>
      </c>
      <c r="V22" s="3">
        <v>0</v>
      </c>
    </row>
    <row r="23" spans="1:22" x14ac:dyDescent="0.25">
      <c r="A23" s="4" t="s">
        <v>38</v>
      </c>
      <c r="B23" s="4" t="s">
        <v>39</v>
      </c>
      <c r="C23" s="3">
        <v>0</v>
      </c>
      <c r="D23" s="3">
        <v>0</v>
      </c>
      <c r="E23" s="3">
        <v>0</v>
      </c>
      <c r="F23" s="3">
        <v>0</v>
      </c>
      <c r="G23" s="3">
        <v>925</v>
      </c>
      <c r="H23" s="3">
        <v>0</v>
      </c>
      <c r="I23" s="3">
        <v>0</v>
      </c>
      <c r="J23" s="3">
        <v>925</v>
      </c>
      <c r="K23" s="3">
        <v>0</v>
      </c>
      <c r="L23" s="3">
        <v>0</v>
      </c>
      <c r="M23" s="3">
        <v>0</v>
      </c>
      <c r="N23" s="3">
        <v>0</v>
      </c>
      <c r="O23" s="3">
        <v>143</v>
      </c>
      <c r="P23" s="3">
        <v>0</v>
      </c>
      <c r="Q23" s="3">
        <v>0</v>
      </c>
      <c r="R23" s="3">
        <v>143</v>
      </c>
      <c r="S23" s="3">
        <v>0</v>
      </c>
      <c r="T23" s="3">
        <v>0</v>
      </c>
      <c r="U23" s="3">
        <v>0</v>
      </c>
      <c r="V23" s="3">
        <v>0</v>
      </c>
    </row>
    <row r="24" spans="1:22" x14ac:dyDescent="0.25">
      <c r="A24" s="4" t="s">
        <v>40</v>
      </c>
      <c r="B24" s="4" t="s">
        <v>41</v>
      </c>
      <c r="C24" s="3">
        <v>13</v>
      </c>
      <c r="D24" s="3">
        <v>0</v>
      </c>
      <c r="E24" s="3">
        <v>0</v>
      </c>
      <c r="F24" s="3">
        <v>0</v>
      </c>
      <c r="G24" s="3">
        <v>3</v>
      </c>
      <c r="H24" s="3">
        <v>0</v>
      </c>
      <c r="I24" s="3">
        <v>0</v>
      </c>
      <c r="J24" s="3">
        <v>3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</row>
    <row r="25" spans="1:22" x14ac:dyDescent="0.25">
      <c r="A25" s="4" t="s">
        <v>42</v>
      </c>
      <c r="B25" s="4" t="s">
        <v>43</v>
      </c>
      <c r="C25" s="3">
        <v>496</v>
      </c>
      <c r="D25" s="3">
        <v>0</v>
      </c>
      <c r="E25" s="3">
        <v>0</v>
      </c>
      <c r="F25" s="3">
        <v>0</v>
      </c>
      <c r="G25" s="3">
        <v>454</v>
      </c>
      <c r="H25" s="3">
        <v>32</v>
      </c>
      <c r="I25" s="3">
        <v>0</v>
      </c>
      <c r="J25" s="3">
        <v>4574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5</v>
      </c>
      <c r="R25" s="3">
        <v>79</v>
      </c>
      <c r="S25" s="3">
        <v>0</v>
      </c>
      <c r="T25" s="3">
        <v>0</v>
      </c>
      <c r="U25" s="3">
        <v>0</v>
      </c>
      <c r="V25" s="3">
        <v>0</v>
      </c>
    </row>
    <row r="26" spans="1:22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0</v>
      </c>
      <c r="F26" s="3">
        <v>0</v>
      </c>
      <c r="G26" s="3">
        <v>1</v>
      </c>
      <c r="H26" s="3">
        <v>0</v>
      </c>
      <c r="I26" s="3">
        <v>0</v>
      </c>
      <c r="J26" s="3">
        <v>5160</v>
      </c>
      <c r="K26" s="3">
        <v>0</v>
      </c>
      <c r="L26" s="3">
        <v>0</v>
      </c>
      <c r="M26" s="3">
        <v>0</v>
      </c>
      <c r="N26" s="3">
        <v>195</v>
      </c>
      <c r="O26" s="3">
        <v>22</v>
      </c>
      <c r="P26" s="3">
        <v>0</v>
      </c>
      <c r="Q26" s="3">
        <v>0</v>
      </c>
      <c r="R26" s="3">
        <v>1268</v>
      </c>
      <c r="S26" s="3">
        <v>0</v>
      </c>
      <c r="T26" s="3">
        <v>0</v>
      </c>
      <c r="U26" s="3">
        <v>0</v>
      </c>
      <c r="V26" s="3">
        <v>0</v>
      </c>
    </row>
    <row r="27" spans="1:22" x14ac:dyDescent="0.25">
      <c r="A27" s="4" t="s">
        <v>46</v>
      </c>
      <c r="B27" s="4" t="s">
        <v>47</v>
      </c>
      <c r="C27" s="3">
        <v>127</v>
      </c>
      <c r="D27" s="3">
        <v>0</v>
      </c>
      <c r="E27" s="3">
        <v>0</v>
      </c>
      <c r="F27" s="3">
        <v>0</v>
      </c>
      <c r="G27" s="3">
        <v>21</v>
      </c>
      <c r="H27" s="3">
        <v>0</v>
      </c>
      <c r="I27" s="3">
        <v>0</v>
      </c>
      <c r="J27" s="3">
        <v>8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</row>
    <row r="28" spans="1:22" x14ac:dyDescent="0.25">
      <c r="A28" s="4" t="s">
        <v>48</v>
      </c>
      <c r="B28" s="4" t="s">
        <v>49</v>
      </c>
      <c r="C28" s="3">
        <v>117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3126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579</v>
      </c>
      <c r="S28" s="3">
        <v>0</v>
      </c>
      <c r="T28" s="3">
        <v>0</v>
      </c>
      <c r="U28" s="3">
        <v>0</v>
      </c>
      <c r="V28" s="3">
        <v>0</v>
      </c>
    </row>
    <row r="29" spans="1:22" x14ac:dyDescent="0.25">
      <c r="A29" s="4" t="s">
        <v>50</v>
      </c>
      <c r="B29" s="4" t="s">
        <v>51</v>
      </c>
      <c r="C29" s="3">
        <v>0</v>
      </c>
      <c r="D29" s="3">
        <v>0</v>
      </c>
      <c r="E29" s="3">
        <v>0</v>
      </c>
      <c r="F29" s="3">
        <v>0</v>
      </c>
      <c r="G29" s="3">
        <v>24</v>
      </c>
      <c r="H29" s="3">
        <v>0</v>
      </c>
      <c r="I29" s="3">
        <v>0</v>
      </c>
      <c r="J29" s="3">
        <v>3696</v>
      </c>
      <c r="K29" s="3">
        <v>0</v>
      </c>
      <c r="L29" s="3">
        <v>0</v>
      </c>
      <c r="M29" s="3">
        <v>0</v>
      </c>
      <c r="N29" s="3">
        <v>0</v>
      </c>
      <c r="O29" s="3">
        <v>28</v>
      </c>
      <c r="P29" s="3">
        <v>0</v>
      </c>
      <c r="Q29" s="3">
        <v>0</v>
      </c>
      <c r="R29" s="3">
        <v>459</v>
      </c>
      <c r="S29" s="3">
        <v>0</v>
      </c>
      <c r="T29" s="3">
        <v>0</v>
      </c>
      <c r="U29" s="3">
        <v>0</v>
      </c>
      <c r="V29" s="3">
        <v>0</v>
      </c>
    </row>
    <row r="30" spans="1:22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182</v>
      </c>
      <c r="J30" s="3">
        <v>3722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</row>
    <row r="31" spans="1:22" x14ac:dyDescent="0.25">
      <c r="A31" s="4" t="s">
        <v>54</v>
      </c>
      <c r="B31" s="4" t="s">
        <v>55</v>
      </c>
      <c r="C31" s="3">
        <v>0</v>
      </c>
      <c r="D31" s="3">
        <v>0</v>
      </c>
      <c r="E31" s="3">
        <v>0</v>
      </c>
      <c r="F31" s="3">
        <v>0</v>
      </c>
      <c r="G31" s="3">
        <v>80</v>
      </c>
      <c r="H31" s="3">
        <v>0</v>
      </c>
      <c r="I31" s="3">
        <v>0</v>
      </c>
      <c r="J31" s="3">
        <v>7673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488</v>
      </c>
      <c r="S31" s="3">
        <v>0</v>
      </c>
      <c r="T31" s="3">
        <v>0</v>
      </c>
      <c r="U31" s="3">
        <v>0</v>
      </c>
      <c r="V31" s="3">
        <v>0</v>
      </c>
    </row>
    <row r="32" spans="1:22" x14ac:dyDescent="0.25">
      <c r="A32" s="4" t="s">
        <v>56</v>
      </c>
      <c r="B32" s="4" t="s">
        <v>57</v>
      </c>
      <c r="C32" s="3">
        <v>757</v>
      </c>
      <c r="D32" s="3">
        <v>0</v>
      </c>
      <c r="E32" s="3">
        <v>0</v>
      </c>
      <c r="F32" s="3">
        <v>0</v>
      </c>
      <c r="G32" s="3">
        <v>99</v>
      </c>
      <c r="H32" s="3">
        <v>0</v>
      </c>
      <c r="I32" s="3">
        <v>0</v>
      </c>
      <c r="J32" s="3">
        <v>675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1349</v>
      </c>
      <c r="S32" s="3">
        <v>0</v>
      </c>
      <c r="T32" s="3">
        <v>0</v>
      </c>
      <c r="U32" s="3">
        <v>0</v>
      </c>
      <c r="V32" s="3">
        <v>0</v>
      </c>
    </row>
    <row r="33" spans="1:22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3">
        <v>0</v>
      </c>
      <c r="G33" s="3">
        <v>36</v>
      </c>
      <c r="H33" s="3">
        <v>0</v>
      </c>
      <c r="I33" s="3">
        <v>0</v>
      </c>
      <c r="J33" s="3">
        <v>7909</v>
      </c>
      <c r="K33" s="3">
        <v>0</v>
      </c>
      <c r="L33" s="3">
        <v>0</v>
      </c>
      <c r="M33" s="3">
        <v>0</v>
      </c>
      <c r="N33" s="3">
        <v>0</v>
      </c>
      <c r="O33" s="3">
        <v>12</v>
      </c>
      <c r="P33" s="3">
        <v>0</v>
      </c>
      <c r="Q33" s="3">
        <v>0</v>
      </c>
      <c r="R33" s="3">
        <v>1567</v>
      </c>
      <c r="S33" s="3">
        <v>0</v>
      </c>
      <c r="T33" s="3">
        <v>0</v>
      </c>
      <c r="U33" s="3">
        <v>0</v>
      </c>
      <c r="V33" s="3">
        <v>0</v>
      </c>
    </row>
    <row r="34" spans="1:22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3395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664</v>
      </c>
      <c r="S34" s="3">
        <v>0</v>
      </c>
      <c r="T34" s="3">
        <v>0</v>
      </c>
      <c r="U34" s="3">
        <v>0</v>
      </c>
      <c r="V34" s="3">
        <v>0</v>
      </c>
    </row>
    <row r="35" spans="1:22" x14ac:dyDescent="0.25">
      <c r="A35" s="4" t="s">
        <v>62</v>
      </c>
      <c r="B35" s="4" t="s">
        <v>63</v>
      </c>
      <c r="C35" s="3">
        <v>266</v>
      </c>
      <c r="D35" s="3">
        <v>0</v>
      </c>
      <c r="E35" s="3">
        <v>0</v>
      </c>
      <c r="F35" s="3">
        <v>0</v>
      </c>
      <c r="G35" s="3">
        <v>14</v>
      </c>
      <c r="H35" s="3">
        <v>0</v>
      </c>
      <c r="I35" s="3">
        <v>0</v>
      </c>
      <c r="J35" s="3">
        <v>2977</v>
      </c>
      <c r="K35" s="3">
        <v>0</v>
      </c>
      <c r="L35" s="3">
        <v>0</v>
      </c>
      <c r="M35" s="3">
        <v>0</v>
      </c>
      <c r="N35" s="3">
        <v>0</v>
      </c>
      <c r="O35" s="3">
        <v>2</v>
      </c>
      <c r="P35" s="3">
        <v>0</v>
      </c>
      <c r="Q35" s="3">
        <v>0</v>
      </c>
      <c r="R35" s="3">
        <v>2</v>
      </c>
      <c r="S35" s="3">
        <v>0</v>
      </c>
      <c r="T35" s="3">
        <v>0</v>
      </c>
      <c r="U35" s="3">
        <v>0</v>
      </c>
      <c r="V35" s="3">
        <v>0</v>
      </c>
    </row>
    <row r="36" spans="1:22" x14ac:dyDescent="0.25">
      <c r="A36" s="4" t="s">
        <v>64</v>
      </c>
      <c r="B36" s="4" t="s">
        <v>65</v>
      </c>
      <c r="C36" s="3">
        <v>1167</v>
      </c>
      <c r="D36" s="3">
        <v>0</v>
      </c>
      <c r="E36" s="3">
        <v>0</v>
      </c>
      <c r="F36" s="3">
        <v>0</v>
      </c>
      <c r="G36" s="3">
        <v>43</v>
      </c>
      <c r="H36" s="3">
        <v>0</v>
      </c>
      <c r="I36" s="3">
        <v>0</v>
      </c>
      <c r="J36" s="3">
        <v>4961</v>
      </c>
      <c r="K36" s="3">
        <v>0</v>
      </c>
      <c r="L36" s="3">
        <v>0</v>
      </c>
      <c r="M36" s="3">
        <v>0</v>
      </c>
      <c r="N36" s="3">
        <v>0</v>
      </c>
      <c r="O36" s="3">
        <v>15</v>
      </c>
      <c r="P36" s="3">
        <v>0</v>
      </c>
      <c r="Q36" s="3">
        <v>0</v>
      </c>
      <c r="R36" s="3">
        <v>656</v>
      </c>
      <c r="S36" s="3">
        <v>0</v>
      </c>
      <c r="T36" s="3">
        <v>0</v>
      </c>
      <c r="U36" s="3">
        <v>0</v>
      </c>
      <c r="V36" s="3">
        <v>0</v>
      </c>
    </row>
    <row r="37" spans="1:22" x14ac:dyDescent="0.25">
      <c r="A37" s="4" t="s">
        <v>66</v>
      </c>
      <c r="B37" s="4" t="s">
        <v>67</v>
      </c>
      <c r="C37" s="3">
        <v>94</v>
      </c>
      <c r="D37" s="3">
        <v>86</v>
      </c>
      <c r="E37" s="3">
        <v>0</v>
      </c>
      <c r="F37" s="3">
        <v>0</v>
      </c>
      <c r="G37" s="3">
        <v>22</v>
      </c>
      <c r="H37" s="3">
        <v>107</v>
      </c>
      <c r="I37" s="3">
        <v>0</v>
      </c>
      <c r="J37" s="3">
        <v>3096</v>
      </c>
      <c r="K37" s="3">
        <v>0</v>
      </c>
      <c r="L37" s="3">
        <v>0</v>
      </c>
      <c r="M37" s="3">
        <v>0</v>
      </c>
      <c r="N37" s="3">
        <v>0</v>
      </c>
      <c r="O37" s="3">
        <v>58</v>
      </c>
      <c r="P37" s="3">
        <v>0</v>
      </c>
      <c r="Q37" s="3">
        <v>0</v>
      </c>
      <c r="R37" s="3">
        <v>823</v>
      </c>
      <c r="S37" s="3">
        <v>0</v>
      </c>
      <c r="T37" s="3">
        <v>0</v>
      </c>
      <c r="U37" s="3">
        <v>0</v>
      </c>
      <c r="V37" s="3">
        <v>0</v>
      </c>
    </row>
    <row r="38" spans="1:22" x14ac:dyDescent="0.25">
      <c r="A38" s="4" t="s">
        <v>68</v>
      </c>
      <c r="B38" s="4" t="s">
        <v>69</v>
      </c>
      <c r="C38" s="3">
        <v>252</v>
      </c>
      <c r="D38" s="3">
        <v>0</v>
      </c>
      <c r="E38" s="3">
        <v>102</v>
      </c>
      <c r="F38" s="3">
        <v>0</v>
      </c>
      <c r="G38" s="3">
        <v>0</v>
      </c>
      <c r="H38" s="3">
        <v>0</v>
      </c>
      <c r="I38" s="3">
        <v>96</v>
      </c>
      <c r="J38" s="3">
        <v>3643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8</v>
      </c>
      <c r="R38" s="3">
        <v>773</v>
      </c>
      <c r="S38" s="3">
        <v>0</v>
      </c>
      <c r="T38" s="3">
        <v>0</v>
      </c>
      <c r="U38" s="3">
        <v>0</v>
      </c>
      <c r="V38" s="3">
        <v>0</v>
      </c>
    </row>
    <row r="39" spans="1:22" x14ac:dyDescent="0.25">
      <c r="A39" s="4" t="s">
        <v>70</v>
      </c>
      <c r="B39" s="4" t="s">
        <v>71</v>
      </c>
      <c r="C39" s="3">
        <v>478</v>
      </c>
      <c r="D39" s="3">
        <v>0</v>
      </c>
      <c r="E39" s="3">
        <v>0</v>
      </c>
      <c r="F39" s="3">
        <v>0</v>
      </c>
      <c r="G39" s="3">
        <v>52</v>
      </c>
      <c r="H39" s="3">
        <v>0</v>
      </c>
      <c r="I39" s="3">
        <v>0</v>
      </c>
      <c r="J39" s="3">
        <v>5714</v>
      </c>
      <c r="K39" s="3">
        <v>0</v>
      </c>
      <c r="L39" s="3">
        <v>0</v>
      </c>
      <c r="M39" s="3">
        <v>0</v>
      </c>
      <c r="N39" s="3">
        <v>0</v>
      </c>
      <c r="O39" s="3">
        <v>46</v>
      </c>
      <c r="P39" s="3">
        <v>0</v>
      </c>
      <c r="Q39" s="3">
        <v>0</v>
      </c>
      <c r="R39" s="3">
        <v>1313</v>
      </c>
      <c r="S39" s="3">
        <v>0</v>
      </c>
      <c r="T39" s="3">
        <v>0</v>
      </c>
      <c r="U39" s="3">
        <v>0</v>
      </c>
      <c r="V39" s="3">
        <v>0</v>
      </c>
    </row>
    <row r="40" spans="1:22" x14ac:dyDescent="0.25">
      <c r="A40" s="4" t="s">
        <v>72</v>
      </c>
      <c r="B40" s="4" t="s">
        <v>73</v>
      </c>
      <c r="C40" s="3">
        <v>0</v>
      </c>
      <c r="D40" s="3">
        <v>0</v>
      </c>
      <c r="E40" s="3">
        <v>0</v>
      </c>
      <c r="F40" s="3">
        <v>0</v>
      </c>
      <c r="G40" s="3">
        <v>223</v>
      </c>
      <c r="H40" s="3">
        <v>0</v>
      </c>
      <c r="I40" s="3">
        <v>0</v>
      </c>
      <c r="J40" s="3">
        <v>5616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1286</v>
      </c>
      <c r="S40" s="3">
        <v>0</v>
      </c>
      <c r="T40" s="3">
        <v>0</v>
      </c>
      <c r="U40" s="3">
        <v>0</v>
      </c>
      <c r="V40" s="3">
        <v>0</v>
      </c>
    </row>
    <row r="41" spans="1:22" x14ac:dyDescent="0.25">
      <c r="A41" s="4" t="s">
        <v>74</v>
      </c>
      <c r="B41" s="4" t="s">
        <v>75</v>
      </c>
      <c r="C41" s="3">
        <v>43</v>
      </c>
      <c r="D41" s="3">
        <v>0</v>
      </c>
      <c r="E41" s="3">
        <v>0</v>
      </c>
      <c r="F41" s="3">
        <v>0</v>
      </c>
      <c r="G41" s="3">
        <v>106</v>
      </c>
      <c r="H41" s="3">
        <v>0</v>
      </c>
      <c r="I41" s="3">
        <v>0</v>
      </c>
      <c r="J41" s="3">
        <v>106</v>
      </c>
      <c r="K41" s="3">
        <v>0</v>
      </c>
      <c r="L41" s="3">
        <v>0</v>
      </c>
      <c r="M41" s="3">
        <v>0</v>
      </c>
      <c r="N41" s="3">
        <v>0</v>
      </c>
      <c r="O41" s="3">
        <v>33</v>
      </c>
      <c r="P41" s="3">
        <v>0</v>
      </c>
      <c r="Q41" s="3">
        <v>0</v>
      </c>
      <c r="R41" s="3">
        <v>33</v>
      </c>
      <c r="S41" s="3">
        <v>0</v>
      </c>
      <c r="T41" s="3">
        <v>0</v>
      </c>
      <c r="U41" s="3">
        <v>0</v>
      </c>
      <c r="V41" s="3">
        <v>0</v>
      </c>
    </row>
    <row r="42" spans="1:22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</row>
    <row r="43" spans="1:22" x14ac:dyDescent="0.25">
      <c r="A43" s="4" t="s">
        <v>78</v>
      </c>
      <c r="B43" s="4" t="s">
        <v>79</v>
      </c>
      <c r="C43" s="3">
        <v>294</v>
      </c>
      <c r="D43" s="3">
        <v>0</v>
      </c>
      <c r="E43" s="3">
        <v>0</v>
      </c>
      <c r="F43" s="3">
        <v>0</v>
      </c>
      <c r="G43" s="3">
        <v>8</v>
      </c>
      <c r="H43" s="3">
        <v>0</v>
      </c>
      <c r="I43" s="3">
        <v>0</v>
      </c>
      <c r="J43" s="3">
        <v>8</v>
      </c>
      <c r="K43" s="3">
        <v>0</v>
      </c>
      <c r="L43" s="3">
        <v>0</v>
      </c>
      <c r="M43" s="3">
        <v>0</v>
      </c>
      <c r="N43" s="3">
        <v>0</v>
      </c>
      <c r="O43" s="3">
        <v>10</v>
      </c>
      <c r="P43" s="3">
        <v>0</v>
      </c>
      <c r="Q43" s="3">
        <v>0</v>
      </c>
      <c r="R43" s="3">
        <v>10</v>
      </c>
      <c r="S43" s="3">
        <v>0</v>
      </c>
      <c r="T43" s="3">
        <v>0</v>
      </c>
      <c r="U43" s="3">
        <v>0</v>
      </c>
      <c r="V43" s="3">
        <v>0</v>
      </c>
    </row>
    <row r="44" spans="1:22" x14ac:dyDescent="0.25">
      <c r="A44" s="4" t="s">
        <v>80</v>
      </c>
      <c r="B44" s="4" t="s">
        <v>81</v>
      </c>
      <c r="C44" s="3">
        <v>0</v>
      </c>
      <c r="D44" s="3">
        <v>0</v>
      </c>
      <c r="E44" s="3">
        <v>5</v>
      </c>
      <c r="F44" s="3">
        <v>0</v>
      </c>
      <c r="G44" s="3">
        <v>21</v>
      </c>
      <c r="H44" s="3">
        <v>0</v>
      </c>
      <c r="I44" s="3">
        <v>7</v>
      </c>
      <c r="J44" s="3">
        <v>5225</v>
      </c>
      <c r="K44" s="3">
        <v>0</v>
      </c>
      <c r="L44" s="3">
        <v>0</v>
      </c>
      <c r="M44" s="3">
        <v>0</v>
      </c>
      <c r="N44" s="3">
        <v>26</v>
      </c>
      <c r="O44" s="3">
        <v>0</v>
      </c>
      <c r="P44" s="3">
        <v>0</v>
      </c>
      <c r="Q44" s="3">
        <v>1</v>
      </c>
      <c r="R44" s="3">
        <v>1263</v>
      </c>
      <c r="S44" s="3">
        <v>0</v>
      </c>
      <c r="T44" s="3">
        <v>0</v>
      </c>
      <c r="U44" s="3">
        <v>0</v>
      </c>
      <c r="V44" s="3">
        <v>0</v>
      </c>
    </row>
    <row r="45" spans="1:22" x14ac:dyDescent="0.25">
      <c r="A45" s="4" t="s">
        <v>82</v>
      </c>
      <c r="B45" s="4" t="s">
        <v>83</v>
      </c>
      <c r="C45" s="3">
        <v>120</v>
      </c>
      <c r="D45" s="3">
        <v>144</v>
      </c>
      <c r="E45" s="3">
        <v>0</v>
      </c>
      <c r="F45" s="3">
        <v>0</v>
      </c>
      <c r="G45" s="3">
        <v>230</v>
      </c>
      <c r="H45" s="3">
        <v>150</v>
      </c>
      <c r="I45" s="3">
        <v>0</v>
      </c>
      <c r="J45" s="3">
        <v>2780</v>
      </c>
      <c r="K45" s="3">
        <v>0</v>
      </c>
      <c r="L45" s="3">
        <v>0</v>
      </c>
      <c r="M45" s="3">
        <v>0</v>
      </c>
      <c r="N45" s="3">
        <v>0</v>
      </c>
      <c r="O45" s="3">
        <v>65</v>
      </c>
      <c r="P45" s="3">
        <v>43</v>
      </c>
      <c r="Q45" s="3">
        <v>0</v>
      </c>
      <c r="R45" s="3">
        <v>513</v>
      </c>
      <c r="S45" s="3">
        <v>0</v>
      </c>
      <c r="T45" s="3">
        <v>0</v>
      </c>
      <c r="U45" s="3">
        <v>0</v>
      </c>
      <c r="V45" s="3">
        <v>0</v>
      </c>
    </row>
    <row r="46" spans="1:22" x14ac:dyDescent="0.25">
      <c r="A46" s="4" t="s">
        <v>84</v>
      </c>
      <c r="B46" s="4" t="s">
        <v>85</v>
      </c>
      <c r="C46" s="3">
        <v>0</v>
      </c>
      <c r="D46" s="3">
        <v>0</v>
      </c>
      <c r="E46" s="3">
        <v>0</v>
      </c>
      <c r="F46" s="3">
        <v>0</v>
      </c>
      <c r="G46" s="3">
        <v>57</v>
      </c>
      <c r="H46" s="3">
        <v>0</v>
      </c>
      <c r="I46" s="3">
        <v>0</v>
      </c>
      <c r="J46" s="3">
        <v>3273</v>
      </c>
      <c r="K46" s="3">
        <v>0</v>
      </c>
      <c r="L46" s="3">
        <v>0</v>
      </c>
      <c r="M46" s="3">
        <v>0</v>
      </c>
      <c r="N46" s="3">
        <v>0</v>
      </c>
      <c r="O46" s="3">
        <v>2</v>
      </c>
      <c r="P46" s="3">
        <v>0</v>
      </c>
      <c r="Q46" s="3">
        <v>0</v>
      </c>
      <c r="R46" s="3">
        <v>528</v>
      </c>
      <c r="S46" s="3">
        <v>0</v>
      </c>
      <c r="T46" s="3">
        <v>0</v>
      </c>
      <c r="U46" s="3">
        <v>0</v>
      </c>
      <c r="V46" s="3">
        <v>0</v>
      </c>
    </row>
    <row r="47" spans="1:22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3579</v>
      </c>
      <c r="K47" s="3">
        <v>0</v>
      </c>
      <c r="L47" s="3">
        <v>0</v>
      </c>
      <c r="M47" s="3">
        <v>0</v>
      </c>
      <c r="N47" s="3">
        <v>60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</row>
    <row r="48" spans="1:22" x14ac:dyDescent="0.25">
      <c r="A48" s="4" t="s">
        <v>88</v>
      </c>
      <c r="B48" s="4" t="s">
        <v>89</v>
      </c>
      <c r="C48" s="3">
        <v>259</v>
      </c>
      <c r="D48" s="3">
        <v>0</v>
      </c>
      <c r="E48" s="3">
        <v>0</v>
      </c>
      <c r="F48" s="3">
        <v>0</v>
      </c>
      <c r="G48" s="3">
        <v>16</v>
      </c>
      <c r="H48" s="3">
        <v>0</v>
      </c>
      <c r="I48" s="3">
        <v>0</v>
      </c>
      <c r="J48" s="3">
        <v>3791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543</v>
      </c>
      <c r="S48" s="3">
        <v>0</v>
      </c>
      <c r="T48" s="3">
        <v>0</v>
      </c>
      <c r="U48" s="3">
        <v>0</v>
      </c>
      <c r="V48" s="3">
        <v>0</v>
      </c>
    </row>
    <row r="49" spans="1:22" x14ac:dyDescent="0.25">
      <c r="A49" s="4" t="s">
        <v>90</v>
      </c>
      <c r="B49" s="4" t="s">
        <v>91</v>
      </c>
      <c r="C49" s="3">
        <v>0</v>
      </c>
      <c r="D49" s="3">
        <v>0</v>
      </c>
      <c r="E49" s="3">
        <v>0</v>
      </c>
      <c r="F49" s="3">
        <v>0</v>
      </c>
      <c r="G49" s="3">
        <v>54</v>
      </c>
      <c r="H49" s="3">
        <v>0</v>
      </c>
      <c r="I49" s="3">
        <v>0</v>
      </c>
      <c r="J49" s="3">
        <v>961</v>
      </c>
      <c r="K49" s="3">
        <v>0</v>
      </c>
      <c r="L49" s="3">
        <v>0</v>
      </c>
      <c r="M49" s="3">
        <v>0</v>
      </c>
      <c r="N49" s="3">
        <v>0</v>
      </c>
      <c r="O49" s="3">
        <v>38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</row>
    <row r="50" spans="1:22" x14ac:dyDescent="0.25">
      <c r="A50" s="4" t="s">
        <v>92</v>
      </c>
      <c r="B50" s="4" t="s">
        <v>93</v>
      </c>
      <c r="C50" s="3">
        <v>133</v>
      </c>
      <c r="D50" s="3">
        <v>0</v>
      </c>
      <c r="E50" s="3">
        <v>0</v>
      </c>
      <c r="F50" s="3">
        <v>0</v>
      </c>
      <c r="G50" s="3">
        <v>27</v>
      </c>
      <c r="H50" s="3">
        <v>0</v>
      </c>
      <c r="I50" s="3">
        <v>0</v>
      </c>
      <c r="J50" s="3">
        <v>6844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1765</v>
      </c>
      <c r="S50" s="3">
        <v>0</v>
      </c>
      <c r="T50" s="3">
        <v>0</v>
      </c>
      <c r="U50" s="3">
        <v>0</v>
      </c>
      <c r="V50" s="3">
        <v>0</v>
      </c>
    </row>
    <row r="51" spans="1:22" x14ac:dyDescent="0.25">
      <c r="A51" s="4" t="s">
        <v>94</v>
      </c>
      <c r="B51" s="4" t="s">
        <v>95</v>
      </c>
      <c r="C51" s="3">
        <v>0</v>
      </c>
      <c r="D51" s="3">
        <v>0</v>
      </c>
      <c r="E51" s="3">
        <v>33</v>
      </c>
      <c r="F51" s="3">
        <v>0</v>
      </c>
      <c r="G51" s="3">
        <v>9</v>
      </c>
      <c r="H51" s="3">
        <v>0</v>
      </c>
      <c r="I51" s="3">
        <v>0</v>
      </c>
      <c r="J51" s="3">
        <v>209</v>
      </c>
      <c r="K51" s="3">
        <v>0</v>
      </c>
      <c r="L51" s="3">
        <v>0</v>
      </c>
      <c r="M51" s="3">
        <v>0</v>
      </c>
      <c r="N51" s="3">
        <v>0</v>
      </c>
      <c r="O51" s="3">
        <v>1</v>
      </c>
      <c r="P51" s="3">
        <v>0</v>
      </c>
      <c r="Q51" s="3">
        <v>0</v>
      </c>
      <c r="R51" s="3">
        <v>51</v>
      </c>
      <c r="S51" s="3">
        <v>0</v>
      </c>
      <c r="T51" s="3">
        <v>0</v>
      </c>
      <c r="U51" s="3">
        <v>0</v>
      </c>
      <c r="V51" s="3">
        <v>0</v>
      </c>
    </row>
    <row r="52" spans="1:22" x14ac:dyDescent="0.25">
      <c r="A52" s="4" t="s">
        <v>96</v>
      </c>
      <c r="B52" s="4" t="s">
        <v>97</v>
      </c>
      <c r="C52" s="3">
        <v>0</v>
      </c>
      <c r="D52" s="3">
        <v>0</v>
      </c>
      <c r="E52" s="3">
        <v>188</v>
      </c>
      <c r="F52" s="3">
        <v>0</v>
      </c>
      <c r="G52" s="3">
        <v>0</v>
      </c>
      <c r="H52" s="3">
        <v>0</v>
      </c>
      <c r="I52" s="3">
        <v>222</v>
      </c>
      <c r="J52" s="3">
        <v>222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22</v>
      </c>
      <c r="R52" s="3">
        <v>22</v>
      </c>
      <c r="S52" s="3">
        <v>0</v>
      </c>
      <c r="T52" s="3">
        <v>0</v>
      </c>
      <c r="U52" s="3">
        <v>0</v>
      </c>
      <c r="V52" s="3">
        <v>0</v>
      </c>
    </row>
    <row r="53" spans="1:22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100</v>
      </c>
      <c r="F53" s="3">
        <v>0</v>
      </c>
      <c r="G53" s="3">
        <v>0</v>
      </c>
      <c r="H53" s="3">
        <v>0</v>
      </c>
      <c r="I53" s="3">
        <v>400</v>
      </c>
      <c r="J53" s="3">
        <v>400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</row>
    <row r="54" spans="1:22" x14ac:dyDescent="0.25">
      <c r="A54" s="4" t="s">
        <v>100</v>
      </c>
      <c r="B54" s="4" t="s">
        <v>101</v>
      </c>
      <c r="C54" s="3">
        <v>0</v>
      </c>
      <c r="D54" s="3">
        <v>161</v>
      </c>
      <c r="E54" s="3">
        <v>0</v>
      </c>
      <c r="F54" s="3">
        <v>0</v>
      </c>
      <c r="G54" s="3">
        <v>0</v>
      </c>
      <c r="H54" s="3">
        <v>1</v>
      </c>
      <c r="I54" s="3">
        <v>0</v>
      </c>
      <c r="J54" s="3">
        <v>1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</row>
    <row r="55" spans="1:22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2965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766</v>
      </c>
      <c r="S55" s="3">
        <v>0</v>
      </c>
      <c r="T55" s="3">
        <v>0</v>
      </c>
      <c r="U55" s="3">
        <v>0</v>
      </c>
      <c r="V55" s="3">
        <v>0</v>
      </c>
    </row>
    <row r="56" spans="1:22" x14ac:dyDescent="0.25">
      <c r="A56" s="4" t="s">
        <v>104</v>
      </c>
      <c r="B56" s="4" t="s">
        <v>105</v>
      </c>
      <c r="C56" s="3">
        <v>397</v>
      </c>
      <c r="D56" s="3">
        <v>0</v>
      </c>
      <c r="E56" s="3">
        <v>78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</row>
    <row r="57" spans="1:22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</row>
    <row r="58" spans="1:22" x14ac:dyDescent="0.25">
      <c r="A58" s="4" t="s">
        <v>108</v>
      </c>
      <c r="B58" s="4" t="s">
        <v>109</v>
      </c>
      <c r="C58" s="3">
        <v>10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1909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616</v>
      </c>
      <c r="S58" s="3">
        <v>0</v>
      </c>
      <c r="T58" s="3">
        <v>0</v>
      </c>
      <c r="U58" s="3">
        <v>0</v>
      </c>
      <c r="V58" s="3">
        <v>0</v>
      </c>
    </row>
    <row r="59" spans="1:22" x14ac:dyDescent="0.25">
      <c r="A59" s="4" t="s">
        <v>110</v>
      </c>
      <c r="B59" s="4" t="s">
        <v>111</v>
      </c>
      <c r="C59" s="3">
        <v>73</v>
      </c>
      <c r="D59" s="3">
        <v>0</v>
      </c>
      <c r="E59" s="3">
        <v>89</v>
      </c>
      <c r="F59" s="3">
        <v>0</v>
      </c>
      <c r="G59" s="3">
        <v>0</v>
      </c>
      <c r="H59" s="3">
        <v>0</v>
      </c>
      <c r="I59" s="3">
        <v>72</v>
      </c>
      <c r="J59" s="3">
        <v>72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</row>
    <row r="60" spans="1:22" x14ac:dyDescent="0.25">
      <c r="A60" s="4" t="s">
        <v>112</v>
      </c>
      <c r="B60" s="4" t="s">
        <v>113</v>
      </c>
      <c r="C60" s="3">
        <v>16</v>
      </c>
      <c r="D60" s="3">
        <v>2</v>
      </c>
      <c r="E60" s="3">
        <v>2</v>
      </c>
      <c r="F60" s="3">
        <v>0</v>
      </c>
      <c r="G60" s="3">
        <v>207</v>
      </c>
      <c r="H60" s="3">
        <v>0</v>
      </c>
      <c r="I60" s="3">
        <v>0</v>
      </c>
      <c r="J60" s="3">
        <v>2703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71</v>
      </c>
      <c r="Q60" s="3">
        <v>24</v>
      </c>
      <c r="R60" s="3">
        <v>820</v>
      </c>
      <c r="S60" s="3">
        <v>0</v>
      </c>
      <c r="T60" s="3">
        <v>0</v>
      </c>
      <c r="U60" s="3">
        <v>0</v>
      </c>
      <c r="V60" s="3">
        <v>0</v>
      </c>
    </row>
    <row r="61" spans="1:22" x14ac:dyDescent="0.25">
      <c r="A61" s="4" t="s">
        <v>114</v>
      </c>
      <c r="B61" s="4" t="s">
        <v>115</v>
      </c>
      <c r="C61" s="3">
        <v>5</v>
      </c>
      <c r="D61" s="3">
        <v>0</v>
      </c>
      <c r="E61" s="3">
        <v>0</v>
      </c>
      <c r="F61" s="3">
        <v>0</v>
      </c>
      <c r="G61" s="3">
        <v>39</v>
      </c>
      <c r="H61" s="3">
        <v>150</v>
      </c>
      <c r="I61" s="3">
        <v>0</v>
      </c>
      <c r="J61" s="3">
        <v>150</v>
      </c>
      <c r="K61" s="3">
        <v>0</v>
      </c>
      <c r="L61" s="3">
        <v>0</v>
      </c>
      <c r="M61" s="3">
        <v>0</v>
      </c>
      <c r="N61" s="3">
        <v>0</v>
      </c>
      <c r="O61" s="3">
        <v>4</v>
      </c>
      <c r="P61" s="3">
        <v>0</v>
      </c>
      <c r="Q61" s="3">
        <v>114</v>
      </c>
      <c r="R61" s="3">
        <v>114</v>
      </c>
      <c r="S61" s="3">
        <v>0</v>
      </c>
      <c r="T61" s="3">
        <v>0</v>
      </c>
      <c r="U61" s="3">
        <v>0</v>
      </c>
      <c r="V61" s="3">
        <v>0</v>
      </c>
    </row>
    <row r="62" spans="1:22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2151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856</v>
      </c>
      <c r="S62" s="3">
        <v>0</v>
      </c>
      <c r="T62" s="3">
        <v>0</v>
      </c>
      <c r="U62" s="3">
        <v>0</v>
      </c>
      <c r="V62" s="3">
        <v>0</v>
      </c>
    </row>
    <row r="63" spans="1:22" x14ac:dyDescent="0.25">
      <c r="A63" s="4" t="s">
        <v>118</v>
      </c>
      <c r="B63" s="4" t="s">
        <v>119</v>
      </c>
      <c r="C63" s="3">
        <v>10</v>
      </c>
      <c r="D63" s="3">
        <v>27</v>
      </c>
      <c r="E63" s="3">
        <v>151</v>
      </c>
      <c r="F63" s="3">
        <v>0</v>
      </c>
      <c r="G63" s="3">
        <v>15</v>
      </c>
      <c r="H63" s="3">
        <v>0</v>
      </c>
      <c r="I63" s="3">
        <v>15</v>
      </c>
      <c r="J63" s="3">
        <v>3415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910</v>
      </c>
      <c r="S63" s="3">
        <v>0</v>
      </c>
      <c r="T63" s="3">
        <v>0</v>
      </c>
      <c r="U63" s="3">
        <v>0</v>
      </c>
      <c r="V63" s="3">
        <v>0</v>
      </c>
    </row>
    <row r="64" spans="1:22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</row>
    <row r="65" spans="1:22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</row>
    <row r="66" spans="1:22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372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9</v>
      </c>
      <c r="S66" s="3">
        <v>0</v>
      </c>
      <c r="T66" s="3">
        <v>0</v>
      </c>
      <c r="U66" s="3">
        <v>0</v>
      </c>
      <c r="V66" s="3">
        <v>0</v>
      </c>
    </row>
    <row r="67" spans="1:22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</row>
    <row r="68" spans="1:22" x14ac:dyDescent="0.25">
      <c r="A68" s="4" t="s">
        <v>128</v>
      </c>
      <c r="B68" s="4" t="s">
        <v>129</v>
      </c>
      <c r="C68" s="3">
        <v>386</v>
      </c>
      <c r="D68" s="3">
        <v>0</v>
      </c>
      <c r="E68" s="3">
        <v>377</v>
      </c>
      <c r="F68" s="3">
        <v>0</v>
      </c>
      <c r="G68" s="3">
        <v>0</v>
      </c>
      <c r="H68" s="3">
        <v>0</v>
      </c>
      <c r="I68" s="3">
        <v>25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</row>
    <row r="69" spans="1:22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</row>
    <row r="70" spans="1:22" x14ac:dyDescent="0.25">
      <c r="A70" s="4" t="s">
        <v>132</v>
      </c>
      <c r="B70" s="4" t="s">
        <v>133</v>
      </c>
      <c r="C70" s="3">
        <v>49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647</v>
      </c>
      <c r="K70" s="3">
        <v>0</v>
      </c>
      <c r="L70" s="3">
        <v>0</v>
      </c>
      <c r="M70" s="3">
        <v>0</v>
      </c>
      <c r="N70" s="3">
        <v>0</v>
      </c>
      <c r="O70" s="3">
        <v>2</v>
      </c>
      <c r="P70" s="3">
        <v>0</v>
      </c>
      <c r="Q70" s="3">
        <v>0</v>
      </c>
      <c r="R70" s="3">
        <v>211</v>
      </c>
      <c r="S70" s="3">
        <v>0</v>
      </c>
      <c r="T70" s="3">
        <v>0</v>
      </c>
      <c r="U70" s="3">
        <v>0</v>
      </c>
      <c r="V70" s="3">
        <v>0</v>
      </c>
    </row>
    <row r="71" spans="1:22" x14ac:dyDescent="0.25">
      <c r="A71" s="4" t="s">
        <v>134</v>
      </c>
      <c r="B71" s="4" t="s">
        <v>135</v>
      </c>
      <c r="C71" s="3">
        <v>0</v>
      </c>
      <c r="D71" s="3">
        <v>0</v>
      </c>
      <c r="E71" s="3">
        <v>0</v>
      </c>
      <c r="F71" s="3">
        <v>0</v>
      </c>
      <c r="G71" s="3">
        <v>7</v>
      </c>
      <c r="H71" s="3">
        <v>0</v>
      </c>
      <c r="I71" s="3">
        <v>0</v>
      </c>
      <c r="J71" s="3">
        <v>66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</row>
    <row r="72" spans="1:22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</row>
    <row r="73" spans="1:22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">
        <v>0</v>
      </c>
      <c r="G73" s="3">
        <v>91</v>
      </c>
      <c r="H73" s="3">
        <v>0</v>
      </c>
      <c r="I73" s="3">
        <v>0</v>
      </c>
      <c r="J73" s="3">
        <v>128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76</v>
      </c>
      <c r="S73" s="3">
        <v>0</v>
      </c>
      <c r="T73" s="3">
        <v>0</v>
      </c>
      <c r="U73" s="3">
        <v>0</v>
      </c>
      <c r="V73" s="3">
        <v>0</v>
      </c>
    </row>
    <row r="74" spans="1:22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</row>
    <row r="75" spans="1:22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462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123</v>
      </c>
      <c r="S75" s="3">
        <v>0</v>
      </c>
      <c r="T75" s="3">
        <v>0</v>
      </c>
      <c r="U75" s="3">
        <v>0</v>
      </c>
      <c r="V75" s="3">
        <v>0</v>
      </c>
    </row>
    <row r="76" spans="1:22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278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103</v>
      </c>
      <c r="S76" s="3">
        <v>0</v>
      </c>
      <c r="T76" s="3">
        <v>0</v>
      </c>
      <c r="U76" s="3">
        <v>0</v>
      </c>
      <c r="V76" s="3">
        <v>0</v>
      </c>
    </row>
    <row r="77" spans="1:22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</row>
    <row r="78" spans="1:22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</row>
    <row r="79" spans="1:22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361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</row>
    <row r="80" spans="1:22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</row>
    <row r="81" spans="1:22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129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</row>
    <row r="82" spans="1:22" x14ac:dyDescent="0.25">
      <c r="A82" s="4" t="s">
        <v>156</v>
      </c>
      <c r="B82" s="4" t="s">
        <v>157</v>
      </c>
      <c r="C82" s="3">
        <v>40</v>
      </c>
      <c r="D82" s="3">
        <v>0</v>
      </c>
      <c r="E82" s="3">
        <v>0</v>
      </c>
      <c r="F82" s="3">
        <v>0</v>
      </c>
      <c r="G82" s="3">
        <v>10</v>
      </c>
      <c r="H82" s="3">
        <v>0</v>
      </c>
      <c r="I82" s="3">
        <v>0</v>
      </c>
      <c r="J82" s="3">
        <v>202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</row>
    <row r="83" spans="1:22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102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</row>
    <row r="84" spans="1:22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</row>
    <row r="85" spans="1:22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80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</row>
    <row r="86" spans="1:22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</row>
    <row r="87" spans="1:22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</row>
    <row r="88" spans="1:22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</row>
    <row r="89" spans="1:22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</row>
    <row r="90" spans="1:22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</row>
    <row r="91" spans="1:22" x14ac:dyDescent="0.25">
      <c r="A91" s="4" t="s">
        <v>174</v>
      </c>
      <c r="B91" s="4" t="s">
        <v>175</v>
      </c>
      <c r="C91" s="3">
        <v>89</v>
      </c>
      <c r="D91" s="3">
        <v>0</v>
      </c>
      <c r="E91" s="3">
        <v>0</v>
      </c>
      <c r="F91" s="3">
        <v>0</v>
      </c>
      <c r="G91" s="3">
        <v>3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</row>
    <row r="92" spans="1:22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</row>
    <row r="93" spans="1:22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129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</row>
    <row r="94" spans="1:22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52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24</v>
      </c>
      <c r="S94" s="3">
        <v>0</v>
      </c>
      <c r="T94" s="3">
        <v>0</v>
      </c>
      <c r="U94" s="3">
        <v>0</v>
      </c>
      <c r="V94" s="3">
        <v>0</v>
      </c>
    </row>
    <row r="95" spans="1:22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</row>
    <row r="96" spans="1:22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</row>
    <row r="97" spans="1:22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109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</row>
    <row r="98" spans="1:22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122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</row>
    <row r="99" spans="1:22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</row>
    <row r="100" spans="1:22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</row>
    <row r="101" spans="1:22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</row>
    <row r="102" spans="1:22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</row>
    <row r="103" spans="1:22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</row>
    <row r="104" spans="1:22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</row>
    <row r="105" spans="1:22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</row>
    <row r="106" spans="1:22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70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</row>
    <row r="107" spans="1:22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</row>
    <row r="108" spans="1:22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130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</row>
    <row r="109" spans="1:22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</row>
    <row r="110" spans="1:22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</row>
    <row r="111" spans="1:22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</row>
    <row r="112" spans="1:22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</row>
    <row r="113" spans="1:22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</row>
    <row r="114" spans="1:22" x14ac:dyDescent="0.25">
      <c r="A114" s="14"/>
      <c r="B114" s="9" t="s">
        <v>473</v>
      </c>
      <c r="C114" s="24">
        <f>SUM(C5:C113)</f>
        <v>16061</v>
      </c>
      <c r="D114" s="24">
        <f t="shared" ref="D114:V114" si="0">SUM(D5:D113)</f>
        <v>1388</v>
      </c>
      <c r="E114" s="24">
        <f t="shared" si="0"/>
        <v>4062</v>
      </c>
      <c r="F114" s="24">
        <f t="shared" si="0"/>
        <v>0</v>
      </c>
      <c r="G114" s="24">
        <f t="shared" si="0"/>
        <v>5840</v>
      </c>
      <c r="H114" s="24">
        <f t="shared" si="0"/>
        <v>877</v>
      </c>
      <c r="I114" s="24">
        <f t="shared" si="0"/>
        <v>1600</v>
      </c>
      <c r="J114" s="24">
        <f t="shared" si="0"/>
        <v>185664</v>
      </c>
      <c r="K114" s="24">
        <f t="shared" si="0"/>
        <v>1</v>
      </c>
      <c r="L114" s="24">
        <f t="shared" si="0"/>
        <v>0</v>
      </c>
      <c r="M114" s="24">
        <f t="shared" si="0"/>
        <v>4</v>
      </c>
      <c r="N114" s="24">
        <f t="shared" si="0"/>
        <v>424</v>
      </c>
      <c r="O114" s="24">
        <f t="shared" si="0"/>
        <v>717</v>
      </c>
      <c r="P114" s="24">
        <f t="shared" si="0"/>
        <v>197</v>
      </c>
      <c r="Q114" s="24">
        <f t="shared" si="0"/>
        <v>367</v>
      </c>
      <c r="R114" s="24">
        <f t="shared" si="0"/>
        <v>34647</v>
      </c>
      <c r="S114" s="24">
        <f t="shared" si="0"/>
        <v>0</v>
      </c>
      <c r="T114" s="24">
        <f t="shared" si="0"/>
        <v>0</v>
      </c>
      <c r="U114" s="24">
        <f t="shared" si="0"/>
        <v>0</v>
      </c>
      <c r="V114" s="24">
        <f t="shared" si="0"/>
        <v>0</v>
      </c>
    </row>
  </sheetData>
  <mergeCells count="8">
    <mergeCell ref="A2:A4"/>
    <mergeCell ref="B2:B4"/>
    <mergeCell ref="C2:V2"/>
    <mergeCell ref="C3:F3"/>
    <mergeCell ref="G3:J3"/>
    <mergeCell ref="K3:N3"/>
    <mergeCell ref="O3:R3"/>
    <mergeCell ref="S3:V3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"/>
  <sheetViews>
    <sheetView workbookViewId="0">
      <selection activeCell="K13" sqref="K13"/>
    </sheetView>
  </sheetViews>
  <sheetFormatPr baseColWidth="10" defaultColWidth="9.140625" defaultRowHeight="15" x14ac:dyDescent="0.25"/>
  <cols>
    <col min="2" max="2" width="68.42578125" customWidth="1"/>
    <col min="3" max="7" width="16.5703125" customWidth="1"/>
  </cols>
  <sheetData>
    <row r="1" spans="1:7" ht="15.75" thickBot="1" x14ac:dyDescent="0.3"/>
    <row r="2" spans="1:7" ht="30" customHeight="1" thickTop="1" thickBot="1" x14ac:dyDescent="0.3">
      <c r="A2" s="318" t="s">
        <v>0</v>
      </c>
      <c r="B2" s="318" t="s">
        <v>1</v>
      </c>
      <c r="C2" s="318" t="s">
        <v>773</v>
      </c>
      <c r="D2" s="318"/>
      <c r="E2" s="318"/>
      <c r="F2" s="318"/>
      <c r="G2" s="318"/>
    </row>
    <row r="3" spans="1:7" ht="39.950000000000003" customHeight="1" thickTop="1" thickBot="1" x14ac:dyDescent="0.3">
      <c r="A3" s="318" t="s">
        <v>0</v>
      </c>
      <c r="B3" s="318" t="s">
        <v>1</v>
      </c>
      <c r="C3" s="69" t="s">
        <v>396</v>
      </c>
      <c r="D3" s="69" t="s">
        <v>397</v>
      </c>
      <c r="E3" s="69" t="s">
        <v>398</v>
      </c>
      <c r="F3" s="69" t="s">
        <v>399</v>
      </c>
      <c r="G3" s="69" t="s">
        <v>473</v>
      </c>
    </row>
    <row r="4" spans="1:7" ht="15.75" thickTop="1" x14ac:dyDescent="0.25">
      <c r="A4" s="4" t="s">
        <v>2</v>
      </c>
      <c r="B4" s="29" t="s">
        <v>3</v>
      </c>
      <c r="C4" s="94">
        <v>8276</v>
      </c>
      <c r="D4" s="61">
        <v>29</v>
      </c>
      <c r="E4" s="61">
        <v>1570</v>
      </c>
      <c r="F4" s="95">
        <v>0</v>
      </c>
      <c r="G4" s="96">
        <f>+C4+D4+E4+F4</f>
        <v>9875</v>
      </c>
    </row>
    <row r="5" spans="1:7" x14ac:dyDescent="0.25">
      <c r="A5" s="4" t="s">
        <v>4</v>
      </c>
      <c r="B5" s="29" t="s">
        <v>5</v>
      </c>
      <c r="C5" s="31">
        <v>1639</v>
      </c>
      <c r="D5" s="6">
        <v>0</v>
      </c>
      <c r="E5" s="3">
        <v>1401</v>
      </c>
      <c r="F5" s="32">
        <v>0</v>
      </c>
      <c r="G5" s="97">
        <f t="shared" ref="G5:G68" si="0">+C5+D5+E5+F5</f>
        <v>3040</v>
      </c>
    </row>
    <row r="6" spans="1:7" x14ac:dyDescent="0.25">
      <c r="A6" s="4" t="s">
        <v>6</v>
      </c>
      <c r="B6" s="29" t="s">
        <v>7</v>
      </c>
      <c r="C6" s="31">
        <v>48</v>
      </c>
      <c r="D6" s="3">
        <v>0</v>
      </c>
      <c r="E6" s="3">
        <v>10</v>
      </c>
      <c r="F6" s="32">
        <v>0</v>
      </c>
      <c r="G6" s="97">
        <f t="shared" si="0"/>
        <v>58</v>
      </c>
    </row>
    <row r="7" spans="1:7" x14ac:dyDescent="0.25">
      <c r="A7" s="4" t="s">
        <v>8</v>
      </c>
      <c r="B7" s="29" t="s">
        <v>9</v>
      </c>
      <c r="C7" s="31">
        <v>337</v>
      </c>
      <c r="D7" s="6">
        <v>0</v>
      </c>
      <c r="E7" s="3">
        <v>225</v>
      </c>
      <c r="F7" s="32">
        <v>0</v>
      </c>
      <c r="G7" s="97">
        <f t="shared" si="0"/>
        <v>562</v>
      </c>
    </row>
    <row r="8" spans="1:7" x14ac:dyDescent="0.25">
      <c r="A8" s="4" t="s">
        <v>10</v>
      </c>
      <c r="B8" s="29" t="s">
        <v>11</v>
      </c>
      <c r="C8" s="31">
        <v>8037</v>
      </c>
      <c r="D8" s="6">
        <v>0</v>
      </c>
      <c r="E8" s="3">
        <v>1417</v>
      </c>
      <c r="F8" s="32">
        <v>0</v>
      </c>
      <c r="G8" s="97">
        <f t="shared" si="0"/>
        <v>9454</v>
      </c>
    </row>
    <row r="9" spans="1:7" x14ac:dyDescent="0.25">
      <c r="A9" s="4" t="s">
        <v>12</v>
      </c>
      <c r="B9" s="29" t="s">
        <v>13</v>
      </c>
      <c r="C9" s="31">
        <v>1261</v>
      </c>
      <c r="D9" s="6">
        <v>0</v>
      </c>
      <c r="E9" s="3">
        <v>663</v>
      </c>
      <c r="F9" s="32">
        <v>0</v>
      </c>
      <c r="G9" s="97">
        <f t="shared" si="0"/>
        <v>1924</v>
      </c>
    </row>
    <row r="10" spans="1:7" x14ac:dyDescent="0.25">
      <c r="A10" s="4" t="s">
        <v>14</v>
      </c>
      <c r="B10" s="29" t="s">
        <v>15</v>
      </c>
      <c r="C10" s="31">
        <v>16502</v>
      </c>
      <c r="D10" s="3">
        <v>0</v>
      </c>
      <c r="E10" s="3">
        <v>3268</v>
      </c>
      <c r="F10" s="32">
        <v>0</v>
      </c>
      <c r="G10" s="97">
        <f t="shared" si="0"/>
        <v>19770</v>
      </c>
    </row>
    <row r="11" spans="1:7" x14ac:dyDescent="0.25">
      <c r="A11" s="4" t="s">
        <v>16</v>
      </c>
      <c r="B11" s="29" t="s">
        <v>17</v>
      </c>
      <c r="C11" s="31">
        <v>8541</v>
      </c>
      <c r="D11" s="6">
        <v>0</v>
      </c>
      <c r="E11" s="3">
        <v>856</v>
      </c>
      <c r="F11" s="32">
        <v>0</v>
      </c>
      <c r="G11" s="97">
        <f t="shared" si="0"/>
        <v>9397</v>
      </c>
    </row>
    <row r="12" spans="1:7" x14ac:dyDescent="0.25">
      <c r="A12" s="4" t="s">
        <v>18</v>
      </c>
      <c r="B12" s="29" t="s">
        <v>19</v>
      </c>
      <c r="C12" s="31">
        <v>13</v>
      </c>
      <c r="D12" s="6">
        <v>0</v>
      </c>
      <c r="E12" s="3">
        <v>14</v>
      </c>
      <c r="F12" s="32">
        <v>0</v>
      </c>
      <c r="G12" s="97">
        <f t="shared" si="0"/>
        <v>27</v>
      </c>
    </row>
    <row r="13" spans="1:7" x14ac:dyDescent="0.25">
      <c r="A13" s="4" t="s">
        <v>20</v>
      </c>
      <c r="B13" s="29" t="s">
        <v>21</v>
      </c>
      <c r="C13" s="31">
        <v>2902</v>
      </c>
      <c r="D13" s="6">
        <v>0</v>
      </c>
      <c r="E13" s="3">
        <v>545</v>
      </c>
      <c r="F13" s="32">
        <v>0</v>
      </c>
      <c r="G13" s="97">
        <f t="shared" si="0"/>
        <v>3447</v>
      </c>
    </row>
    <row r="14" spans="1:7" x14ac:dyDescent="0.25">
      <c r="A14" s="4" t="s">
        <v>22</v>
      </c>
      <c r="B14" s="29" t="s">
        <v>23</v>
      </c>
      <c r="C14" s="31">
        <v>3</v>
      </c>
      <c r="D14" s="6">
        <v>0</v>
      </c>
      <c r="E14" s="3">
        <v>0</v>
      </c>
      <c r="F14" s="32">
        <v>0</v>
      </c>
      <c r="G14" s="97">
        <f t="shared" si="0"/>
        <v>3</v>
      </c>
    </row>
    <row r="15" spans="1:7" x14ac:dyDescent="0.25">
      <c r="A15" s="4" t="s">
        <v>24</v>
      </c>
      <c r="B15" s="29" t="s">
        <v>25</v>
      </c>
      <c r="C15" s="31">
        <v>9136</v>
      </c>
      <c r="D15" s="6">
        <v>0</v>
      </c>
      <c r="E15" s="3">
        <v>369</v>
      </c>
      <c r="F15" s="32">
        <v>0</v>
      </c>
      <c r="G15" s="97">
        <f t="shared" si="0"/>
        <v>9505</v>
      </c>
    </row>
    <row r="16" spans="1:7" x14ac:dyDescent="0.25">
      <c r="A16" s="4" t="s">
        <v>26</v>
      </c>
      <c r="B16" s="29" t="s">
        <v>27</v>
      </c>
      <c r="C16" s="31">
        <v>117</v>
      </c>
      <c r="D16" s="6">
        <v>0</v>
      </c>
      <c r="E16" s="3">
        <v>0</v>
      </c>
      <c r="F16" s="32">
        <v>0</v>
      </c>
      <c r="G16" s="97">
        <f t="shared" si="0"/>
        <v>117</v>
      </c>
    </row>
    <row r="17" spans="1:7" x14ac:dyDescent="0.25">
      <c r="A17" s="4" t="s">
        <v>28</v>
      </c>
      <c r="B17" s="29" t="s">
        <v>29</v>
      </c>
      <c r="C17" s="31">
        <v>5773</v>
      </c>
      <c r="D17" s="3">
        <v>51</v>
      </c>
      <c r="E17" s="3">
        <v>906</v>
      </c>
      <c r="F17" s="32">
        <v>0</v>
      </c>
      <c r="G17" s="97">
        <f t="shared" si="0"/>
        <v>6730</v>
      </c>
    </row>
    <row r="18" spans="1:7" x14ac:dyDescent="0.25">
      <c r="A18" s="4" t="s">
        <v>30</v>
      </c>
      <c r="B18" s="29" t="s">
        <v>31</v>
      </c>
      <c r="C18" s="31">
        <v>60</v>
      </c>
      <c r="D18" s="6">
        <v>0</v>
      </c>
      <c r="E18" s="3">
        <v>0</v>
      </c>
      <c r="F18" s="32">
        <v>0</v>
      </c>
      <c r="G18" s="97">
        <f t="shared" si="0"/>
        <v>60</v>
      </c>
    </row>
    <row r="19" spans="1:7" x14ac:dyDescent="0.25">
      <c r="A19" s="4" t="s">
        <v>32</v>
      </c>
      <c r="B19" s="29" t="s">
        <v>33</v>
      </c>
      <c r="C19" s="31">
        <v>6037</v>
      </c>
      <c r="D19" s="3">
        <v>56</v>
      </c>
      <c r="E19" s="3">
        <v>1041</v>
      </c>
      <c r="F19" s="32">
        <v>0</v>
      </c>
      <c r="G19" s="97">
        <f t="shared" si="0"/>
        <v>7134</v>
      </c>
    </row>
    <row r="20" spans="1:7" x14ac:dyDescent="0.25">
      <c r="A20" s="4" t="s">
        <v>34</v>
      </c>
      <c r="B20" s="29" t="s">
        <v>35</v>
      </c>
      <c r="C20" s="31">
        <v>458</v>
      </c>
      <c r="D20" s="6">
        <v>0</v>
      </c>
      <c r="E20" s="3">
        <v>336</v>
      </c>
      <c r="F20" s="32">
        <v>0</v>
      </c>
      <c r="G20" s="97">
        <f t="shared" si="0"/>
        <v>794</v>
      </c>
    </row>
    <row r="21" spans="1:7" x14ac:dyDescent="0.25">
      <c r="A21" s="4" t="s">
        <v>36</v>
      </c>
      <c r="B21" s="29" t="s">
        <v>37</v>
      </c>
      <c r="C21" s="31">
        <v>5448</v>
      </c>
      <c r="D21" s="3">
        <v>7</v>
      </c>
      <c r="E21" s="3">
        <v>1221</v>
      </c>
      <c r="F21" s="32">
        <v>0</v>
      </c>
      <c r="G21" s="97">
        <f t="shared" si="0"/>
        <v>6676</v>
      </c>
    </row>
    <row r="22" spans="1:7" x14ac:dyDescent="0.25">
      <c r="A22" s="4" t="s">
        <v>38</v>
      </c>
      <c r="B22" s="29" t="s">
        <v>39</v>
      </c>
      <c r="C22" s="31">
        <v>925</v>
      </c>
      <c r="D22" s="6">
        <v>0</v>
      </c>
      <c r="E22" s="3">
        <v>143</v>
      </c>
      <c r="F22" s="32">
        <v>0</v>
      </c>
      <c r="G22" s="97">
        <f t="shared" si="0"/>
        <v>1068</v>
      </c>
    </row>
    <row r="23" spans="1:7" x14ac:dyDescent="0.25">
      <c r="A23" s="4" t="s">
        <v>40</v>
      </c>
      <c r="B23" s="29" t="s">
        <v>41</v>
      </c>
      <c r="C23" s="31">
        <v>3</v>
      </c>
      <c r="D23" s="6">
        <v>0</v>
      </c>
      <c r="E23" s="3">
        <v>0</v>
      </c>
      <c r="F23" s="32">
        <v>0</v>
      </c>
      <c r="G23" s="97">
        <f t="shared" si="0"/>
        <v>3</v>
      </c>
    </row>
    <row r="24" spans="1:7" x14ac:dyDescent="0.25">
      <c r="A24" s="4" t="s">
        <v>42</v>
      </c>
      <c r="B24" s="29" t="s">
        <v>43</v>
      </c>
      <c r="C24" s="31">
        <v>4574</v>
      </c>
      <c r="D24" s="6">
        <v>0</v>
      </c>
      <c r="E24" s="3">
        <v>79</v>
      </c>
      <c r="F24" s="32">
        <v>0</v>
      </c>
      <c r="G24" s="97">
        <f t="shared" si="0"/>
        <v>4653</v>
      </c>
    </row>
    <row r="25" spans="1:7" x14ac:dyDescent="0.25">
      <c r="A25" s="4" t="s">
        <v>44</v>
      </c>
      <c r="B25" s="29" t="s">
        <v>45</v>
      </c>
      <c r="C25" s="31">
        <v>5160</v>
      </c>
      <c r="D25" s="3">
        <v>195</v>
      </c>
      <c r="E25" s="3">
        <v>1268</v>
      </c>
      <c r="F25" s="32">
        <v>0</v>
      </c>
      <c r="G25" s="97">
        <f t="shared" si="0"/>
        <v>6623</v>
      </c>
    </row>
    <row r="26" spans="1:7" x14ac:dyDescent="0.25">
      <c r="A26" s="4" t="s">
        <v>46</v>
      </c>
      <c r="B26" s="29" t="s">
        <v>47</v>
      </c>
      <c r="C26" s="31">
        <v>8</v>
      </c>
      <c r="D26" s="6">
        <v>0</v>
      </c>
      <c r="E26" s="3">
        <v>0</v>
      </c>
      <c r="F26" s="32">
        <v>0</v>
      </c>
      <c r="G26" s="97">
        <f t="shared" si="0"/>
        <v>8</v>
      </c>
    </row>
    <row r="27" spans="1:7" x14ac:dyDescent="0.25">
      <c r="A27" s="4" t="s">
        <v>48</v>
      </c>
      <c r="B27" s="29" t="s">
        <v>49</v>
      </c>
      <c r="C27" s="31">
        <v>3126</v>
      </c>
      <c r="D27" s="6">
        <v>0</v>
      </c>
      <c r="E27" s="3">
        <v>579</v>
      </c>
      <c r="F27" s="32">
        <v>0</v>
      </c>
      <c r="G27" s="97">
        <f t="shared" si="0"/>
        <v>3705</v>
      </c>
    </row>
    <row r="28" spans="1:7" x14ac:dyDescent="0.25">
      <c r="A28" s="4" t="s">
        <v>50</v>
      </c>
      <c r="B28" s="29" t="s">
        <v>51</v>
      </c>
      <c r="C28" s="31">
        <v>3696</v>
      </c>
      <c r="D28" s="6">
        <v>0</v>
      </c>
      <c r="E28" s="3">
        <v>459</v>
      </c>
      <c r="F28" s="32">
        <v>0</v>
      </c>
      <c r="G28" s="97">
        <f t="shared" si="0"/>
        <v>4155</v>
      </c>
    </row>
    <row r="29" spans="1:7" x14ac:dyDescent="0.25">
      <c r="A29" s="4" t="s">
        <v>52</v>
      </c>
      <c r="B29" s="29" t="s">
        <v>53</v>
      </c>
      <c r="C29" s="31">
        <v>3722</v>
      </c>
      <c r="D29" s="6">
        <v>0</v>
      </c>
      <c r="E29" s="3">
        <v>0</v>
      </c>
      <c r="F29" s="32">
        <v>0</v>
      </c>
      <c r="G29" s="97">
        <f t="shared" si="0"/>
        <v>3722</v>
      </c>
    </row>
    <row r="30" spans="1:7" x14ac:dyDescent="0.25">
      <c r="A30" s="4" t="s">
        <v>54</v>
      </c>
      <c r="B30" s="29" t="s">
        <v>55</v>
      </c>
      <c r="C30" s="31">
        <v>7673</v>
      </c>
      <c r="D30" s="6">
        <v>0</v>
      </c>
      <c r="E30" s="3">
        <v>488</v>
      </c>
      <c r="F30" s="32">
        <v>0</v>
      </c>
      <c r="G30" s="97">
        <f t="shared" si="0"/>
        <v>8161</v>
      </c>
    </row>
    <row r="31" spans="1:7" x14ac:dyDescent="0.25">
      <c r="A31" s="4" t="s">
        <v>56</v>
      </c>
      <c r="B31" s="29" t="s">
        <v>57</v>
      </c>
      <c r="C31" s="31">
        <v>675</v>
      </c>
      <c r="D31" s="6">
        <v>0</v>
      </c>
      <c r="E31" s="3">
        <v>1349</v>
      </c>
      <c r="F31" s="32">
        <v>0</v>
      </c>
      <c r="G31" s="97">
        <f t="shared" si="0"/>
        <v>2024</v>
      </c>
    </row>
    <row r="32" spans="1:7" x14ac:dyDescent="0.25">
      <c r="A32" s="4" t="s">
        <v>58</v>
      </c>
      <c r="B32" s="29" t="s">
        <v>59</v>
      </c>
      <c r="C32" s="31">
        <v>7909</v>
      </c>
      <c r="D32" s="6">
        <v>0</v>
      </c>
      <c r="E32" s="3">
        <v>1567</v>
      </c>
      <c r="F32" s="32">
        <v>0</v>
      </c>
      <c r="G32" s="97">
        <f t="shared" si="0"/>
        <v>9476</v>
      </c>
    </row>
    <row r="33" spans="1:7" x14ac:dyDescent="0.25">
      <c r="A33" s="4" t="s">
        <v>60</v>
      </c>
      <c r="B33" s="29" t="s">
        <v>61</v>
      </c>
      <c r="C33" s="31">
        <v>3395</v>
      </c>
      <c r="D33" s="6">
        <v>0</v>
      </c>
      <c r="E33" s="3">
        <v>664</v>
      </c>
      <c r="F33" s="32">
        <v>0</v>
      </c>
      <c r="G33" s="97">
        <f t="shared" si="0"/>
        <v>4059</v>
      </c>
    </row>
    <row r="34" spans="1:7" x14ac:dyDescent="0.25">
      <c r="A34" s="4" t="s">
        <v>62</v>
      </c>
      <c r="B34" s="29" t="s">
        <v>63</v>
      </c>
      <c r="C34" s="31">
        <v>2977</v>
      </c>
      <c r="D34" s="6">
        <v>0</v>
      </c>
      <c r="E34" s="3">
        <v>2</v>
      </c>
      <c r="F34" s="32">
        <v>0</v>
      </c>
      <c r="G34" s="97">
        <f t="shared" si="0"/>
        <v>2979</v>
      </c>
    </row>
    <row r="35" spans="1:7" x14ac:dyDescent="0.25">
      <c r="A35" s="4" t="s">
        <v>64</v>
      </c>
      <c r="B35" s="29" t="s">
        <v>65</v>
      </c>
      <c r="C35" s="31">
        <v>4961</v>
      </c>
      <c r="D35" s="6">
        <v>0</v>
      </c>
      <c r="E35" s="3">
        <v>656</v>
      </c>
      <c r="F35" s="32">
        <v>0</v>
      </c>
      <c r="G35" s="97">
        <f t="shared" si="0"/>
        <v>5617</v>
      </c>
    </row>
    <row r="36" spans="1:7" x14ac:dyDescent="0.25">
      <c r="A36" s="4" t="s">
        <v>66</v>
      </c>
      <c r="B36" s="29" t="s">
        <v>67</v>
      </c>
      <c r="C36" s="31">
        <v>3096</v>
      </c>
      <c r="D36" s="6">
        <v>0</v>
      </c>
      <c r="E36" s="3">
        <v>823</v>
      </c>
      <c r="F36" s="32">
        <v>0</v>
      </c>
      <c r="G36" s="97">
        <f t="shared" si="0"/>
        <v>3919</v>
      </c>
    </row>
    <row r="37" spans="1:7" x14ac:dyDescent="0.25">
      <c r="A37" s="4" t="s">
        <v>68</v>
      </c>
      <c r="B37" s="29" t="s">
        <v>69</v>
      </c>
      <c r="C37" s="31">
        <v>3643</v>
      </c>
      <c r="D37" s="6">
        <v>0</v>
      </c>
      <c r="E37" s="3">
        <v>773</v>
      </c>
      <c r="F37" s="32">
        <v>0</v>
      </c>
      <c r="G37" s="97">
        <f t="shared" si="0"/>
        <v>4416</v>
      </c>
    </row>
    <row r="38" spans="1:7" x14ac:dyDescent="0.25">
      <c r="A38" s="4" t="s">
        <v>70</v>
      </c>
      <c r="B38" s="29" t="s">
        <v>71</v>
      </c>
      <c r="C38" s="31">
        <v>5714</v>
      </c>
      <c r="D38" s="6">
        <v>0</v>
      </c>
      <c r="E38" s="3">
        <v>1313</v>
      </c>
      <c r="F38" s="32">
        <v>0</v>
      </c>
      <c r="G38" s="97">
        <f t="shared" si="0"/>
        <v>7027</v>
      </c>
    </row>
    <row r="39" spans="1:7" x14ac:dyDescent="0.25">
      <c r="A39" s="4" t="s">
        <v>72</v>
      </c>
      <c r="B39" s="29" t="s">
        <v>73</v>
      </c>
      <c r="C39" s="31">
        <v>5616</v>
      </c>
      <c r="D39" s="6">
        <v>0</v>
      </c>
      <c r="E39" s="3">
        <v>1286</v>
      </c>
      <c r="F39" s="32">
        <v>0</v>
      </c>
      <c r="G39" s="97">
        <f t="shared" si="0"/>
        <v>6902</v>
      </c>
    </row>
    <row r="40" spans="1:7" x14ac:dyDescent="0.25">
      <c r="A40" s="4" t="s">
        <v>74</v>
      </c>
      <c r="B40" s="29" t="s">
        <v>75</v>
      </c>
      <c r="C40" s="31">
        <v>106</v>
      </c>
      <c r="D40" s="6">
        <v>0</v>
      </c>
      <c r="E40" s="3">
        <v>33</v>
      </c>
      <c r="F40" s="32">
        <v>0</v>
      </c>
      <c r="G40" s="97">
        <f t="shared" si="0"/>
        <v>139</v>
      </c>
    </row>
    <row r="41" spans="1:7" x14ac:dyDescent="0.25">
      <c r="A41" s="4" t="s">
        <v>76</v>
      </c>
      <c r="B41" s="29" t="s">
        <v>77</v>
      </c>
      <c r="C41" s="31">
        <v>0</v>
      </c>
      <c r="D41" s="6">
        <v>0</v>
      </c>
      <c r="E41" s="3">
        <v>0</v>
      </c>
      <c r="F41" s="32">
        <v>0</v>
      </c>
      <c r="G41" s="97">
        <f t="shared" si="0"/>
        <v>0</v>
      </c>
    </row>
    <row r="42" spans="1:7" x14ac:dyDescent="0.25">
      <c r="A42" s="4" t="s">
        <v>78</v>
      </c>
      <c r="B42" s="29" t="s">
        <v>79</v>
      </c>
      <c r="C42" s="31">
        <v>8</v>
      </c>
      <c r="D42" s="3">
        <v>0</v>
      </c>
      <c r="E42" s="3">
        <v>10</v>
      </c>
      <c r="F42" s="32">
        <v>0</v>
      </c>
      <c r="G42" s="97">
        <f t="shared" si="0"/>
        <v>18</v>
      </c>
    </row>
    <row r="43" spans="1:7" x14ac:dyDescent="0.25">
      <c r="A43" s="4" t="s">
        <v>80</v>
      </c>
      <c r="B43" s="29" t="s">
        <v>81</v>
      </c>
      <c r="C43" s="31">
        <v>5225</v>
      </c>
      <c r="D43" s="3">
        <v>26</v>
      </c>
      <c r="E43" s="3">
        <v>1263</v>
      </c>
      <c r="F43" s="32">
        <v>0</v>
      </c>
      <c r="G43" s="97">
        <f t="shared" si="0"/>
        <v>6514</v>
      </c>
    </row>
    <row r="44" spans="1:7" x14ac:dyDescent="0.25">
      <c r="A44" s="4" t="s">
        <v>82</v>
      </c>
      <c r="B44" s="29" t="s">
        <v>83</v>
      </c>
      <c r="C44" s="31">
        <v>2780</v>
      </c>
      <c r="D44" s="6">
        <v>0</v>
      </c>
      <c r="E44" s="3">
        <v>513</v>
      </c>
      <c r="F44" s="32">
        <v>0</v>
      </c>
      <c r="G44" s="97">
        <f t="shared" si="0"/>
        <v>3293</v>
      </c>
    </row>
    <row r="45" spans="1:7" x14ac:dyDescent="0.25">
      <c r="A45" s="4" t="s">
        <v>84</v>
      </c>
      <c r="B45" s="29" t="s">
        <v>85</v>
      </c>
      <c r="C45" s="31">
        <v>3273</v>
      </c>
      <c r="D45" s="6">
        <v>0</v>
      </c>
      <c r="E45" s="3">
        <v>528</v>
      </c>
      <c r="F45" s="32">
        <v>0</v>
      </c>
      <c r="G45" s="97">
        <f t="shared" si="0"/>
        <v>3801</v>
      </c>
    </row>
    <row r="46" spans="1:7" x14ac:dyDescent="0.25">
      <c r="A46" s="4" t="s">
        <v>86</v>
      </c>
      <c r="B46" s="29" t="s">
        <v>87</v>
      </c>
      <c r="C46" s="31">
        <v>3579</v>
      </c>
      <c r="D46" s="3">
        <v>60</v>
      </c>
      <c r="E46" s="6">
        <v>0</v>
      </c>
      <c r="F46" s="32">
        <v>0</v>
      </c>
      <c r="G46" s="97">
        <f t="shared" si="0"/>
        <v>3639</v>
      </c>
    </row>
    <row r="47" spans="1:7" x14ac:dyDescent="0.25">
      <c r="A47" s="4" t="s">
        <v>88</v>
      </c>
      <c r="B47" s="29" t="s">
        <v>89</v>
      </c>
      <c r="C47" s="31">
        <v>3791</v>
      </c>
      <c r="D47" s="6">
        <v>0</v>
      </c>
      <c r="E47" s="3">
        <v>543</v>
      </c>
      <c r="F47" s="32">
        <v>0</v>
      </c>
      <c r="G47" s="97">
        <f t="shared" si="0"/>
        <v>4334</v>
      </c>
    </row>
    <row r="48" spans="1:7" x14ac:dyDescent="0.25">
      <c r="A48" s="4" t="s">
        <v>90</v>
      </c>
      <c r="B48" s="29" t="s">
        <v>91</v>
      </c>
      <c r="C48" s="31">
        <v>961</v>
      </c>
      <c r="D48" s="6">
        <v>0</v>
      </c>
      <c r="E48" s="3">
        <v>0</v>
      </c>
      <c r="F48" s="32">
        <v>0</v>
      </c>
      <c r="G48" s="97">
        <f t="shared" si="0"/>
        <v>961</v>
      </c>
    </row>
    <row r="49" spans="1:7" x14ac:dyDescent="0.25">
      <c r="A49" s="4" t="s">
        <v>92</v>
      </c>
      <c r="B49" s="29" t="s">
        <v>93</v>
      </c>
      <c r="C49" s="31">
        <v>6844</v>
      </c>
      <c r="D49" s="6">
        <v>0</v>
      </c>
      <c r="E49" s="3">
        <v>1765</v>
      </c>
      <c r="F49" s="32">
        <v>0</v>
      </c>
      <c r="G49" s="97">
        <f t="shared" si="0"/>
        <v>8609</v>
      </c>
    </row>
    <row r="50" spans="1:7" x14ac:dyDescent="0.25">
      <c r="A50" s="4" t="s">
        <v>94</v>
      </c>
      <c r="B50" s="29" t="s">
        <v>95</v>
      </c>
      <c r="C50" s="31">
        <v>209</v>
      </c>
      <c r="D50" s="6">
        <v>0</v>
      </c>
      <c r="E50" s="3">
        <v>51</v>
      </c>
      <c r="F50" s="32">
        <v>0</v>
      </c>
      <c r="G50" s="97">
        <f t="shared" si="0"/>
        <v>260</v>
      </c>
    </row>
    <row r="51" spans="1:7" x14ac:dyDescent="0.25">
      <c r="A51" s="4" t="s">
        <v>96</v>
      </c>
      <c r="B51" s="29" t="s">
        <v>97</v>
      </c>
      <c r="C51" s="31">
        <v>222</v>
      </c>
      <c r="D51" s="6">
        <v>0</v>
      </c>
      <c r="E51" s="3">
        <v>22</v>
      </c>
      <c r="F51" s="32">
        <v>0</v>
      </c>
      <c r="G51" s="97">
        <f t="shared" si="0"/>
        <v>244</v>
      </c>
    </row>
    <row r="52" spans="1:7" x14ac:dyDescent="0.25">
      <c r="A52" s="4" t="s">
        <v>98</v>
      </c>
      <c r="B52" s="29" t="s">
        <v>99</v>
      </c>
      <c r="C52" s="31">
        <v>400</v>
      </c>
      <c r="D52" s="6">
        <v>0</v>
      </c>
      <c r="E52" s="3">
        <v>0</v>
      </c>
      <c r="F52" s="32">
        <v>0</v>
      </c>
      <c r="G52" s="97">
        <f t="shared" si="0"/>
        <v>400</v>
      </c>
    </row>
    <row r="53" spans="1:7" x14ac:dyDescent="0.25">
      <c r="A53" s="4" t="s">
        <v>100</v>
      </c>
      <c r="B53" s="29" t="s">
        <v>101</v>
      </c>
      <c r="C53" s="31">
        <v>1</v>
      </c>
      <c r="D53" s="6">
        <v>0</v>
      </c>
      <c r="E53" s="3">
        <v>0</v>
      </c>
      <c r="F53" s="32">
        <v>0</v>
      </c>
      <c r="G53" s="97">
        <f t="shared" si="0"/>
        <v>1</v>
      </c>
    </row>
    <row r="54" spans="1:7" x14ac:dyDescent="0.25">
      <c r="A54" s="4" t="s">
        <v>102</v>
      </c>
      <c r="B54" s="29" t="s">
        <v>103</v>
      </c>
      <c r="C54" s="31">
        <v>2965</v>
      </c>
      <c r="D54" s="6">
        <v>0</v>
      </c>
      <c r="E54" s="3">
        <v>766</v>
      </c>
      <c r="F54" s="32">
        <v>0</v>
      </c>
      <c r="G54" s="97">
        <f t="shared" si="0"/>
        <v>3731</v>
      </c>
    </row>
    <row r="55" spans="1:7" x14ac:dyDescent="0.25">
      <c r="A55" s="4" t="s">
        <v>104</v>
      </c>
      <c r="B55" s="29" t="s">
        <v>105</v>
      </c>
      <c r="C55" s="31">
        <v>0</v>
      </c>
      <c r="D55" s="3">
        <v>0</v>
      </c>
      <c r="E55" s="3">
        <v>0</v>
      </c>
      <c r="F55" s="32">
        <v>0</v>
      </c>
      <c r="G55" s="97">
        <f t="shared" si="0"/>
        <v>0</v>
      </c>
    </row>
    <row r="56" spans="1:7" x14ac:dyDescent="0.25">
      <c r="A56" s="4" t="s">
        <v>106</v>
      </c>
      <c r="B56" s="29" t="s">
        <v>107</v>
      </c>
      <c r="C56" s="31">
        <v>0</v>
      </c>
      <c r="D56" s="3">
        <v>0</v>
      </c>
      <c r="E56" s="3">
        <v>0</v>
      </c>
      <c r="F56" s="32">
        <v>0</v>
      </c>
      <c r="G56" s="97">
        <f t="shared" si="0"/>
        <v>0</v>
      </c>
    </row>
    <row r="57" spans="1:7" x14ac:dyDescent="0.25">
      <c r="A57" s="4" t="s">
        <v>108</v>
      </c>
      <c r="B57" s="29" t="s">
        <v>109</v>
      </c>
      <c r="C57" s="31">
        <v>1909</v>
      </c>
      <c r="D57" s="6">
        <v>0</v>
      </c>
      <c r="E57" s="3">
        <v>616</v>
      </c>
      <c r="F57" s="32">
        <v>0</v>
      </c>
      <c r="G57" s="97">
        <f t="shared" si="0"/>
        <v>2525</v>
      </c>
    </row>
    <row r="58" spans="1:7" x14ac:dyDescent="0.25">
      <c r="A58" s="4" t="s">
        <v>110</v>
      </c>
      <c r="B58" s="29" t="s">
        <v>111</v>
      </c>
      <c r="C58" s="31">
        <v>72</v>
      </c>
      <c r="D58" s="6">
        <v>0</v>
      </c>
      <c r="E58" s="3">
        <v>0</v>
      </c>
      <c r="F58" s="32">
        <v>0</v>
      </c>
      <c r="G58" s="97">
        <f t="shared" si="0"/>
        <v>72</v>
      </c>
    </row>
    <row r="59" spans="1:7" x14ac:dyDescent="0.25">
      <c r="A59" s="4" t="s">
        <v>112</v>
      </c>
      <c r="B59" s="29" t="s">
        <v>113</v>
      </c>
      <c r="C59" s="31">
        <v>2703</v>
      </c>
      <c r="D59" s="6">
        <v>0</v>
      </c>
      <c r="E59" s="3">
        <v>820</v>
      </c>
      <c r="F59" s="32">
        <v>0</v>
      </c>
      <c r="G59" s="97">
        <f t="shared" si="0"/>
        <v>3523</v>
      </c>
    </row>
    <row r="60" spans="1:7" x14ac:dyDescent="0.25">
      <c r="A60" s="4" t="s">
        <v>114</v>
      </c>
      <c r="B60" s="29" t="s">
        <v>115</v>
      </c>
      <c r="C60" s="31">
        <v>150</v>
      </c>
      <c r="D60" s="6">
        <v>0</v>
      </c>
      <c r="E60" s="3">
        <v>114</v>
      </c>
      <c r="F60" s="32">
        <v>0</v>
      </c>
      <c r="G60" s="97">
        <f t="shared" si="0"/>
        <v>264</v>
      </c>
    </row>
    <row r="61" spans="1:7" x14ac:dyDescent="0.25">
      <c r="A61" s="4" t="s">
        <v>116</v>
      </c>
      <c r="B61" s="29" t="s">
        <v>117</v>
      </c>
      <c r="C61" s="31">
        <v>2151</v>
      </c>
      <c r="D61" s="6">
        <v>0</v>
      </c>
      <c r="E61" s="3">
        <v>856</v>
      </c>
      <c r="F61" s="32">
        <v>0</v>
      </c>
      <c r="G61" s="97">
        <f t="shared" si="0"/>
        <v>3007</v>
      </c>
    </row>
    <row r="62" spans="1:7" x14ac:dyDescent="0.25">
      <c r="A62" s="4" t="s">
        <v>118</v>
      </c>
      <c r="B62" s="29" t="s">
        <v>119</v>
      </c>
      <c r="C62" s="31">
        <v>3415</v>
      </c>
      <c r="D62" s="6">
        <v>0</v>
      </c>
      <c r="E62" s="3">
        <v>910</v>
      </c>
      <c r="F62" s="32">
        <v>0</v>
      </c>
      <c r="G62" s="97">
        <f t="shared" si="0"/>
        <v>4325</v>
      </c>
    </row>
    <row r="63" spans="1:7" x14ac:dyDescent="0.25">
      <c r="A63" s="4" t="s">
        <v>120</v>
      </c>
      <c r="B63" s="29" t="s">
        <v>121</v>
      </c>
      <c r="C63" s="31">
        <v>0</v>
      </c>
      <c r="D63" s="6">
        <v>0</v>
      </c>
      <c r="E63" s="3">
        <v>0</v>
      </c>
      <c r="F63" s="32">
        <v>0</v>
      </c>
      <c r="G63" s="97">
        <f t="shared" si="0"/>
        <v>0</v>
      </c>
    </row>
    <row r="64" spans="1:7" x14ac:dyDescent="0.25">
      <c r="A64" s="4" t="s">
        <v>122</v>
      </c>
      <c r="B64" s="29" t="s">
        <v>123</v>
      </c>
      <c r="C64" s="31">
        <v>0</v>
      </c>
      <c r="D64" s="6">
        <v>0</v>
      </c>
      <c r="E64" s="3">
        <v>0</v>
      </c>
      <c r="F64" s="32">
        <v>0</v>
      </c>
      <c r="G64" s="97">
        <f t="shared" si="0"/>
        <v>0</v>
      </c>
    </row>
    <row r="65" spans="1:7" x14ac:dyDescent="0.25">
      <c r="A65" s="4" t="s">
        <v>124</v>
      </c>
      <c r="B65" s="29" t="s">
        <v>125</v>
      </c>
      <c r="C65" s="31">
        <v>372</v>
      </c>
      <c r="D65" s="6">
        <v>0</v>
      </c>
      <c r="E65" s="3">
        <v>9</v>
      </c>
      <c r="F65" s="32">
        <v>0</v>
      </c>
      <c r="G65" s="97">
        <f t="shared" si="0"/>
        <v>381</v>
      </c>
    </row>
    <row r="66" spans="1:7" x14ac:dyDescent="0.25">
      <c r="A66" s="4" t="s">
        <v>126</v>
      </c>
      <c r="B66" s="29" t="s">
        <v>127</v>
      </c>
      <c r="C66" s="31">
        <v>0</v>
      </c>
      <c r="D66" s="6">
        <v>0</v>
      </c>
      <c r="E66" s="3">
        <v>0</v>
      </c>
      <c r="F66" s="32">
        <v>0</v>
      </c>
      <c r="G66" s="97">
        <f t="shared" si="0"/>
        <v>0</v>
      </c>
    </row>
    <row r="67" spans="1:7" x14ac:dyDescent="0.25">
      <c r="A67" s="4" t="s">
        <v>128</v>
      </c>
      <c r="B67" s="29" t="s">
        <v>129</v>
      </c>
      <c r="C67" s="31">
        <v>0</v>
      </c>
      <c r="D67" s="6">
        <v>0</v>
      </c>
      <c r="E67" s="6">
        <v>0</v>
      </c>
      <c r="F67" s="32">
        <v>0</v>
      </c>
      <c r="G67" s="97">
        <f t="shared" si="0"/>
        <v>0</v>
      </c>
    </row>
    <row r="68" spans="1:7" x14ac:dyDescent="0.25">
      <c r="A68" s="4" t="s">
        <v>130</v>
      </c>
      <c r="B68" s="29" t="s">
        <v>131</v>
      </c>
      <c r="C68" s="33">
        <v>0</v>
      </c>
      <c r="D68" s="6">
        <v>0</v>
      </c>
      <c r="E68" s="6">
        <v>0</v>
      </c>
      <c r="F68" s="32">
        <v>0</v>
      </c>
      <c r="G68" s="97">
        <f t="shared" si="0"/>
        <v>0</v>
      </c>
    </row>
    <row r="69" spans="1:7" x14ac:dyDescent="0.25">
      <c r="A69" s="4" t="s">
        <v>132</v>
      </c>
      <c r="B69" s="29" t="s">
        <v>133</v>
      </c>
      <c r="C69" s="31">
        <v>647</v>
      </c>
      <c r="D69" s="6">
        <v>0</v>
      </c>
      <c r="E69" s="3">
        <v>211</v>
      </c>
      <c r="F69" s="32">
        <v>0</v>
      </c>
      <c r="G69" s="97">
        <f t="shared" ref="G69:G113" si="1">+C69+D69+E69+F69</f>
        <v>858</v>
      </c>
    </row>
    <row r="70" spans="1:7" x14ac:dyDescent="0.25">
      <c r="A70" s="4" t="s">
        <v>134</v>
      </c>
      <c r="B70" s="29" t="s">
        <v>135</v>
      </c>
      <c r="C70" s="31">
        <v>66</v>
      </c>
      <c r="D70" s="6">
        <v>0</v>
      </c>
      <c r="E70" s="3">
        <v>0</v>
      </c>
      <c r="F70" s="32">
        <v>0</v>
      </c>
      <c r="G70" s="97">
        <f t="shared" si="1"/>
        <v>66</v>
      </c>
    </row>
    <row r="71" spans="1:7" x14ac:dyDescent="0.25">
      <c r="A71" s="4" t="s">
        <v>136</v>
      </c>
      <c r="B71" s="29" t="s">
        <v>137</v>
      </c>
      <c r="C71" s="31">
        <v>0</v>
      </c>
      <c r="D71" s="6">
        <v>0</v>
      </c>
      <c r="E71" s="3">
        <v>0</v>
      </c>
      <c r="F71" s="32">
        <v>0</v>
      </c>
      <c r="G71" s="97">
        <f t="shared" si="1"/>
        <v>0</v>
      </c>
    </row>
    <row r="72" spans="1:7" x14ac:dyDescent="0.25">
      <c r="A72" s="4" t="s">
        <v>138</v>
      </c>
      <c r="B72" s="29" t="s">
        <v>139</v>
      </c>
      <c r="C72" s="31">
        <v>128</v>
      </c>
      <c r="D72" s="6">
        <v>0</v>
      </c>
      <c r="E72" s="3">
        <v>76</v>
      </c>
      <c r="F72" s="32">
        <v>0</v>
      </c>
      <c r="G72" s="97">
        <f t="shared" si="1"/>
        <v>204</v>
      </c>
    </row>
    <row r="73" spans="1:7" x14ac:dyDescent="0.25">
      <c r="A73" s="4" t="s">
        <v>140</v>
      </c>
      <c r="B73" s="29" t="s">
        <v>141</v>
      </c>
      <c r="C73" s="33">
        <v>0</v>
      </c>
      <c r="D73" s="6">
        <v>0</v>
      </c>
      <c r="E73" s="6">
        <v>0</v>
      </c>
      <c r="F73" s="32">
        <v>0</v>
      </c>
      <c r="G73" s="97">
        <f t="shared" si="1"/>
        <v>0</v>
      </c>
    </row>
    <row r="74" spans="1:7" x14ac:dyDescent="0.25">
      <c r="A74" s="4" t="s">
        <v>142</v>
      </c>
      <c r="B74" s="29" t="s">
        <v>143</v>
      </c>
      <c r="C74" s="31">
        <v>462</v>
      </c>
      <c r="D74" s="6">
        <v>0</v>
      </c>
      <c r="E74" s="3">
        <v>123</v>
      </c>
      <c r="F74" s="32">
        <v>0</v>
      </c>
      <c r="G74" s="97">
        <f t="shared" si="1"/>
        <v>585</v>
      </c>
    </row>
    <row r="75" spans="1:7" x14ac:dyDescent="0.25">
      <c r="A75" s="4" t="s">
        <v>144</v>
      </c>
      <c r="B75" s="29" t="s">
        <v>145</v>
      </c>
      <c r="C75" s="31">
        <v>278</v>
      </c>
      <c r="D75" s="6">
        <v>0</v>
      </c>
      <c r="E75" s="3">
        <v>103</v>
      </c>
      <c r="F75" s="32">
        <v>0</v>
      </c>
      <c r="G75" s="97">
        <f t="shared" si="1"/>
        <v>381</v>
      </c>
    </row>
    <row r="76" spans="1:7" x14ac:dyDescent="0.25">
      <c r="A76" s="4" t="s">
        <v>146</v>
      </c>
      <c r="B76" s="29" t="s">
        <v>147</v>
      </c>
      <c r="C76" s="33">
        <v>0</v>
      </c>
      <c r="D76" s="6">
        <v>0</v>
      </c>
      <c r="E76" s="6">
        <v>0</v>
      </c>
      <c r="F76" s="32">
        <v>0</v>
      </c>
      <c r="G76" s="97">
        <f t="shared" si="1"/>
        <v>0</v>
      </c>
    </row>
    <row r="77" spans="1:7" x14ac:dyDescent="0.25">
      <c r="A77" s="4" t="s">
        <v>148</v>
      </c>
      <c r="B77" s="29" t="s">
        <v>149</v>
      </c>
      <c r="C77" s="31">
        <v>0</v>
      </c>
      <c r="D77" s="6">
        <v>0</v>
      </c>
      <c r="E77" s="3">
        <v>0</v>
      </c>
      <c r="F77" s="32">
        <v>0</v>
      </c>
      <c r="G77" s="97">
        <f t="shared" si="1"/>
        <v>0</v>
      </c>
    </row>
    <row r="78" spans="1:7" x14ac:dyDescent="0.25">
      <c r="A78" s="4" t="s">
        <v>150</v>
      </c>
      <c r="B78" s="29" t="s">
        <v>151</v>
      </c>
      <c r="C78" s="31">
        <v>361</v>
      </c>
      <c r="D78" s="6">
        <v>0</v>
      </c>
      <c r="E78" s="6">
        <v>0</v>
      </c>
      <c r="F78" s="32">
        <v>0</v>
      </c>
      <c r="G78" s="97">
        <f t="shared" si="1"/>
        <v>361</v>
      </c>
    </row>
    <row r="79" spans="1:7" x14ac:dyDescent="0.25">
      <c r="A79" s="4" t="s">
        <v>152</v>
      </c>
      <c r="B79" s="29" t="s">
        <v>153</v>
      </c>
      <c r="C79" s="33">
        <v>0</v>
      </c>
      <c r="D79" s="6">
        <v>0</v>
      </c>
      <c r="E79" s="6">
        <v>0</v>
      </c>
      <c r="F79" s="32">
        <v>0</v>
      </c>
      <c r="G79" s="97">
        <f t="shared" si="1"/>
        <v>0</v>
      </c>
    </row>
    <row r="80" spans="1:7" x14ac:dyDescent="0.25">
      <c r="A80" s="4" t="s">
        <v>154</v>
      </c>
      <c r="B80" s="29" t="s">
        <v>155</v>
      </c>
      <c r="C80" s="31">
        <v>129</v>
      </c>
      <c r="D80" s="6">
        <v>0</v>
      </c>
      <c r="E80" s="6">
        <v>0</v>
      </c>
      <c r="F80" s="32">
        <v>0</v>
      </c>
      <c r="G80" s="97">
        <f t="shared" si="1"/>
        <v>129</v>
      </c>
    </row>
    <row r="81" spans="1:7" x14ac:dyDescent="0.25">
      <c r="A81" s="4" t="s">
        <v>156</v>
      </c>
      <c r="B81" s="29" t="s">
        <v>157</v>
      </c>
      <c r="C81" s="31">
        <v>202</v>
      </c>
      <c r="D81" s="6">
        <v>0</v>
      </c>
      <c r="E81" s="3">
        <v>0</v>
      </c>
      <c r="F81" s="32">
        <v>0</v>
      </c>
      <c r="G81" s="97">
        <f t="shared" si="1"/>
        <v>202</v>
      </c>
    </row>
    <row r="82" spans="1:7" x14ac:dyDescent="0.25">
      <c r="A82" s="4" t="s">
        <v>158</v>
      </c>
      <c r="B82" s="29" t="s">
        <v>159</v>
      </c>
      <c r="C82" s="31">
        <v>102</v>
      </c>
      <c r="D82" s="6">
        <v>0</v>
      </c>
      <c r="E82" s="6">
        <v>0</v>
      </c>
      <c r="F82" s="32">
        <v>0</v>
      </c>
      <c r="G82" s="97">
        <f t="shared" si="1"/>
        <v>102</v>
      </c>
    </row>
    <row r="83" spans="1:7" x14ac:dyDescent="0.25">
      <c r="A83" s="4" t="s">
        <v>160</v>
      </c>
      <c r="B83" s="29" t="s">
        <v>161</v>
      </c>
      <c r="C83" s="31">
        <v>0</v>
      </c>
      <c r="D83" s="6">
        <v>0</v>
      </c>
      <c r="E83" s="6">
        <v>0</v>
      </c>
      <c r="F83" s="32">
        <v>0</v>
      </c>
      <c r="G83" s="97">
        <f t="shared" si="1"/>
        <v>0</v>
      </c>
    </row>
    <row r="84" spans="1:7" x14ac:dyDescent="0.25">
      <c r="A84" s="4" t="s">
        <v>162</v>
      </c>
      <c r="B84" s="29" t="s">
        <v>163</v>
      </c>
      <c r="C84" s="31">
        <v>80</v>
      </c>
      <c r="D84" s="6">
        <v>0</v>
      </c>
      <c r="E84" s="6">
        <v>0</v>
      </c>
      <c r="F84" s="32">
        <v>0</v>
      </c>
      <c r="G84" s="97">
        <f t="shared" si="1"/>
        <v>80</v>
      </c>
    </row>
    <row r="85" spans="1:7" x14ac:dyDescent="0.25">
      <c r="A85" s="4" t="s">
        <v>164</v>
      </c>
      <c r="B85" s="29" t="s">
        <v>165</v>
      </c>
      <c r="C85" s="31">
        <v>0</v>
      </c>
      <c r="D85" s="6">
        <v>0</v>
      </c>
      <c r="E85" s="3">
        <v>0</v>
      </c>
      <c r="F85" s="32">
        <v>0</v>
      </c>
      <c r="G85" s="97">
        <f t="shared" si="1"/>
        <v>0</v>
      </c>
    </row>
    <row r="86" spans="1:7" x14ac:dyDescent="0.25">
      <c r="A86" s="4" t="s">
        <v>166</v>
      </c>
      <c r="B86" s="29" t="s">
        <v>167</v>
      </c>
      <c r="C86" s="31">
        <v>0</v>
      </c>
      <c r="D86" s="6">
        <v>0</v>
      </c>
      <c r="E86" s="6">
        <v>0</v>
      </c>
      <c r="F86" s="32">
        <v>0</v>
      </c>
      <c r="G86" s="97">
        <f t="shared" si="1"/>
        <v>0</v>
      </c>
    </row>
    <row r="87" spans="1:7" x14ac:dyDescent="0.25">
      <c r="A87" s="4" t="s">
        <v>168</v>
      </c>
      <c r="B87" s="29" t="s">
        <v>169</v>
      </c>
      <c r="C87" s="31">
        <v>0</v>
      </c>
      <c r="D87" s="6">
        <v>0</v>
      </c>
      <c r="E87" s="3">
        <v>0</v>
      </c>
      <c r="F87" s="32">
        <v>0</v>
      </c>
      <c r="G87" s="97">
        <f t="shared" si="1"/>
        <v>0</v>
      </c>
    </row>
    <row r="88" spans="1:7" x14ac:dyDescent="0.25">
      <c r="A88" s="4" t="s">
        <v>170</v>
      </c>
      <c r="B88" s="29" t="s">
        <v>171</v>
      </c>
      <c r="C88" s="31">
        <v>0</v>
      </c>
      <c r="D88" s="6">
        <v>0</v>
      </c>
      <c r="E88" s="3">
        <v>0</v>
      </c>
      <c r="F88" s="32">
        <v>0</v>
      </c>
      <c r="G88" s="97">
        <f t="shared" si="1"/>
        <v>0</v>
      </c>
    </row>
    <row r="89" spans="1:7" x14ac:dyDescent="0.25">
      <c r="A89" s="4" t="s">
        <v>172</v>
      </c>
      <c r="B89" s="29" t="s">
        <v>173</v>
      </c>
      <c r="C89" s="31">
        <v>0</v>
      </c>
      <c r="D89" s="6">
        <v>0</v>
      </c>
      <c r="E89" s="6">
        <v>0</v>
      </c>
      <c r="F89" s="32">
        <v>0</v>
      </c>
      <c r="G89" s="97">
        <f t="shared" si="1"/>
        <v>0</v>
      </c>
    </row>
    <row r="90" spans="1:7" x14ac:dyDescent="0.25">
      <c r="A90" s="4" t="s">
        <v>174</v>
      </c>
      <c r="B90" s="29" t="s">
        <v>175</v>
      </c>
      <c r="C90" s="31">
        <v>0</v>
      </c>
      <c r="D90" s="6">
        <v>0</v>
      </c>
      <c r="E90" s="6">
        <v>0</v>
      </c>
      <c r="F90" s="32">
        <v>0</v>
      </c>
      <c r="G90" s="97">
        <f t="shared" si="1"/>
        <v>0</v>
      </c>
    </row>
    <row r="91" spans="1:7" x14ac:dyDescent="0.25">
      <c r="A91" s="4" t="s">
        <v>176</v>
      </c>
      <c r="B91" s="29" t="s">
        <v>177</v>
      </c>
      <c r="C91" s="31">
        <v>0</v>
      </c>
      <c r="D91" s="6">
        <v>0</v>
      </c>
      <c r="E91" s="6">
        <v>0</v>
      </c>
      <c r="F91" s="32">
        <v>0</v>
      </c>
      <c r="G91" s="97">
        <f t="shared" si="1"/>
        <v>0</v>
      </c>
    </row>
    <row r="92" spans="1:7" x14ac:dyDescent="0.25">
      <c r="A92" s="4" t="s">
        <v>178</v>
      </c>
      <c r="B92" s="29" t="s">
        <v>179</v>
      </c>
      <c r="C92" s="31">
        <v>129</v>
      </c>
      <c r="D92" s="6">
        <v>0</v>
      </c>
      <c r="E92" s="6">
        <v>0</v>
      </c>
      <c r="F92" s="32">
        <v>0</v>
      </c>
      <c r="G92" s="97">
        <f t="shared" si="1"/>
        <v>129</v>
      </c>
    </row>
    <row r="93" spans="1:7" x14ac:dyDescent="0.25">
      <c r="A93" s="4" t="s">
        <v>180</v>
      </c>
      <c r="B93" s="29" t="s">
        <v>181</v>
      </c>
      <c r="C93" s="31">
        <v>52</v>
      </c>
      <c r="D93" s="6">
        <v>0</v>
      </c>
      <c r="E93" s="3">
        <v>24</v>
      </c>
      <c r="F93" s="32">
        <v>0</v>
      </c>
      <c r="G93" s="97">
        <f t="shared" si="1"/>
        <v>76</v>
      </c>
    </row>
    <row r="94" spans="1:7" x14ac:dyDescent="0.25">
      <c r="A94" s="4" t="s">
        <v>182</v>
      </c>
      <c r="B94" s="29" t="s">
        <v>183</v>
      </c>
      <c r="C94" s="31">
        <v>0</v>
      </c>
      <c r="D94" s="6">
        <v>0</v>
      </c>
      <c r="E94" s="6">
        <v>0</v>
      </c>
      <c r="F94" s="32">
        <v>0</v>
      </c>
      <c r="G94" s="97">
        <f t="shared" si="1"/>
        <v>0</v>
      </c>
    </row>
    <row r="95" spans="1:7" x14ac:dyDescent="0.25">
      <c r="A95" s="4" t="s">
        <v>184</v>
      </c>
      <c r="B95" s="29" t="s">
        <v>185</v>
      </c>
      <c r="C95" s="31">
        <v>0</v>
      </c>
      <c r="D95" s="6">
        <v>0</v>
      </c>
      <c r="E95" s="6">
        <v>0</v>
      </c>
      <c r="F95" s="32">
        <v>0</v>
      </c>
      <c r="G95" s="97">
        <f t="shared" si="1"/>
        <v>0</v>
      </c>
    </row>
    <row r="96" spans="1:7" x14ac:dyDescent="0.25">
      <c r="A96" s="4" t="s">
        <v>186</v>
      </c>
      <c r="B96" s="29" t="s">
        <v>187</v>
      </c>
      <c r="C96" s="31">
        <v>109</v>
      </c>
      <c r="D96" s="6">
        <v>0</v>
      </c>
      <c r="E96" s="6">
        <v>0</v>
      </c>
      <c r="F96" s="32">
        <v>0</v>
      </c>
      <c r="G96" s="97">
        <f t="shared" si="1"/>
        <v>109</v>
      </c>
    </row>
    <row r="97" spans="1:7" x14ac:dyDescent="0.25">
      <c r="A97" s="4" t="s">
        <v>188</v>
      </c>
      <c r="B97" s="29" t="s">
        <v>189</v>
      </c>
      <c r="C97" s="31">
        <v>122</v>
      </c>
      <c r="D97" s="6">
        <v>0</v>
      </c>
      <c r="E97" s="6">
        <v>0</v>
      </c>
      <c r="F97" s="32">
        <v>0</v>
      </c>
      <c r="G97" s="97">
        <f t="shared" si="1"/>
        <v>122</v>
      </c>
    </row>
    <row r="98" spans="1:7" x14ac:dyDescent="0.25">
      <c r="A98" s="4" t="s">
        <v>190</v>
      </c>
      <c r="B98" s="29" t="s">
        <v>191</v>
      </c>
      <c r="C98" s="31">
        <v>0</v>
      </c>
      <c r="D98" s="6">
        <v>0</v>
      </c>
      <c r="E98" s="6">
        <v>0</v>
      </c>
      <c r="F98" s="32">
        <v>0</v>
      </c>
      <c r="G98" s="97">
        <f t="shared" si="1"/>
        <v>0</v>
      </c>
    </row>
    <row r="99" spans="1:7" x14ac:dyDescent="0.25">
      <c r="A99" s="4" t="s">
        <v>192</v>
      </c>
      <c r="B99" s="29" t="s">
        <v>193</v>
      </c>
      <c r="C99" s="31">
        <v>0</v>
      </c>
      <c r="D99" s="6">
        <v>0</v>
      </c>
      <c r="E99" s="3">
        <v>0</v>
      </c>
      <c r="F99" s="32">
        <v>0</v>
      </c>
      <c r="G99" s="97">
        <f t="shared" si="1"/>
        <v>0</v>
      </c>
    </row>
    <row r="100" spans="1:7" x14ac:dyDescent="0.25">
      <c r="A100" s="4" t="s">
        <v>194</v>
      </c>
      <c r="B100" s="29" t="s">
        <v>195</v>
      </c>
      <c r="C100" s="31">
        <v>0</v>
      </c>
      <c r="D100" s="6">
        <v>0</v>
      </c>
      <c r="E100" s="6">
        <v>0</v>
      </c>
      <c r="F100" s="32">
        <v>0</v>
      </c>
      <c r="G100" s="97">
        <f t="shared" si="1"/>
        <v>0</v>
      </c>
    </row>
    <row r="101" spans="1:7" x14ac:dyDescent="0.25">
      <c r="A101" s="4" t="s">
        <v>196</v>
      </c>
      <c r="B101" s="29" t="s">
        <v>197</v>
      </c>
      <c r="C101" s="31">
        <v>0</v>
      </c>
      <c r="D101" s="6">
        <v>0</v>
      </c>
      <c r="E101" s="6">
        <v>0</v>
      </c>
      <c r="F101" s="32">
        <v>0</v>
      </c>
      <c r="G101" s="97">
        <f t="shared" si="1"/>
        <v>0</v>
      </c>
    </row>
    <row r="102" spans="1:7" x14ac:dyDescent="0.25">
      <c r="A102" s="4" t="s">
        <v>198</v>
      </c>
      <c r="B102" s="29" t="s">
        <v>199</v>
      </c>
      <c r="C102" s="31">
        <v>0</v>
      </c>
      <c r="D102" s="6">
        <v>0</v>
      </c>
      <c r="E102" s="6">
        <v>0</v>
      </c>
      <c r="F102" s="32">
        <v>0</v>
      </c>
      <c r="G102" s="97">
        <f t="shared" si="1"/>
        <v>0</v>
      </c>
    </row>
    <row r="103" spans="1:7" x14ac:dyDescent="0.25">
      <c r="A103" s="4" t="s">
        <v>200</v>
      </c>
      <c r="B103" s="29" t="s">
        <v>201</v>
      </c>
      <c r="C103" s="33">
        <v>0</v>
      </c>
      <c r="D103" s="6">
        <v>0</v>
      </c>
      <c r="E103" s="6">
        <v>0</v>
      </c>
      <c r="F103" s="32">
        <v>0</v>
      </c>
      <c r="G103" s="97">
        <f t="shared" si="1"/>
        <v>0</v>
      </c>
    </row>
    <row r="104" spans="1:7" x14ac:dyDescent="0.25">
      <c r="A104" s="4" t="s">
        <v>202</v>
      </c>
      <c r="B104" s="29" t="s">
        <v>203</v>
      </c>
      <c r="C104" s="33">
        <v>0</v>
      </c>
      <c r="D104" s="6">
        <v>0</v>
      </c>
      <c r="E104" s="6">
        <v>0</v>
      </c>
      <c r="F104" s="32">
        <v>0</v>
      </c>
      <c r="G104" s="97">
        <f t="shared" si="1"/>
        <v>0</v>
      </c>
    </row>
    <row r="105" spans="1:7" x14ac:dyDescent="0.25">
      <c r="A105" s="4" t="s">
        <v>204</v>
      </c>
      <c r="B105" s="29" t="s">
        <v>205</v>
      </c>
      <c r="C105" s="31">
        <v>70</v>
      </c>
      <c r="D105" s="6">
        <v>0</v>
      </c>
      <c r="E105" s="3">
        <v>0</v>
      </c>
      <c r="F105" s="32">
        <v>0</v>
      </c>
      <c r="G105" s="97">
        <f t="shared" si="1"/>
        <v>70</v>
      </c>
    </row>
    <row r="106" spans="1:7" x14ac:dyDescent="0.25">
      <c r="A106" s="4" t="s">
        <v>206</v>
      </c>
      <c r="B106" s="29" t="s">
        <v>207</v>
      </c>
      <c r="C106" s="31">
        <v>0</v>
      </c>
      <c r="D106" s="6">
        <v>0</v>
      </c>
      <c r="E106" s="6">
        <v>0</v>
      </c>
      <c r="F106" s="32">
        <v>0</v>
      </c>
      <c r="G106" s="97">
        <f t="shared" si="1"/>
        <v>0</v>
      </c>
    </row>
    <row r="107" spans="1:7" x14ac:dyDescent="0.25">
      <c r="A107" s="4" t="s">
        <v>208</v>
      </c>
      <c r="B107" s="29" t="s">
        <v>209</v>
      </c>
      <c r="C107" s="31">
        <v>130</v>
      </c>
      <c r="D107" s="6">
        <v>0</v>
      </c>
      <c r="E107" s="6">
        <v>0</v>
      </c>
      <c r="F107" s="32">
        <v>0</v>
      </c>
      <c r="G107" s="97">
        <f t="shared" si="1"/>
        <v>130</v>
      </c>
    </row>
    <row r="108" spans="1:7" x14ac:dyDescent="0.25">
      <c r="A108" s="4" t="s">
        <v>210</v>
      </c>
      <c r="B108" s="29" t="s">
        <v>211</v>
      </c>
      <c r="C108" s="31">
        <v>0</v>
      </c>
      <c r="D108" s="6">
        <v>0</v>
      </c>
      <c r="E108" s="6">
        <v>0</v>
      </c>
      <c r="F108" s="32">
        <v>0</v>
      </c>
      <c r="G108" s="97">
        <f t="shared" si="1"/>
        <v>0</v>
      </c>
    </row>
    <row r="109" spans="1:7" x14ac:dyDescent="0.25">
      <c r="A109" s="4" t="s">
        <v>212</v>
      </c>
      <c r="B109" s="29" t="s">
        <v>213</v>
      </c>
      <c r="C109" s="33">
        <v>0</v>
      </c>
      <c r="D109" s="6">
        <v>0</v>
      </c>
      <c r="E109" s="6">
        <v>0</v>
      </c>
      <c r="F109" s="32">
        <v>0</v>
      </c>
      <c r="G109" s="97">
        <f t="shared" si="1"/>
        <v>0</v>
      </c>
    </row>
    <row r="110" spans="1:7" x14ac:dyDescent="0.25">
      <c r="A110" s="4" t="s">
        <v>214</v>
      </c>
      <c r="B110" s="29" t="s">
        <v>215</v>
      </c>
      <c r="C110" s="33">
        <v>0</v>
      </c>
      <c r="D110" s="6">
        <v>0</v>
      </c>
      <c r="E110" s="6">
        <v>0</v>
      </c>
      <c r="F110" s="32">
        <v>0</v>
      </c>
      <c r="G110" s="97">
        <f t="shared" si="1"/>
        <v>0</v>
      </c>
    </row>
    <row r="111" spans="1:7" x14ac:dyDescent="0.25">
      <c r="A111" s="4" t="s">
        <v>216</v>
      </c>
      <c r="B111" s="29" t="s">
        <v>217</v>
      </c>
      <c r="C111" s="33">
        <v>0</v>
      </c>
      <c r="D111" s="6">
        <v>0</v>
      </c>
      <c r="E111" s="6">
        <v>0</v>
      </c>
      <c r="F111" s="32">
        <v>0</v>
      </c>
      <c r="G111" s="97">
        <f t="shared" si="1"/>
        <v>0</v>
      </c>
    </row>
    <row r="112" spans="1:7" ht="15.75" thickBot="1" x14ac:dyDescent="0.3">
      <c r="A112" s="4" t="s">
        <v>218</v>
      </c>
      <c r="B112" s="29" t="s">
        <v>219</v>
      </c>
      <c r="C112" s="98">
        <v>0</v>
      </c>
      <c r="D112" s="48">
        <v>0</v>
      </c>
      <c r="E112" s="48">
        <v>0</v>
      </c>
      <c r="F112" s="99">
        <v>0</v>
      </c>
      <c r="G112" s="100">
        <f t="shared" si="1"/>
        <v>0</v>
      </c>
    </row>
    <row r="113" spans="1:7" ht="16.5" thickTop="1" thickBot="1" x14ac:dyDescent="0.3">
      <c r="A113" s="14"/>
      <c r="B113" s="30" t="s">
        <v>473</v>
      </c>
      <c r="C113" s="101">
        <f>SUM(C4:C112)</f>
        <v>185664</v>
      </c>
      <c r="D113" s="102">
        <f>SUM(D4:D112)</f>
        <v>424</v>
      </c>
      <c r="E113" s="102">
        <f>SUM(E4:E112)</f>
        <v>34647</v>
      </c>
      <c r="F113" s="84">
        <f>SUM(F4:F112)</f>
        <v>0</v>
      </c>
      <c r="G113" s="35">
        <f t="shared" si="1"/>
        <v>220735</v>
      </c>
    </row>
    <row r="114" spans="1:7" ht="15.75" thickTop="1" x14ac:dyDescent="0.25"/>
  </sheetData>
  <mergeCells count="3">
    <mergeCell ref="A2:A3"/>
    <mergeCell ref="B2:B3"/>
    <mergeCell ref="C2:G2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"/>
  <sheetViews>
    <sheetView topLeftCell="A94" workbookViewId="0">
      <selection activeCell="K32" sqref="K32"/>
    </sheetView>
  </sheetViews>
  <sheetFormatPr baseColWidth="10" defaultColWidth="9.140625" defaultRowHeight="15" x14ac:dyDescent="0.25"/>
  <cols>
    <col min="2" max="2" width="68.42578125" customWidth="1"/>
    <col min="3" max="10" width="16.5703125" customWidth="1"/>
  </cols>
  <sheetData>
    <row r="1" spans="1:10" ht="15.75" thickBot="1" x14ac:dyDescent="0.3"/>
    <row r="2" spans="1:10" ht="30" customHeight="1" thickTop="1" thickBot="1" x14ac:dyDescent="0.3">
      <c r="A2" s="318" t="s">
        <v>0</v>
      </c>
      <c r="B2" s="318" t="s">
        <v>1</v>
      </c>
      <c r="C2" s="318" t="s">
        <v>774</v>
      </c>
      <c r="D2" s="318"/>
      <c r="E2" s="318"/>
      <c r="F2" s="318"/>
      <c r="G2" s="318"/>
      <c r="H2" s="318"/>
      <c r="I2" s="318"/>
      <c r="J2" s="318"/>
    </row>
    <row r="3" spans="1:10" ht="39.950000000000003" customHeight="1" thickTop="1" thickBot="1" x14ac:dyDescent="0.3">
      <c r="A3" s="318" t="s">
        <v>0</v>
      </c>
      <c r="B3" s="318" t="s">
        <v>1</v>
      </c>
      <c r="C3" s="318" t="s">
        <v>775</v>
      </c>
      <c r="D3" s="318"/>
      <c r="E3" s="318"/>
      <c r="F3" s="318"/>
      <c r="G3" s="318" t="s">
        <v>776</v>
      </c>
      <c r="H3" s="318"/>
      <c r="I3" s="318"/>
      <c r="J3" s="318"/>
    </row>
    <row r="4" spans="1:10" ht="23.25" customHeight="1" thickTop="1" thickBot="1" x14ac:dyDescent="0.3">
      <c r="A4" s="318" t="s">
        <v>0</v>
      </c>
      <c r="B4" s="318" t="s">
        <v>1</v>
      </c>
      <c r="C4" s="267" t="s">
        <v>765</v>
      </c>
      <c r="D4" s="267" t="s">
        <v>766</v>
      </c>
      <c r="E4" s="267" t="s">
        <v>767</v>
      </c>
      <c r="F4" s="267" t="s">
        <v>558</v>
      </c>
      <c r="G4" s="267" t="s">
        <v>765</v>
      </c>
      <c r="H4" s="267" t="s">
        <v>766</v>
      </c>
      <c r="I4" s="267" t="s">
        <v>767</v>
      </c>
      <c r="J4" s="267" t="s">
        <v>558</v>
      </c>
    </row>
    <row r="5" spans="1:10" ht="15.75" thickTop="1" x14ac:dyDescent="0.25">
      <c r="A5" s="4" t="s">
        <v>2</v>
      </c>
      <c r="B5" s="4" t="s">
        <v>3</v>
      </c>
      <c r="C5" s="3">
        <v>31</v>
      </c>
      <c r="D5" s="3">
        <v>0</v>
      </c>
      <c r="E5" s="3">
        <v>0</v>
      </c>
      <c r="F5" s="73">
        <f>SUM(C5:E5)</f>
        <v>31</v>
      </c>
      <c r="G5" s="3">
        <v>4</v>
      </c>
      <c r="H5" s="3">
        <v>0</v>
      </c>
      <c r="I5" s="12">
        <v>0</v>
      </c>
      <c r="J5" s="282">
        <f>SUM(G5:I5)</f>
        <v>4</v>
      </c>
    </row>
    <row r="6" spans="1:10" x14ac:dyDescent="0.25">
      <c r="A6" s="4" t="s">
        <v>4</v>
      </c>
      <c r="B6" s="4" t="s">
        <v>5</v>
      </c>
      <c r="C6" s="3">
        <v>202</v>
      </c>
      <c r="D6" s="3">
        <v>2</v>
      </c>
      <c r="E6" s="3">
        <v>0</v>
      </c>
      <c r="F6" s="73">
        <f t="shared" ref="F6:F69" si="0">SUM(C6:E6)</f>
        <v>204</v>
      </c>
      <c r="G6" s="3">
        <v>10</v>
      </c>
      <c r="H6" s="3">
        <v>5</v>
      </c>
      <c r="I6" s="12">
        <v>1</v>
      </c>
      <c r="J6" s="283">
        <f t="shared" ref="J6:J69" si="1">SUM(G6:I6)</f>
        <v>16</v>
      </c>
    </row>
    <row r="7" spans="1:10" x14ac:dyDescent="0.25">
      <c r="A7" s="4" t="s">
        <v>6</v>
      </c>
      <c r="B7" s="4" t="s">
        <v>7</v>
      </c>
      <c r="C7" s="3">
        <v>10</v>
      </c>
      <c r="D7" s="3">
        <v>10</v>
      </c>
      <c r="E7" s="3">
        <v>3</v>
      </c>
      <c r="F7" s="73">
        <f t="shared" si="0"/>
        <v>23</v>
      </c>
      <c r="G7" s="3">
        <v>2</v>
      </c>
      <c r="H7" s="3">
        <v>1</v>
      </c>
      <c r="I7" s="12">
        <v>2</v>
      </c>
      <c r="J7" s="283">
        <f t="shared" si="1"/>
        <v>5</v>
      </c>
    </row>
    <row r="8" spans="1:10" x14ac:dyDescent="0.25">
      <c r="A8" s="4" t="s">
        <v>8</v>
      </c>
      <c r="B8" s="4" t="s">
        <v>9</v>
      </c>
      <c r="C8" s="3">
        <v>14</v>
      </c>
      <c r="D8" s="3">
        <v>1</v>
      </c>
      <c r="E8" s="3">
        <v>6</v>
      </c>
      <c r="F8" s="73">
        <f t="shared" si="0"/>
        <v>21</v>
      </c>
      <c r="G8" s="3">
        <v>10</v>
      </c>
      <c r="H8" s="3">
        <v>0</v>
      </c>
      <c r="I8" s="12">
        <v>6</v>
      </c>
      <c r="J8" s="283">
        <f t="shared" si="1"/>
        <v>16</v>
      </c>
    </row>
    <row r="9" spans="1:10" x14ac:dyDescent="0.25">
      <c r="A9" s="4" t="s">
        <v>10</v>
      </c>
      <c r="B9" s="4" t="s">
        <v>11</v>
      </c>
      <c r="C9" s="3">
        <v>90</v>
      </c>
      <c r="D9" s="3">
        <v>2</v>
      </c>
      <c r="E9" s="3">
        <v>23</v>
      </c>
      <c r="F9" s="73">
        <f t="shared" si="0"/>
        <v>115</v>
      </c>
      <c r="G9" s="3">
        <v>0</v>
      </c>
      <c r="H9" s="3">
        <v>0</v>
      </c>
      <c r="I9" s="12">
        <v>0</v>
      </c>
      <c r="J9" s="283">
        <f t="shared" si="1"/>
        <v>0</v>
      </c>
    </row>
    <row r="10" spans="1:10" x14ac:dyDescent="0.25">
      <c r="A10" s="4" t="s">
        <v>12</v>
      </c>
      <c r="B10" s="4" t="s">
        <v>13</v>
      </c>
      <c r="C10" s="3">
        <v>3</v>
      </c>
      <c r="D10" s="3">
        <v>17</v>
      </c>
      <c r="E10" s="3">
        <v>0</v>
      </c>
      <c r="F10" s="73">
        <f t="shared" si="0"/>
        <v>20</v>
      </c>
      <c r="G10" s="3">
        <v>2</v>
      </c>
      <c r="H10" s="3">
        <v>0</v>
      </c>
      <c r="I10" s="12">
        <v>0</v>
      </c>
      <c r="J10" s="283">
        <f t="shared" si="1"/>
        <v>2</v>
      </c>
    </row>
    <row r="11" spans="1:10" x14ac:dyDescent="0.25">
      <c r="A11" s="4" t="s">
        <v>14</v>
      </c>
      <c r="B11" s="4" t="s">
        <v>15</v>
      </c>
      <c r="C11" s="3">
        <v>9</v>
      </c>
      <c r="D11" s="3">
        <v>7</v>
      </c>
      <c r="E11" s="3">
        <v>1</v>
      </c>
      <c r="F11" s="73">
        <f t="shared" si="0"/>
        <v>17</v>
      </c>
      <c r="G11" s="3">
        <v>3</v>
      </c>
      <c r="H11" s="3">
        <v>3</v>
      </c>
      <c r="I11" s="12">
        <v>2</v>
      </c>
      <c r="J11" s="283">
        <f t="shared" si="1"/>
        <v>8</v>
      </c>
    </row>
    <row r="12" spans="1:10" x14ac:dyDescent="0.25">
      <c r="A12" s="4" t="s">
        <v>16</v>
      </c>
      <c r="B12" s="4" t="s">
        <v>17</v>
      </c>
      <c r="C12" s="3">
        <v>7</v>
      </c>
      <c r="D12" s="3">
        <v>4</v>
      </c>
      <c r="E12" s="3">
        <v>1</v>
      </c>
      <c r="F12" s="73">
        <f t="shared" si="0"/>
        <v>12</v>
      </c>
      <c r="G12" s="3">
        <v>35</v>
      </c>
      <c r="H12" s="3">
        <v>10</v>
      </c>
      <c r="I12" s="12">
        <v>2</v>
      </c>
      <c r="J12" s="283">
        <f t="shared" si="1"/>
        <v>47</v>
      </c>
    </row>
    <row r="13" spans="1:10" x14ac:dyDescent="0.25">
      <c r="A13" s="4" t="s">
        <v>18</v>
      </c>
      <c r="B13" s="4" t="s">
        <v>19</v>
      </c>
      <c r="C13" s="3">
        <v>31</v>
      </c>
      <c r="D13" s="3">
        <v>0</v>
      </c>
      <c r="E13" s="3">
        <v>0</v>
      </c>
      <c r="F13" s="73">
        <f t="shared" si="0"/>
        <v>31</v>
      </c>
      <c r="G13" s="3">
        <v>2</v>
      </c>
      <c r="H13" s="3">
        <v>0</v>
      </c>
      <c r="I13" s="12">
        <v>0</v>
      </c>
      <c r="J13" s="283">
        <f t="shared" si="1"/>
        <v>2</v>
      </c>
    </row>
    <row r="14" spans="1:10" x14ac:dyDescent="0.25">
      <c r="A14" s="4" t="s">
        <v>20</v>
      </c>
      <c r="B14" s="4" t="s">
        <v>21</v>
      </c>
      <c r="C14" s="3">
        <v>25</v>
      </c>
      <c r="D14" s="3">
        <v>1</v>
      </c>
      <c r="E14" s="3">
        <v>8</v>
      </c>
      <c r="F14" s="73">
        <f t="shared" si="0"/>
        <v>34</v>
      </c>
      <c r="G14" s="3">
        <v>0</v>
      </c>
      <c r="H14" s="3">
        <v>0</v>
      </c>
      <c r="I14" s="12">
        <v>0</v>
      </c>
      <c r="J14" s="283">
        <f t="shared" si="1"/>
        <v>0</v>
      </c>
    </row>
    <row r="15" spans="1:10" x14ac:dyDescent="0.25">
      <c r="A15" s="4" t="s">
        <v>22</v>
      </c>
      <c r="B15" s="4" t="s">
        <v>23</v>
      </c>
      <c r="C15" s="3">
        <v>6</v>
      </c>
      <c r="D15" s="3">
        <v>4</v>
      </c>
      <c r="E15" s="3">
        <v>3</v>
      </c>
      <c r="F15" s="73">
        <f t="shared" si="0"/>
        <v>13</v>
      </c>
      <c r="G15" s="3">
        <v>1</v>
      </c>
      <c r="H15" s="3">
        <v>1</v>
      </c>
      <c r="I15" s="12">
        <v>6</v>
      </c>
      <c r="J15" s="283">
        <f t="shared" si="1"/>
        <v>8</v>
      </c>
    </row>
    <row r="16" spans="1:10" x14ac:dyDescent="0.25">
      <c r="A16" s="4" t="s">
        <v>24</v>
      </c>
      <c r="B16" s="4" t="s">
        <v>25</v>
      </c>
      <c r="C16" s="3">
        <v>65</v>
      </c>
      <c r="D16" s="3">
        <v>0</v>
      </c>
      <c r="E16" s="3">
        <v>0</v>
      </c>
      <c r="F16" s="73">
        <f t="shared" si="0"/>
        <v>65</v>
      </c>
      <c r="G16" s="3">
        <v>42</v>
      </c>
      <c r="H16" s="3">
        <v>0</v>
      </c>
      <c r="I16" s="12">
        <v>0</v>
      </c>
      <c r="J16" s="283">
        <f t="shared" si="1"/>
        <v>42</v>
      </c>
    </row>
    <row r="17" spans="1:10" x14ac:dyDescent="0.25">
      <c r="A17" s="4" t="s">
        <v>26</v>
      </c>
      <c r="B17" s="4" t="s">
        <v>27</v>
      </c>
      <c r="C17" s="3">
        <v>88</v>
      </c>
      <c r="D17" s="3">
        <v>0</v>
      </c>
      <c r="E17" s="3">
        <v>0</v>
      </c>
      <c r="F17" s="73">
        <f t="shared" si="0"/>
        <v>88</v>
      </c>
      <c r="G17" s="3">
        <v>287</v>
      </c>
      <c r="H17" s="3">
        <v>0</v>
      </c>
      <c r="I17" s="12">
        <v>0</v>
      </c>
      <c r="J17" s="283">
        <f t="shared" si="1"/>
        <v>287</v>
      </c>
    </row>
    <row r="18" spans="1:10" x14ac:dyDescent="0.25">
      <c r="A18" s="4" t="s">
        <v>28</v>
      </c>
      <c r="B18" s="4" t="s">
        <v>29</v>
      </c>
      <c r="C18" s="3">
        <v>4</v>
      </c>
      <c r="D18" s="3">
        <v>0</v>
      </c>
      <c r="E18" s="3">
        <v>0</v>
      </c>
      <c r="F18" s="73">
        <f t="shared" si="0"/>
        <v>4</v>
      </c>
      <c r="G18" s="3">
        <v>1</v>
      </c>
      <c r="H18" s="3">
        <v>2</v>
      </c>
      <c r="I18" s="12">
        <v>0</v>
      </c>
      <c r="J18" s="283">
        <f t="shared" si="1"/>
        <v>3</v>
      </c>
    </row>
    <row r="19" spans="1:10" x14ac:dyDescent="0.25">
      <c r="A19" s="4" t="s">
        <v>30</v>
      </c>
      <c r="B19" s="4" t="s">
        <v>31</v>
      </c>
      <c r="C19" s="3">
        <v>1</v>
      </c>
      <c r="D19" s="3">
        <v>0</v>
      </c>
      <c r="E19" s="3">
        <v>0</v>
      </c>
      <c r="F19" s="73">
        <f t="shared" si="0"/>
        <v>1</v>
      </c>
      <c r="G19" s="3">
        <v>9</v>
      </c>
      <c r="H19" s="3">
        <v>0</v>
      </c>
      <c r="I19" s="12">
        <v>0</v>
      </c>
      <c r="J19" s="283">
        <f t="shared" si="1"/>
        <v>9</v>
      </c>
    </row>
    <row r="20" spans="1:10" x14ac:dyDescent="0.25">
      <c r="A20" s="4" t="s">
        <v>32</v>
      </c>
      <c r="B20" s="4" t="s">
        <v>33</v>
      </c>
      <c r="C20" s="3">
        <v>2</v>
      </c>
      <c r="D20" s="3">
        <v>4</v>
      </c>
      <c r="E20" s="3">
        <v>13</v>
      </c>
      <c r="F20" s="73">
        <f t="shared" si="0"/>
        <v>19</v>
      </c>
      <c r="G20" s="3">
        <v>9</v>
      </c>
      <c r="H20" s="3">
        <v>0</v>
      </c>
      <c r="I20" s="12">
        <v>45</v>
      </c>
      <c r="J20" s="283">
        <f t="shared" si="1"/>
        <v>54</v>
      </c>
    </row>
    <row r="21" spans="1:10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73">
        <f t="shared" si="0"/>
        <v>0</v>
      </c>
      <c r="G21" s="3">
        <v>0</v>
      </c>
      <c r="H21" s="3">
        <v>0</v>
      </c>
      <c r="I21" s="12">
        <v>0</v>
      </c>
      <c r="J21" s="283">
        <f t="shared" si="1"/>
        <v>0</v>
      </c>
    </row>
    <row r="22" spans="1:10" x14ac:dyDescent="0.25">
      <c r="A22" s="4" t="s">
        <v>36</v>
      </c>
      <c r="B22" s="4" t="s">
        <v>37</v>
      </c>
      <c r="C22" s="3">
        <v>3</v>
      </c>
      <c r="D22" s="3">
        <v>0</v>
      </c>
      <c r="E22" s="3">
        <v>0</v>
      </c>
      <c r="F22" s="73">
        <f t="shared" si="0"/>
        <v>3</v>
      </c>
      <c r="G22" s="3">
        <v>0</v>
      </c>
      <c r="H22" s="3">
        <v>9</v>
      </c>
      <c r="I22" s="12">
        <v>1</v>
      </c>
      <c r="J22" s="283">
        <f t="shared" si="1"/>
        <v>10</v>
      </c>
    </row>
    <row r="23" spans="1:10" x14ac:dyDescent="0.25">
      <c r="A23" s="4" t="s">
        <v>38</v>
      </c>
      <c r="B23" s="4" t="s">
        <v>39</v>
      </c>
      <c r="C23" s="3">
        <v>25</v>
      </c>
      <c r="D23" s="3">
        <v>0</v>
      </c>
      <c r="E23" s="3">
        <v>0</v>
      </c>
      <c r="F23" s="73">
        <f t="shared" si="0"/>
        <v>25</v>
      </c>
      <c r="G23" s="3">
        <v>45</v>
      </c>
      <c r="H23" s="3">
        <v>0</v>
      </c>
      <c r="I23" s="12">
        <v>0</v>
      </c>
      <c r="J23" s="283">
        <f t="shared" si="1"/>
        <v>45</v>
      </c>
    </row>
    <row r="24" spans="1:10" x14ac:dyDescent="0.25">
      <c r="A24" s="4" t="s">
        <v>40</v>
      </c>
      <c r="B24" s="4" t="s">
        <v>41</v>
      </c>
      <c r="C24" s="3">
        <v>1</v>
      </c>
      <c r="D24" s="3">
        <v>0</v>
      </c>
      <c r="E24" s="3">
        <v>0</v>
      </c>
      <c r="F24" s="73">
        <f t="shared" si="0"/>
        <v>1</v>
      </c>
      <c r="G24" s="3">
        <v>2</v>
      </c>
      <c r="H24" s="3">
        <v>0</v>
      </c>
      <c r="I24" s="12">
        <v>0</v>
      </c>
      <c r="J24" s="283">
        <f t="shared" si="1"/>
        <v>2</v>
      </c>
    </row>
    <row r="25" spans="1:10" x14ac:dyDescent="0.25">
      <c r="A25" s="4" t="s">
        <v>42</v>
      </c>
      <c r="B25" s="4" t="s">
        <v>43</v>
      </c>
      <c r="C25" s="3">
        <v>4</v>
      </c>
      <c r="D25" s="3">
        <v>3</v>
      </c>
      <c r="E25" s="3">
        <v>1</v>
      </c>
      <c r="F25" s="73">
        <f t="shared" si="0"/>
        <v>8</v>
      </c>
      <c r="G25" s="3">
        <v>7</v>
      </c>
      <c r="H25" s="3">
        <v>1</v>
      </c>
      <c r="I25" s="12">
        <v>6</v>
      </c>
      <c r="J25" s="283">
        <f t="shared" si="1"/>
        <v>14</v>
      </c>
    </row>
    <row r="26" spans="1:10" x14ac:dyDescent="0.25">
      <c r="A26" s="4" t="s">
        <v>44</v>
      </c>
      <c r="B26" s="4" t="s">
        <v>45</v>
      </c>
      <c r="C26" s="3">
        <v>0</v>
      </c>
      <c r="D26" s="3">
        <v>0</v>
      </c>
      <c r="E26" s="3">
        <v>0</v>
      </c>
      <c r="F26" s="73">
        <f t="shared" si="0"/>
        <v>0</v>
      </c>
      <c r="G26" s="3">
        <v>4</v>
      </c>
      <c r="H26" s="3">
        <v>0</v>
      </c>
      <c r="I26" s="12">
        <v>0</v>
      </c>
      <c r="J26" s="283">
        <f t="shared" si="1"/>
        <v>4</v>
      </c>
    </row>
    <row r="27" spans="1:10" x14ac:dyDescent="0.25">
      <c r="A27" s="4" t="s">
        <v>46</v>
      </c>
      <c r="B27" s="4" t="s">
        <v>47</v>
      </c>
      <c r="C27" s="3">
        <v>9</v>
      </c>
      <c r="D27" s="3">
        <v>0</v>
      </c>
      <c r="E27" s="3">
        <v>0</v>
      </c>
      <c r="F27" s="73">
        <f t="shared" si="0"/>
        <v>9</v>
      </c>
      <c r="G27" s="3">
        <v>2</v>
      </c>
      <c r="H27" s="3">
        <v>0</v>
      </c>
      <c r="I27" s="12">
        <v>0</v>
      </c>
      <c r="J27" s="283">
        <f t="shared" si="1"/>
        <v>2</v>
      </c>
    </row>
    <row r="28" spans="1:10" x14ac:dyDescent="0.25">
      <c r="A28" s="4" t="s">
        <v>48</v>
      </c>
      <c r="B28" s="4" t="s">
        <v>49</v>
      </c>
      <c r="C28" s="3">
        <v>4</v>
      </c>
      <c r="D28" s="3">
        <v>0</v>
      </c>
      <c r="E28" s="3">
        <v>0</v>
      </c>
      <c r="F28" s="73">
        <f t="shared" si="0"/>
        <v>4</v>
      </c>
      <c r="G28" s="3">
        <v>0</v>
      </c>
      <c r="H28" s="3">
        <v>0</v>
      </c>
      <c r="I28" s="12">
        <v>0</v>
      </c>
      <c r="J28" s="283">
        <f t="shared" si="1"/>
        <v>0</v>
      </c>
    </row>
    <row r="29" spans="1:10" x14ac:dyDescent="0.25">
      <c r="A29" s="4" t="s">
        <v>50</v>
      </c>
      <c r="B29" s="4" t="s">
        <v>51</v>
      </c>
      <c r="C29" s="3">
        <v>40</v>
      </c>
      <c r="D29" s="3">
        <v>0</v>
      </c>
      <c r="E29" s="3">
        <v>0</v>
      </c>
      <c r="F29" s="73">
        <f t="shared" si="0"/>
        <v>40</v>
      </c>
      <c r="G29" s="3">
        <v>0</v>
      </c>
      <c r="H29" s="3">
        <v>0</v>
      </c>
      <c r="I29" s="12">
        <v>0</v>
      </c>
      <c r="J29" s="283">
        <f t="shared" si="1"/>
        <v>0</v>
      </c>
    </row>
    <row r="30" spans="1:10" x14ac:dyDescent="0.25">
      <c r="A30" s="4" t="s">
        <v>52</v>
      </c>
      <c r="B30" s="4" t="s">
        <v>53</v>
      </c>
      <c r="C30" s="3">
        <v>0</v>
      </c>
      <c r="D30" s="3">
        <v>0</v>
      </c>
      <c r="E30" s="3">
        <v>0</v>
      </c>
      <c r="F30" s="73">
        <f t="shared" si="0"/>
        <v>0</v>
      </c>
      <c r="G30" s="3">
        <v>0</v>
      </c>
      <c r="H30" s="3">
        <v>0</v>
      </c>
      <c r="I30" s="12">
        <v>3</v>
      </c>
      <c r="J30" s="283">
        <f t="shared" si="1"/>
        <v>3</v>
      </c>
    </row>
    <row r="31" spans="1:10" x14ac:dyDescent="0.25">
      <c r="A31" s="4" t="s">
        <v>54</v>
      </c>
      <c r="B31" s="4" t="s">
        <v>55</v>
      </c>
      <c r="C31" s="3">
        <v>11</v>
      </c>
      <c r="D31" s="3">
        <v>0</v>
      </c>
      <c r="E31" s="3">
        <v>0</v>
      </c>
      <c r="F31" s="73">
        <f t="shared" si="0"/>
        <v>11</v>
      </c>
      <c r="G31" s="3">
        <v>7</v>
      </c>
      <c r="H31" s="3">
        <v>0</v>
      </c>
      <c r="I31" s="12">
        <v>0</v>
      </c>
      <c r="J31" s="283">
        <f t="shared" si="1"/>
        <v>7</v>
      </c>
    </row>
    <row r="32" spans="1:10" x14ac:dyDescent="0.25">
      <c r="A32" s="4" t="s">
        <v>56</v>
      </c>
      <c r="B32" s="4" t="s">
        <v>57</v>
      </c>
      <c r="C32" s="3">
        <v>0</v>
      </c>
      <c r="D32" s="3">
        <v>0</v>
      </c>
      <c r="E32" s="3">
        <v>0</v>
      </c>
      <c r="F32" s="73">
        <f t="shared" si="0"/>
        <v>0</v>
      </c>
      <c r="G32" s="3">
        <v>36</v>
      </c>
      <c r="H32" s="3">
        <v>0</v>
      </c>
      <c r="I32" s="12">
        <v>0</v>
      </c>
      <c r="J32" s="283">
        <f t="shared" si="1"/>
        <v>36</v>
      </c>
    </row>
    <row r="33" spans="1:10" x14ac:dyDescent="0.25">
      <c r="A33" s="4" t="s">
        <v>58</v>
      </c>
      <c r="B33" s="4" t="s">
        <v>59</v>
      </c>
      <c r="C33" s="3">
        <v>0</v>
      </c>
      <c r="D33" s="3">
        <v>0</v>
      </c>
      <c r="E33" s="3">
        <v>0</v>
      </c>
      <c r="F33" s="73">
        <f t="shared" si="0"/>
        <v>0</v>
      </c>
      <c r="G33" s="3">
        <v>8</v>
      </c>
      <c r="H33" s="3">
        <v>0</v>
      </c>
      <c r="I33" s="12">
        <v>0</v>
      </c>
      <c r="J33" s="283">
        <f t="shared" si="1"/>
        <v>8</v>
      </c>
    </row>
    <row r="34" spans="1:10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73">
        <f t="shared" si="0"/>
        <v>0</v>
      </c>
      <c r="G34" s="3">
        <v>0</v>
      </c>
      <c r="H34" s="3">
        <v>0</v>
      </c>
      <c r="I34" s="12">
        <v>0</v>
      </c>
      <c r="J34" s="283">
        <f t="shared" si="1"/>
        <v>0</v>
      </c>
    </row>
    <row r="35" spans="1:10" x14ac:dyDescent="0.25">
      <c r="A35" s="4" t="s">
        <v>62</v>
      </c>
      <c r="B35" s="4" t="s">
        <v>63</v>
      </c>
      <c r="C35" s="3">
        <v>20</v>
      </c>
      <c r="D35" s="3">
        <v>0</v>
      </c>
      <c r="E35" s="3">
        <v>0</v>
      </c>
      <c r="F35" s="73">
        <f t="shared" si="0"/>
        <v>20</v>
      </c>
      <c r="G35" s="3">
        <v>0</v>
      </c>
      <c r="H35" s="3">
        <v>0</v>
      </c>
      <c r="I35" s="12">
        <v>0</v>
      </c>
      <c r="J35" s="283">
        <f t="shared" si="1"/>
        <v>0</v>
      </c>
    </row>
    <row r="36" spans="1:10" x14ac:dyDescent="0.25">
      <c r="A36" s="4" t="s">
        <v>64</v>
      </c>
      <c r="B36" s="4" t="s">
        <v>65</v>
      </c>
      <c r="C36" s="3">
        <v>0</v>
      </c>
      <c r="D36" s="3">
        <v>0</v>
      </c>
      <c r="E36" s="3">
        <v>0</v>
      </c>
      <c r="F36" s="73">
        <f t="shared" si="0"/>
        <v>0</v>
      </c>
      <c r="G36" s="3">
        <v>102</v>
      </c>
      <c r="H36" s="3">
        <v>0</v>
      </c>
      <c r="I36" s="12">
        <v>0</v>
      </c>
      <c r="J36" s="283">
        <f t="shared" si="1"/>
        <v>102</v>
      </c>
    </row>
    <row r="37" spans="1:10" x14ac:dyDescent="0.25">
      <c r="A37" s="4" t="s">
        <v>66</v>
      </c>
      <c r="B37" s="4" t="s">
        <v>67</v>
      </c>
      <c r="C37" s="3">
        <v>12</v>
      </c>
      <c r="D37" s="3">
        <v>0</v>
      </c>
      <c r="E37" s="3">
        <v>0</v>
      </c>
      <c r="F37" s="73">
        <f t="shared" si="0"/>
        <v>12</v>
      </c>
      <c r="G37" s="3">
        <v>41</v>
      </c>
      <c r="H37" s="3">
        <v>0</v>
      </c>
      <c r="I37" s="12">
        <v>0</v>
      </c>
      <c r="J37" s="283">
        <f t="shared" si="1"/>
        <v>41</v>
      </c>
    </row>
    <row r="38" spans="1:10" x14ac:dyDescent="0.25">
      <c r="A38" s="4" t="s">
        <v>68</v>
      </c>
      <c r="B38" s="4" t="s">
        <v>69</v>
      </c>
      <c r="C38" s="3">
        <v>13</v>
      </c>
      <c r="D38" s="3">
        <v>0</v>
      </c>
      <c r="E38" s="3">
        <v>0</v>
      </c>
      <c r="F38" s="73">
        <f t="shared" si="0"/>
        <v>13</v>
      </c>
      <c r="G38" s="3">
        <v>0</v>
      </c>
      <c r="H38" s="3">
        <v>0</v>
      </c>
      <c r="I38" s="12">
        <v>13</v>
      </c>
      <c r="J38" s="283">
        <f t="shared" si="1"/>
        <v>13</v>
      </c>
    </row>
    <row r="39" spans="1:10" x14ac:dyDescent="0.25">
      <c r="A39" s="4" t="s">
        <v>70</v>
      </c>
      <c r="B39" s="4" t="s">
        <v>71</v>
      </c>
      <c r="C39" s="3">
        <v>1</v>
      </c>
      <c r="D39" s="3">
        <v>1</v>
      </c>
      <c r="E39" s="3">
        <v>0</v>
      </c>
      <c r="F39" s="73">
        <f t="shared" si="0"/>
        <v>2</v>
      </c>
      <c r="G39" s="3">
        <v>8</v>
      </c>
      <c r="H39" s="3">
        <v>3</v>
      </c>
      <c r="I39" s="12">
        <v>0</v>
      </c>
      <c r="J39" s="283">
        <f t="shared" si="1"/>
        <v>11</v>
      </c>
    </row>
    <row r="40" spans="1:10" x14ac:dyDescent="0.25">
      <c r="A40" s="4" t="s">
        <v>72</v>
      </c>
      <c r="B40" s="4" t="s">
        <v>73</v>
      </c>
      <c r="C40" s="3">
        <v>5</v>
      </c>
      <c r="D40" s="3">
        <v>0</v>
      </c>
      <c r="E40" s="3">
        <v>0</v>
      </c>
      <c r="F40" s="73">
        <f t="shared" si="0"/>
        <v>5</v>
      </c>
      <c r="G40" s="3">
        <v>3</v>
      </c>
      <c r="H40" s="3">
        <v>0</v>
      </c>
      <c r="I40" s="12">
        <v>0</v>
      </c>
      <c r="J40" s="283">
        <f t="shared" si="1"/>
        <v>3</v>
      </c>
    </row>
    <row r="41" spans="1:10" x14ac:dyDescent="0.25">
      <c r="A41" s="4" t="s">
        <v>74</v>
      </c>
      <c r="B41" s="4" t="s">
        <v>75</v>
      </c>
      <c r="C41" s="3">
        <v>2</v>
      </c>
      <c r="D41" s="3">
        <v>0</v>
      </c>
      <c r="E41" s="3">
        <v>0</v>
      </c>
      <c r="F41" s="73">
        <f t="shared" si="0"/>
        <v>2</v>
      </c>
      <c r="G41" s="3">
        <v>12</v>
      </c>
      <c r="H41" s="3">
        <v>0</v>
      </c>
      <c r="I41" s="12">
        <v>0</v>
      </c>
      <c r="J41" s="283">
        <f t="shared" si="1"/>
        <v>12</v>
      </c>
    </row>
    <row r="42" spans="1:10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73">
        <f t="shared" si="0"/>
        <v>0</v>
      </c>
      <c r="G42" s="3">
        <v>0</v>
      </c>
      <c r="H42" s="3">
        <v>0</v>
      </c>
      <c r="I42" s="12">
        <v>0</v>
      </c>
      <c r="J42" s="283">
        <f t="shared" si="1"/>
        <v>0</v>
      </c>
    </row>
    <row r="43" spans="1:10" x14ac:dyDescent="0.25">
      <c r="A43" s="4" t="s">
        <v>78</v>
      </c>
      <c r="B43" s="4" t="s">
        <v>79</v>
      </c>
      <c r="C43" s="3">
        <v>90</v>
      </c>
      <c r="D43" s="3">
        <v>0</v>
      </c>
      <c r="E43" s="3">
        <v>0</v>
      </c>
      <c r="F43" s="73">
        <f t="shared" si="0"/>
        <v>90</v>
      </c>
      <c r="G43" s="3">
        <v>40</v>
      </c>
      <c r="H43" s="3">
        <v>0</v>
      </c>
      <c r="I43" s="12">
        <v>0</v>
      </c>
      <c r="J43" s="283">
        <f t="shared" si="1"/>
        <v>40</v>
      </c>
    </row>
    <row r="44" spans="1:10" x14ac:dyDescent="0.25">
      <c r="A44" s="4" t="s">
        <v>80</v>
      </c>
      <c r="B44" s="4" t="s">
        <v>81</v>
      </c>
      <c r="C44" s="3">
        <v>6</v>
      </c>
      <c r="D44" s="3">
        <v>0</v>
      </c>
      <c r="E44" s="3">
        <v>4</v>
      </c>
      <c r="F44" s="73">
        <f t="shared" si="0"/>
        <v>10</v>
      </c>
      <c r="G44" s="3">
        <v>1</v>
      </c>
      <c r="H44" s="3">
        <v>0</v>
      </c>
      <c r="I44" s="12">
        <v>1</v>
      </c>
      <c r="J44" s="283">
        <f t="shared" si="1"/>
        <v>2</v>
      </c>
    </row>
    <row r="45" spans="1:10" x14ac:dyDescent="0.25">
      <c r="A45" s="4" t="s">
        <v>82</v>
      </c>
      <c r="B45" s="4" t="s">
        <v>83</v>
      </c>
      <c r="C45" s="3">
        <v>0</v>
      </c>
      <c r="D45" s="3">
        <v>0</v>
      </c>
      <c r="E45" s="3">
        <v>3</v>
      </c>
      <c r="F45" s="73">
        <f t="shared" si="0"/>
        <v>3</v>
      </c>
      <c r="G45" s="3">
        <v>0</v>
      </c>
      <c r="H45" s="3">
        <v>0</v>
      </c>
      <c r="I45" s="12">
        <v>2</v>
      </c>
      <c r="J45" s="283">
        <f t="shared" si="1"/>
        <v>2</v>
      </c>
    </row>
    <row r="46" spans="1:10" x14ac:dyDescent="0.25">
      <c r="A46" s="4" t="s">
        <v>84</v>
      </c>
      <c r="B46" s="4" t="s">
        <v>85</v>
      </c>
      <c r="C46" s="3">
        <v>3</v>
      </c>
      <c r="D46" s="3">
        <v>0</v>
      </c>
      <c r="E46" s="3">
        <v>0</v>
      </c>
      <c r="F46" s="73">
        <f t="shared" si="0"/>
        <v>3</v>
      </c>
      <c r="G46" s="3">
        <v>4</v>
      </c>
      <c r="H46" s="3">
        <v>0</v>
      </c>
      <c r="I46" s="12">
        <v>0</v>
      </c>
      <c r="J46" s="283">
        <f t="shared" si="1"/>
        <v>4</v>
      </c>
    </row>
    <row r="47" spans="1:10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73">
        <f t="shared" si="0"/>
        <v>0</v>
      </c>
      <c r="G47" s="3">
        <v>0</v>
      </c>
      <c r="H47" s="3">
        <v>0</v>
      </c>
      <c r="I47" s="12">
        <v>0</v>
      </c>
      <c r="J47" s="283">
        <f t="shared" si="1"/>
        <v>0</v>
      </c>
    </row>
    <row r="48" spans="1:10" x14ac:dyDescent="0.25">
      <c r="A48" s="4" t="s">
        <v>88</v>
      </c>
      <c r="B48" s="4" t="s">
        <v>89</v>
      </c>
      <c r="C48" s="3">
        <v>0</v>
      </c>
      <c r="D48" s="3">
        <v>0</v>
      </c>
      <c r="E48" s="3">
        <v>0</v>
      </c>
      <c r="F48" s="73">
        <f t="shared" si="0"/>
        <v>0</v>
      </c>
      <c r="G48" s="3">
        <v>47</v>
      </c>
      <c r="H48" s="3">
        <v>0</v>
      </c>
      <c r="I48" s="12">
        <v>0</v>
      </c>
      <c r="J48" s="283">
        <f t="shared" si="1"/>
        <v>47</v>
      </c>
    </row>
    <row r="49" spans="1:10" x14ac:dyDescent="0.25">
      <c r="A49" s="4" t="s">
        <v>90</v>
      </c>
      <c r="B49" s="4" t="s">
        <v>91</v>
      </c>
      <c r="C49" s="3">
        <v>12</v>
      </c>
      <c r="D49" s="3">
        <v>0</v>
      </c>
      <c r="E49" s="3">
        <v>0</v>
      </c>
      <c r="F49" s="73">
        <f t="shared" si="0"/>
        <v>12</v>
      </c>
      <c r="G49" s="3">
        <v>16</v>
      </c>
      <c r="H49" s="3">
        <v>0</v>
      </c>
      <c r="I49" s="12">
        <v>0</v>
      </c>
      <c r="J49" s="283">
        <f t="shared" si="1"/>
        <v>16</v>
      </c>
    </row>
    <row r="50" spans="1:10" x14ac:dyDescent="0.25">
      <c r="A50" s="4" t="s">
        <v>92</v>
      </c>
      <c r="B50" s="4" t="s">
        <v>93</v>
      </c>
      <c r="C50" s="3">
        <v>3</v>
      </c>
      <c r="D50" s="3">
        <v>0</v>
      </c>
      <c r="E50" s="3">
        <v>0</v>
      </c>
      <c r="F50" s="73">
        <f t="shared" si="0"/>
        <v>3</v>
      </c>
      <c r="G50" s="3">
        <v>1</v>
      </c>
      <c r="H50" s="3">
        <v>0</v>
      </c>
      <c r="I50" s="12">
        <v>0</v>
      </c>
      <c r="J50" s="283">
        <f t="shared" si="1"/>
        <v>1</v>
      </c>
    </row>
    <row r="51" spans="1:10" x14ac:dyDescent="0.25">
      <c r="A51" s="4" t="s">
        <v>94</v>
      </c>
      <c r="B51" s="4" t="s">
        <v>95</v>
      </c>
      <c r="C51" s="3">
        <v>35</v>
      </c>
      <c r="D51" s="3">
        <v>0</v>
      </c>
      <c r="E51" s="3">
        <v>0</v>
      </c>
      <c r="F51" s="73">
        <f t="shared" si="0"/>
        <v>35</v>
      </c>
      <c r="G51" s="3">
        <v>1</v>
      </c>
      <c r="H51" s="3">
        <v>0</v>
      </c>
      <c r="I51" s="12">
        <v>0</v>
      </c>
      <c r="J51" s="283">
        <f t="shared" si="1"/>
        <v>1</v>
      </c>
    </row>
    <row r="52" spans="1:10" x14ac:dyDescent="0.25">
      <c r="A52" s="4" t="s">
        <v>96</v>
      </c>
      <c r="B52" s="4" t="s">
        <v>97</v>
      </c>
      <c r="C52" s="3">
        <v>9</v>
      </c>
      <c r="D52" s="3">
        <v>0</v>
      </c>
      <c r="E52" s="3">
        <v>10</v>
      </c>
      <c r="F52" s="73">
        <f t="shared" si="0"/>
        <v>19</v>
      </c>
      <c r="G52" s="3">
        <v>1</v>
      </c>
      <c r="H52" s="3">
        <v>0</v>
      </c>
      <c r="I52" s="12">
        <v>1</v>
      </c>
      <c r="J52" s="283">
        <f t="shared" si="1"/>
        <v>2</v>
      </c>
    </row>
    <row r="53" spans="1:10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73">
        <f t="shared" si="0"/>
        <v>0</v>
      </c>
      <c r="G53" s="3">
        <v>0</v>
      </c>
      <c r="H53" s="3">
        <v>0</v>
      </c>
      <c r="I53" s="12">
        <v>0</v>
      </c>
      <c r="J53" s="283">
        <f t="shared" si="1"/>
        <v>0</v>
      </c>
    </row>
    <row r="54" spans="1:10" x14ac:dyDescent="0.25">
      <c r="A54" s="4" t="s">
        <v>100</v>
      </c>
      <c r="B54" s="4" t="s">
        <v>101</v>
      </c>
      <c r="C54" s="3">
        <v>0</v>
      </c>
      <c r="D54" s="3">
        <v>1</v>
      </c>
      <c r="E54" s="3">
        <v>0</v>
      </c>
      <c r="F54" s="73">
        <f t="shared" si="0"/>
        <v>1</v>
      </c>
      <c r="G54" s="3">
        <v>0</v>
      </c>
      <c r="H54" s="3">
        <v>0</v>
      </c>
      <c r="I54" s="12">
        <v>2</v>
      </c>
      <c r="J54" s="283">
        <f t="shared" si="1"/>
        <v>2</v>
      </c>
    </row>
    <row r="55" spans="1:10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73">
        <f t="shared" si="0"/>
        <v>0</v>
      </c>
      <c r="G55" s="3">
        <v>0</v>
      </c>
      <c r="H55" s="3">
        <v>0</v>
      </c>
      <c r="I55" s="12">
        <v>0</v>
      </c>
      <c r="J55" s="283">
        <f t="shared" si="1"/>
        <v>0</v>
      </c>
    </row>
    <row r="56" spans="1:10" x14ac:dyDescent="0.25">
      <c r="A56" s="4" t="s">
        <v>104</v>
      </c>
      <c r="B56" s="4" t="s">
        <v>105</v>
      </c>
      <c r="C56" s="3">
        <v>20</v>
      </c>
      <c r="D56" s="3">
        <v>0</v>
      </c>
      <c r="E56" s="3">
        <v>0</v>
      </c>
      <c r="F56" s="73">
        <f t="shared" si="0"/>
        <v>20</v>
      </c>
      <c r="G56" s="3">
        <v>0</v>
      </c>
      <c r="H56" s="3">
        <v>0</v>
      </c>
      <c r="I56" s="12">
        <v>4</v>
      </c>
      <c r="J56" s="283">
        <f t="shared" si="1"/>
        <v>4</v>
      </c>
    </row>
    <row r="57" spans="1:10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73">
        <f t="shared" si="0"/>
        <v>0</v>
      </c>
      <c r="G57" s="3">
        <v>0</v>
      </c>
      <c r="H57" s="3">
        <v>0</v>
      </c>
      <c r="I57" s="12">
        <v>0</v>
      </c>
      <c r="J57" s="283">
        <f t="shared" si="1"/>
        <v>0</v>
      </c>
    </row>
    <row r="58" spans="1:10" x14ac:dyDescent="0.25">
      <c r="A58" s="4" t="s">
        <v>108</v>
      </c>
      <c r="B58" s="4" t="s">
        <v>109</v>
      </c>
      <c r="C58" s="3">
        <v>1</v>
      </c>
      <c r="D58" s="3">
        <v>0</v>
      </c>
      <c r="E58" s="3">
        <v>0</v>
      </c>
      <c r="F58" s="73">
        <f t="shared" si="0"/>
        <v>1</v>
      </c>
      <c r="G58" s="3">
        <v>0</v>
      </c>
      <c r="H58" s="3">
        <v>0</v>
      </c>
      <c r="I58" s="12">
        <v>0</v>
      </c>
      <c r="J58" s="283">
        <f t="shared" si="1"/>
        <v>0</v>
      </c>
    </row>
    <row r="59" spans="1:10" x14ac:dyDescent="0.25">
      <c r="A59" s="4" t="s">
        <v>110</v>
      </c>
      <c r="B59" s="4" t="s">
        <v>111</v>
      </c>
      <c r="C59" s="3">
        <v>3</v>
      </c>
      <c r="D59" s="3">
        <v>0</v>
      </c>
      <c r="E59" s="3">
        <v>3</v>
      </c>
      <c r="F59" s="73">
        <f t="shared" si="0"/>
        <v>6</v>
      </c>
      <c r="G59" s="3">
        <v>2</v>
      </c>
      <c r="H59" s="3">
        <v>0</v>
      </c>
      <c r="I59" s="12">
        <v>5</v>
      </c>
      <c r="J59" s="283">
        <f t="shared" si="1"/>
        <v>7</v>
      </c>
    </row>
    <row r="60" spans="1:10" x14ac:dyDescent="0.25">
      <c r="A60" s="4" t="s">
        <v>112</v>
      </c>
      <c r="B60" s="4" t="s">
        <v>113</v>
      </c>
      <c r="C60" s="3">
        <v>2</v>
      </c>
      <c r="D60" s="3">
        <v>0</v>
      </c>
      <c r="E60" s="3">
        <v>0</v>
      </c>
      <c r="F60" s="73">
        <f t="shared" si="0"/>
        <v>2</v>
      </c>
      <c r="G60" s="3">
        <v>15</v>
      </c>
      <c r="H60" s="3">
        <v>0</v>
      </c>
      <c r="I60" s="12">
        <v>0</v>
      </c>
      <c r="J60" s="283">
        <f t="shared" si="1"/>
        <v>15</v>
      </c>
    </row>
    <row r="61" spans="1:10" x14ac:dyDescent="0.25">
      <c r="A61" s="4" t="s">
        <v>114</v>
      </c>
      <c r="B61" s="4" t="s">
        <v>115</v>
      </c>
      <c r="C61" s="3">
        <v>3</v>
      </c>
      <c r="D61" s="3">
        <v>0</v>
      </c>
      <c r="E61" s="3">
        <v>2</v>
      </c>
      <c r="F61" s="73">
        <f t="shared" si="0"/>
        <v>5</v>
      </c>
      <c r="G61" s="3">
        <v>1</v>
      </c>
      <c r="H61" s="3">
        <v>2</v>
      </c>
      <c r="I61" s="12">
        <v>2</v>
      </c>
      <c r="J61" s="283">
        <f t="shared" si="1"/>
        <v>5</v>
      </c>
    </row>
    <row r="62" spans="1:10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73">
        <f t="shared" si="0"/>
        <v>0</v>
      </c>
      <c r="G62" s="3">
        <v>0</v>
      </c>
      <c r="H62" s="3">
        <v>0</v>
      </c>
      <c r="I62" s="12">
        <v>0</v>
      </c>
      <c r="J62" s="283">
        <f t="shared" si="1"/>
        <v>0</v>
      </c>
    </row>
    <row r="63" spans="1:10" x14ac:dyDescent="0.25">
      <c r="A63" s="4" t="s">
        <v>118</v>
      </c>
      <c r="B63" s="4" t="s">
        <v>119</v>
      </c>
      <c r="C63" s="3">
        <v>0</v>
      </c>
      <c r="D63" s="3">
        <v>9</v>
      </c>
      <c r="E63" s="3">
        <v>1</v>
      </c>
      <c r="F63" s="73">
        <f t="shared" si="0"/>
        <v>10</v>
      </c>
      <c r="G63" s="3">
        <v>6</v>
      </c>
      <c r="H63" s="3">
        <v>0</v>
      </c>
      <c r="I63" s="12">
        <v>0</v>
      </c>
      <c r="J63" s="283">
        <f t="shared" si="1"/>
        <v>6</v>
      </c>
    </row>
    <row r="64" spans="1:10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73">
        <f t="shared" si="0"/>
        <v>0</v>
      </c>
      <c r="G64" s="3">
        <v>0</v>
      </c>
      <c r="H64" s="3">
        <v>0</v>
      </c>
      <c r="I64" s="12">
        <v>0</v>
      </c>
      <c r="J64" s="283">
        <f t="shared" si="1"/>
        <v>0</v>
      </c>
    </row>
    <row r="65" spans="1:10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73">
        <f t="shared" si="0"/>
        <v>0</v>
      </c>
      <c r="G65" s="3">
        <v>0</v>
      </c>
      <c r="H65" s="3">
        <v>0</v>
      </c>
      <c r="I65" s="12">
        <v>0</v>
      </c>
      <c r="J65" s="283">
        <f t="shared" si="1"/>
        <v>0</v>
      </c>
    </row>
    <row r="66" spans="1:10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73">
        <f t="shared" si="0"/>
        <v>0</v>
      </c>
      <c r="G66" s="3">
        <v>0</v>
      </c>
      <c r="H66" s="3">
        <v>0</v>
      </c>
      <c r="I66" s="12">
        <v>0</v>
      </c>
      <c r="J66" s="283">
        <f t="shared" si="1"/>
        <v>0</v>
      </c>
    </row>
    <row r="67" spans="1:10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73">
        <f t="shared" si="0"/>
        <v>0</v>
      </c>
      <c r="G67" s="3">
        <v>0</v>
      </c>
      <c r="H67" s="3">
        <v>0</v>
      </c>
      <c r="I67" s="12">
        <v>0</v>
      </c>
      <c r="J67" s="283">
        <f t="shared" si="1"/>
        <v>0</v>
      </c>
    </row>
    <row r="68" spans="1:10" x14ac:dyDescent="0.25">
      <c r="A68" s="4" t="s">
        <v>128</v>
      </c>
      <c r="B68" s="4" t="s">
        <v>129</v>
      </c>
      <c r="C68" s="3">
        <v>166</v>
      </c>
      <c r="D68" s="3">
        <v>0</v>
      </c>
      <c r="E68" s="3">
        <v>0</v>
      </c>
      <c r="F68" s="73">
        <f t="shared" si="0"/>
        <v>166</v>
      </c>
      <c r="G68" s="3">
        <v>4</v>
      </c>
      <c r="H68" s="3">
        <v>0</v>
      </c>
      <c r="I68" s="12">
        <v>3</v>
      </c>
      <c r="J68" s="283">
        <f t="shared" si="1"/>
        <v>7</v>
      </c>
    </row>
    <row r="69" spans="1:10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73">
        <f t="shared" si="0"/>
        <v>0</v>
      </c>
      <c r="G69" s="3">
        <v>0</v>
      </c>
      <c r="H69" s="3">
        <v>0</v>
      </c>
      <c r="I69" s="12">
        <v>0</v>
      </c>
      <c r="J69" s="283">
        <f t="shared" si="1"/>
        <v>0</v>
      </c>
    </row>
    <row r="70" spans="1:10" x14ac:dyDescent="0.25">
      <c r="A70" s="4" t="s">
        <v>132</v>
      </c>
      <c r="B70" s="4" t="s">
        <v>133</v>
      </c>
      <c r="C70" s="3">
        <v>0</v>
      </c>
      <c r="D70" s="3">
        <v>8</v>
      </c>
      <c r="E70" s="3">
        <v>0</v>
      </c>
      <c r="F70" s="73">
        <f t="shared" ref="F70:F114" si="2">SUM(C70:E70)</f>
        <v>8</v>
      </c>
      <c r="G70" s="3">
        <v>7</v>
      </c>
      <c r="H70" s="3">
        <v>0</v>
      </c>
      <c r="I70" s="12">
        <v>0</v>
      </c>
      <c r="J70" s="283">
        <f t="shared" ref="J70:J114" si="3">SUM(G70:I70)</f>
        <v>7</v>
      </c>
    </row>
    <row r="71" spans="1:10" x14ac:dyDescent="0.25">
      <c r="A71" s="4" t="s">
        <v>134</v>
      </c>
      <c r="B71" s="4" t="s">
        <v>135</v>
      </c>
      <c r="C71" s="3">
        <v>152</v>
      </c>
      <c r="D71" s="3">
        <v>0</v>
      </c>
      <c r="E71" s="3">
        <v>0</v>
      </c>
      <c r="F71" s="73">
        <f t="shared" si="2"/>
        <v>152</v>
      </c>
      <c r="G71" s="3">
        <v>0</v>
      </c>
      <c r="H71" s="3">
        <v>0</v>
      </c>
      <c r="I71" s="12">
        <v>0</v>
      </c>
      <c r="J71" s="283">
        <f t="shared" si="3"/>
        <v>0</v>
      </c>
    </row>
    <row r="72" spans="1:10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73">
        <f t="shared" si="2"/>
        <v>0</v>
      </c>
      <c r="G72" s="3">
        <v>0</v>
      </c>
      <c r="H72" s="3">
        <v>0</v>
      </c>
      <c r="I72" s="12">
        <v>0</v>
      </c>
      <c r="J72" s="283">
        <f t="shared" si="3"/>
        <v>0</v>
      </c>
    </row>
    <row r="73" spans="1:10" x14ac:dyDescent="0.25">
      <c r="A73" s="4" t="s">
        <v>138</v>
      </c>
      <c r="B73" s="4" t="s">
        <v>139</v>
      </c>
      <c r="C73" s="3">
        <v>91</v>
      </c>
      <c r="D73" s="3">
        <v>0</v>
      </c>
      <c r="E73" s="3">
        <v>0</v>
      </c>
      <c r="F73" s="73">
        <f t="shared" si="2"/>
        <v>91</v>
      </c>
      <c r="G73" s="3">
        <v>0</v>
      </c>
      <c r="H73" s="3">
        <v>0</v>
      </c>
      <c r="I73" s="12">
        <v>0</v>
      </c>
      <c r="J73" s="283">
        <f t="shared" si="3"/>
        <v>0</v>
      </c>
    </row>
    <row r="74" spans="1:10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73">
        <f t="shared" si="2"/>
        <v>0</v>
      </c>
      <c r="G74" s="3">
        <v>0</v>
      </c>
      <c r="H74" s="3">
        <v>0</v>
      </c>
      <c r="I74" s="12">
        <v>0</v>
      </c>
      <c r="J74" s="283">
        <f t="shared" si="3"/>
        <v>0</v>
      </c>
    </row>
    <row r="75" spans="1:10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73">
        <f t="shared" si="2"/>
        <v>0</v>
      </c>
      <c r="G75" s="3">
        <v>0</v>
      </c>
      <c r="H75" s="3">
        <v>0</v>
      </c>
      <c r="I75" s="12">
        <v>0</v>
      </c>
      <c r="J75" s="283">
        <f t="shared" si="3"/>
        <v>0</v>
      </c>
    </row>
    <row r="76" spans="1:10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73">
        <f t="shared" si="2"/>
        <v>0</v>
      </c>
      <c r="G76" s="3">
        <v>0</v>
      </c>
      <c r="H76" s="3">
        <v>0</v>
      </c>
      <c r="I76" s="12">
        <v>0</v>
      </c>
      <c r="J76" s="283">
        <f t="shared" si="3"/>
        <v>0</v>
      </c>
    </row>
    <row r="77" spans="1:10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73">
        <f t="shared" si="2"/>
        <v>0</v>
      </c>
      <c r="G77" s="3">
        <v>0</v>
      </c>
      <c r="H77" s="3">
        <v>0</v>
      </c>
      <c r="I77" s="12">
        <v>0</v>
      </c>
      <c r="J77" s="283">
        <f t="shared" si="3"/>
        <v>0</v>
      </c>
    </row>
    <row r="78" spans="1:10" x14ac:dyDescent="0.25">
      <c r="A78" s="4" t="s">
        <v>148</v>
      </c>
      <c r="B78" s="4" t="s">
        <v>149</v>
      </c>
      <c r="C78" s="3">
        <v>5</v>
      </c>
      <c r="D78" s="3">
        <v>0</v>
      </c>
      <c r="E78" s="3">
        <v>0</v>
      </c>
      <c r="F78" s="73">
        <f t="shared" si="2"/>
        <v>5</v>
      </c>
      <c r="G78" s="3">
        <v>0</v>
      </c>
      <c r="H78" s="3">
        <v>2</v>
      </c>
      <c r="I78" s="12">
        <v>2</v>
      </c>
      <c r="J78" s="283">
        <f t="shared" si="3"/>
        <v>4</v>
      </c>
    </row>
    <row r="79" spans="1:10" x14ac:dyDescent="0.25">
      <c r="A79" s="4" t="s">
        <v>150</v>
      </c>
      <c r="B79" s="4" t="s">
        <v>151</v>
      </c>
      <c r="C79" s="3">
        <v>0</v>
      </c>
      <c r="D79" s="3">
        <v>1</v>
      </c>
      <c r="E79" s="3">
        <v>0</v>
      </c>
      <c r="F79" s="73">
        <f t="shared" si="2"/>
        <v>1</v>
      </c>
      <c r="G79" s="3">
        <v>0</v>
      </c>
      <c r="H79" s="3">
        <v>0</v>
      </c>
      <c r="I79" s="12">
        <v>0</v>
      </c>
      <c r="J79" s="283">
        <f t="shared" si="3"/>
        <v>0</v>
      </c>
    </row>
    <row r="80" spans="1:10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73">
        <f t="shared" si="2"/>
        <v>0</v>
      </c>
      <c r="G80" s="3">
        <v>0</v>
      </c>
      <c r="H80" s="3">
        <v>0</v>
      </c>
      <c r="I80" s="12">
        <v>0</v>
      </c>
      <c r="J80" s="283">
        <f t="shared" si="3"/>
        <v>0</v>
      </c>
    </row>
    <row r="81" spans="1:10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73">
        <f t="shared" si="2"/>
        <v>0</v>
      </c>
      <c r="G81" s="3">
        <v>1</v>
      </c>
      <c r="H81" s="3">
        <v>0</v>
      </c>
      <c r="I81" s="12">
        <v>0</v>
      </c>
      <c r="J81" s="283">
        <f t="shared" si="3"/>
        <v>1</v>
      </c>
    </row>
    <row r="82" spans="1:10" x14ac:dyDescent="0.25">
      <c r="A82" s="4" t="s">
        <v>156</v>
      </c>
      <c r="B82" s="4" t="s">
        <v>157</v>
      </c>
      <c r="C82" s="3">
        <v>5</v>
      </c>
      <c r="D82" s="3">
        <v>2</v>
      </c>
      <c r="E82" s="3">
        <v>0</v>
      </c>
      <c r="F82" s="73">
        <f t="shared" si="2"/>
        <v>7</v>
      </c>
      <c r="G82" s="3">
        <v>0</v>
      </c>
      <c r="H82" s="3">
        <v>0</v>
      </c>
      <c r="I82" s="12">
        <v>0</v>
      </c>
      <c r="J82" s="283">
        <f t="shared" si="3"/>
        <v>0</v>
      </c>
    </row>
    <row r="83" spans="1:10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73">
        <f t="shared" si="2"/>
        <v>0</v>
      </c>
      <c r="G83" s="3">
        <v>0</v>
      </c>
      <c r="H83" s="3">
        <v>0</v>
      </c>
      <c r="I83" s="12">
        <v>0</v>
      </c>
      <c r="J83" s="283">
        <f t="shared" si="3"/>
        <v>0</v>
      </c>
    </row>
    <row r="84" spans="1:10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73">
        <f t="shared" si="2"/>
        <v>0</v>
      </c>
      <c r="G84" s="3">
        <v>0</v>
      </c>
      <c r="H84" s="3">
        <v>0</v>
      </c>
      <c r="I84" s="12">
        <v>0</v>
      </c>
      <c r="J84" s="283">
        <f t="shared" si="3"/>
        <v>0</v>
      </c>
    </row>
    <row r="85" spans="1:10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73">
        <f t="shared" si="2"/>
        <v>0</v>
      </c>
      <c r="G85" s="3">
        <v>0</v>
      </c>
      <c r="H85" s="3">
        <v>0</v>
      </c>
      <c r="I85" s="12">
        <v>0</v>
      </c>
      <c r="J85" s="283">
        <f t="shared" si="3"/>
        <v>0</v>
      </c>
    </row>
    <row r="86" spans="1:10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73">
        <f t="shared" si="2"/>
        <v>0</v>
      </c>
      <c r="G86" s="3">
        <v>0</v>
      </c>
      <c r="H86" s="3">
        <v>0</v>
      </c>
      <c r="I86" s="12">
        <v>0</v>
      </c>
      <c r="J86" s="283">
        <f t="shared" si="3"/>
        <v>0</v>
      </c>
    </row>
    <row r="87" spans="1:10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73">
        <f t="shared" si="2"/>
        <v>0</v>
      </c>
      <c r="G87" s="3">
        <v>0</v>
      </c>
      <c r="H87" s="3">
        <v>0</v>
      </c>
      <c r="I87" s="12">
        <v>0</v>
      </c>
      <c r="J87" s="283">
        <f t="shared" si="3"/>
        <v>0</v>
      </c>
    </row>
    <row r="88" spans="1:10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73">
        <f t="shared" si="2"/>
        <v>0</v>
      </c>
      <c r="G88" s="3">
        <v>0</v>
      </c>
      <c r="H88" s="3">
        <v>0</v>
      </c>
      <c r="I88" s="12">
        <v>0</v>
      </c>
      <c r="J88" s="283">
        <f t="shared" si="3"/>
        <v>0</v>
      </c>
    </row>
    <row r="89" spans="1:10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73">
        <f t="shared" si="2"/>
        <v>0</v>
      </c>
      <c r="G89" s="3">
        <v>0</v>
      </c>
      <c r="H89" s="3">
        <v>0</v>
      </c>
      <c r="I89" s="12">
        <v>0</v>
      </c>
      <c r="J89" s="283">
        <f t="shared" si="3"/>
        <v>0</v>
      </c>
    </row>
    <row r="90" spans="1:10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73">
        <f t="shared" si="2"/>
        <v>0</v>
      </c>
      <c r="G90" s="3">
        <v>0</v>
      </c>
      <c r="H90" s="3">
        <v>0</v>
      </c>
      <c r="I90" s="12">
        <v>0</v>
      </c>
      <c r="J90" s="283">
        <f t="shared" si="3"/>
        <v>0</v>
      </c>
    </row>
    <row r="91" spans="1:10" x14ac:dyDescent="0.25">
      <c r="A91" s="4" t="s">
        <v>174</v>
      </c>
      <c r="B91" s="4" t="s">
        <v>175</v>
      </c>
      <c r="C91" s="3">
        <v>0</v>
      </c>
      <c r="D91" s="3">
        <v>0</v>
      </c>
      <c r="E91" s="3">
        <v>0</v>
      </c>
      <c r="F91" s="73">
        <f t="shared" si="2"/>
        <v>0</v>
      </c>
      <c r="G91" s="3">
        <v>0</v>
      </c>
      <c r="H91" s="3">
        <v>11</v>
      </c>
      <c r="I91" s="12">
        <v>0</v>
      </c>
      <c r="J91" s="283">
        <f t="shared" si="3"/>
        <v>11</v>
      </c>
    </row>
    <row r="92" spans="1:10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73">
        <f t="shared" si="2"/>
        <v>0</v>
      </c>
      <c r="G92" s="3">
        <v>0</v>
      </c>
      <c r="H92" s="3">
        <v>0</v>
      </c>
      <c r="I92" s="12">
        <v>0</v>
      </c>
      <c r="J92" s="283">
        <f t="shared" si="3"/>
        <v>0</v>
      </c>
    </row>
    <row r="93" spans="1:10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73">
        <f t="shared" si="2"/>
        <v>0</v>
      </c>
      <c r="G93" s="3">
        <v>0</v>
      </c>
      <c r="H93" s="3">
        <v>0</v>
      </c>
      <c r="I93" s="12">
        <v>0</v>
      </c>
      <c r="J93" s="283">
        <f t="shared" si="3"/>
        <v>0</v>
      </c>
    </row>
    <row r="94" spans="1:10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73">
        <f t="shared" si="2"/>
        <v>0</v>
      </c>
      <c r="G94" s="3">
        <v>0</v>
      </c>
      <c r="H94" s="3">
        <v>0</v>
      </c>
      <c r="I94" s="12">
        <v>0</v>
      </c>
      <c r="J94" s="283">
        <f t="shared" si="3"/>
        <v>0</v>
      </c>
    </row>
    <row r="95" spans="1:10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73">
        <f t="shared" si="2"/>
        <v>0</v>
      </c>
      <c r="G95" s="3">
        <v>0</v>
      </c>
      <c r="H95" s="3">
        <v>0</v>
      </c>
      <c r="I95" s="12">
        <v>0</v>
      </c>
      <c r="J95" s="283">
        <f t="shared" si="3"/>
        <v>0</v>
      </c>
    </row>
    <row r="96" spans="1:10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73">
        <f t="shared" si="2"/>
        <v>0</v>
      </c>
      <c r="G96" s="3">
        <v>0</v>
      </c>
      <c r="H96" s="3">
        <v>0</v>
      </c>
      <c r="I96" s="12">
        <v>0</v>
      </c>
      <c r="J96" s="283">
        <f t="shared" si="3"/>
        <v>0</v>
      </c>
    </row>
    <row r="97" spans="1:10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73">
        <f t="shared" si="2"/>
        <v>0</v>
      </c>
      <c r="G97" s="3">
        <v>0</v>
      </c>
      <c r="H97" s="3">
        <v>0</v>
      </c>
      <c r="I97" s="12">
        <v>0</v>
      </c>
      <c r="J97" s="283">
        <f t="shared" si="3"/>
        <v>0</v>
      </c>
    </row>
    <row r="98" spans="1:10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73">
        <f t="shared" si="2"/>
        <v>0</v>
      </c>
      <c r="G98" s="3">
        <v>0</v>
      </c>
      <c r="H98" s="3">
        <v>0</v>
      </c>
      <c r="I98" s="12">
        <v>0</v>
      </c>
      <c r="J98" s="283">
        <f t="shared" si="3"/>
        <v>0</v>
      </c>
    </row>
    <row r="99" spans="1:10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73">
        <f t="shared" si="2"/>
        <v>0</v>
      </c>
      <c r="G99" s="3">
        <v>0</v>
      </c>
      <c r="H99" s="3">
        <v>0</v>
      </c>
      <c r="I99" s="12">
        <v>0</v>
      </c>
      <c r="J99" s="283">
        <f t="shared" si="3"/>
        <v>0</v>
      </c>
    </row>
    <row r="100" spans="1:10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73">
        <f t="shared" si="2"/>
        <v>0</v>
      </c>
      <c r="G100" s="3">
        <v>9</v>
      </c>
      <c r="H100" s="3">
        <v>0</v>
      </c>
      <c r="I100" s="12">
        <v>0</v>
      </c>
      <c r="J100" s="283">
        <f t="shared" si="3"/>
        <v>9</v>
      </c>
    </row>
    <row r="101" spans="1:10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73">
        <f t="shared" si="2"/>
        <v>0</v>
      </c>
      <c r="G101" s="3">
        <v>0</v>
      </c>
      <c r="H101" s="3">
        <v>0</v>
      </c>
      <c r="I101" s="12">
        <v>0</v>
      </c>
      <c r="J101" s="283">
        <f t="shared" si="3"/>
        <v>0</v>
      </c>
    </row>
    <row r="102" spans="1:10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73">
        <f t="shared" si="2"/>
        <v>0</v>
      </c>
      <c r="G102" s="3">
        <v>0</v>
      </c>
      <c r="H102" s="3">
        <v>0</v>
      </c>
      <c r="I102" s="12">
        <v>0</v>
      </c>
      <c r="J102" s="283">
        <f t="shared" si="3"/>
        <v>0</v>
      </c>
    </row>
    <row r="103" spans="1:10" x14ac:dyDescent="0.25">
      <c r="A103" s="4" t="s">
        <v>198</v>
      </c>
      <c r="B103" s="4" t="s">
        <v>199</v>
      </c>
      <c r="C103" s="3">
        <v>1</v>
      </c>
      <c r="D103" s="3">
        <v>0</v>
      </c>
      <c r="E103" s="3">
        <v>0</v>
      </c>
      <c r="F103" s="73">
        <f t="shared" si="2"/>
        <v>1</v>
      </c>
      <c r="G103" s="3">
        <v>0</v>
      </c>
      <c r="H103" s="3">
        <v>0</v>
      </c>
      <c r="I103" s="12">
        <v>0</v>
      </c>
      <c r="J103" s="283">
        <f t="shared" si="3"/>
        <v>0</v>
      </c>
    </row>
    <row r="104" spans="1:10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73">
        <f t="shared" si="2"/>
        <v>0</v>
      </c>
      <c r="G104" s="3">
        <v>0</v>
      </c>
      <c r="H104" s="3">
        <v>0</v>
      </c>
      <c r="I104" s="12">
        <v>0</v>
      </c>
      <c r="J104" s="283">
        <f t="shared" si="3"/>
        <v>0</v>
      </c>
    </row>
    <row r="105" spans="1:10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73">
        <f t="shared" si="2"/>
        <v>0</v>
      </c>
      <c r="G105" s="3">
        <v>0</v>
      </c>
      <c r="H105" s="3">
        <v>0</v>
      </c>
      <c r="I105" s="12">
        <v>0</v>
      </c>
      <c r="J105" s="283">
        <f t="shared" si="3"/>
        <v>0</v>
      </c>
    </row>
    <row r="106" spans="1:10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73">
        <f t="shared" si="2"/>
        <v>0</v>
      </c>
      <c r="G106" s="3">
        <v>0</v>
      </c>
      <c r="H106" s="3">
        <v>0</v>
      </c>
      <c r="I106" s="12">
        <v>0</v>
      </c>
      <c r="J106" s="283">
        <f t="shared" si="3"/>
        <v>0</v>
      </c>
    </row>
    <row r="107" spans="1:10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73">
        <f t="shared" si="2"/>
        <v>0</v>
      </c>
      <c r="G107" s="3">
        <v>0</v>
      </c>
      <c r="H107" s="3">
        <v>0</v>
      </c>
      <c r="I107" s="12">
        <v>0</v>
      </c>
      <c r="J107" s="283">
        <f t="shared" si="3"/>
        <v>0</v>
      </c>
    </row>
    <row r="108" spans="1:10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73">
        <f t="shared" si="2"/>
        <v>0</v>
      </c>
      <c r="G108" s="3">
        <v>0</v>
      </c>
      <c r="H108" s="3">
        <v>0</v>
      </c>
      <c r="I108" s="12">
        <v>0</v>
      </c>
      <c r="J108" s="283">
        <f t="shared" si="3"/>
        <v>0</v>
      </c>
    </row>
    <row r="109" spans="1:10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73">
        <f t="shared" si="2"/>
        <v>0</v>
      </c>
      <c r="G109" s="3">
        <v>0</v>
      </c>
      <c r="H109" s="3">
        <v>0</v>
      </c>
      <c r="I109" s="12">
        <v>0</v>
      </c>
      <c r="J109" s="283">
        <f t="shared" si="3"/>
        <v>0</v>
      </c>
    </row>
    <row r="110" spans="1:10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73">
        <f t="shared" si="2"/>
        <v>0</v>
      </c>
      <c r="G110" s="3">
        <v>0</v>
      </c>
      <c r="H110" s="3">
        <v>0</v>
      </c>
      <c r="I110" s="12">
        <v>0</v>
      </c>
      <c r="J110" s="283">
        <f t="shared" si="3"/>
        <v>0</v>
      </c>
    </row>
    <row r="111" spans="1:10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73">
        <f t="shared" si="2"/>
        <v>0</v>
      </c>
      <c r="G111" s="3">
        <v>0</v>
      </c>
      <c r="H111" s="3">
        <v>0</v>
      </c>
      <c r="I111" s="12">
        <v>0</v>
      </c>
      <c r="J111" s="283">
        <f t="shared" si="3"/>
        <v>0</v>
      </c>
    </row>
    <row r="112" spans="1:10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73">
        <f t="shared" si="2"/>
        <v>0</v>
      </c>
      <c r="G112" s="3">
        <v>0</v>
      </c>
      <c r="H112" s="3">
        <v>0</v>
      </c>
      <c r="I112" s="12">
        <v>0</v>
      </c>
      <c r="J112" s="283">
        <f t="shared" si="3"/>
        <v>0</v>
      </c>
    </row>
    <row r="113" spans="1:10" ht="15.75" thickBot="1" x14ac:dyDescent="0.3">
      <c r="A113" s="4" t="s">
        <v>218</v>
      </c>
      <c r="B113" s="4" t="s">
        <v>219</v>
      </c>
      <c r="C113" s="34">
        <v>0</v>
      </c>
      <c r="D113" s="34">
        <v>0</v>
      </c>
      <c r="E113" s="34">
        <v>0</v>
      </c>
      <c r="F113" s="80">
        <f t="shared" si="2"/>
        <v>0</v>
      </c>
      <c r="G113" s="34">
        <v>0</v>
      </c>
      <c r="H113" s="34">
        <v>0</v>
      </c>
      <c r="I113" s="42">
        <v>0</v>
      </c>
      <c r="J113" s="283">
        <f t="shared" si="3"/>
        <v>0</v>
      </c>
    </row>
    <row r="114" spans="1:10" ht="16.5" thickTop="1" thickBot="1" x14ac:dyDescent="0.3">
      <c r="A114" s="14"/>
      <c r="B114" s="30" t="s">
        <v>473</v>
      </c>
      <c r="C114" s="35">
        <f t="shared" ref="C114:I114" si="4">SUM(C5:C113)</f>
        <v>1345</v>
      </c>
      <c r="D114" s="35">
        <f t="shared" si="4"/>
        <v>77</v>
      </c>
      <c r="E114" s="35">
        <f t="shared" si="4"/>
        <v>82</v>
      </c>
      <c r="F114" s="280">
        <f t="shared" si="2"/>
        <v>1504</v>
      </c>
      <c r="G114" s="35">
        <f t="shared" si="4"/>
        <v>850</v>
      </c>
      <c r="H114" s="35">
        <f t="shared" si="4"/>
        <v>50</v>
      </c>
      <c r="I114" s="281">
        <f t="shared" si="4"/>
        <v>109</v>
      </c>
      <c r="J114" s="141">
        <f t="shared" si="3"/>
        <v>1009</v>
      </c>
    </row>
    <row r="115" spans="1:10" ht="15.75" thickTop="1" x14ac:dyDescent="0.25"/>
  </sheetData>
  <mergeCells count="5">
    <mergeCell ref="A2:A4"/>
    <mergeCell ref="B2:B4"/>
    <mergeCell ref="C3:F3"/>
    <mergeCell ref="C2:J2"/>
    <mergeCell ref="G3:J3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15"/>
  <sheetViews>
    <sheetView topLeftCell="C94" workbookViewId="0">
      <selection activeCell="R22" sqref="R22"/>
    </sheetView>
  </sheetViews>
  <sheetFormatPr baseColWidth="10" defaultColWidth="9.140625" defaultRowHeight="15" x14ac:dyDescent="0.25"/>
  <cols>
    <col min="2" max="2" width="68.42578125" customWidth="1"/>
    <col min="3" max="16" width="7.42578125" customWidth="1"/>
    <col min="17" max="17" width="9.42578125" customWidth="1"/>
    <col min="18" max="24" width="16.5703125" customWidth="1"/>
  </cols>
  <sheetData>
    <row r="2" spans="1:22" ht="30" customHeight="1" x14ac:dyDescent="0.25">
      <c r="A2" s="318" t="s">
        <v>0</v>
      </c>
      <c r="B2" s="318" t="s">
        <v>1</v>
      </c>
      <c r="C2" s="318" t="s">
        <v>777</v>
      </c>
      <c r="D2" s="318" t="s">
        <v>777</v>
      </c>
      <c r="E2" s="318" t="s">
        <v>777</v>
      </c>
      <c r="F2" s="318" t="s">
        <v>777</v>
      </c>
      <c r="G2" s="318" t="s">
        <v>777</v>
      </c>
      <c r="H2" s="318" t="s">
        <v>777</v>
      </c>
      <c r="I2" s="318" t="s">
        <v>777</v>
      </c>
      <c r="J2" s="318" t="s">
        <v>777</v>
      </c>
      <c r="K2" s="318" t="s">
        <v>777</v>
      </c>
      <c r="L2" s="318" t="s">
        <v>777</v>
      </c>
      <c r="M2" s="318" t="s">
        <v>777</v>
      </c>
      <c r="N2" s="318" t="s">
        <v>777</v>
      </c>
      <c r="O2" s="318" t="s">
        <v>777</v>
      </c>
      <c r="P2" s="318" t="s">
        <v>777</v>
      </c>
      <c r="Q2" s="318" t="s">
        <v>777</v>
      </c>
      <c r="R2" s="318" t="s">
        <v>777</v>
      </c>
      <c r="S2" s="318" t="s">
        <v>777</v>
      </c>
      <c r="T2" s="318" t="s">
        <v>777</v>
      </c>
      <c r="U2" s="318" t="s">
        <v>777</v>
      </c>
      <c r="V2" s="318" t="s">
        <v>777</v>
      </c>
    </row>
    <row r="3" spans="1:22" ht="39.950000000000003" customHeight="1" x14ac:dyDescent="0.25">
      <c r="A3" s="318" t="s">
        <v>0</v>
      </c>
      <c r="B3" s="318" t="s">
        <v>1</v>
      </c>
      <c r="C3" s="318" t="s">
        <v>465</v>
      </c>
      <c r="D3" s="318" t="s">
        <v>465</v>
      </c>
      <c r="E3" s="318" t="s">
        <v>465</v>
      </c>
      <c r="F3" s="318" t="s">
        <v>465</v>
      </c>
      <c r="G3" s="318" t="s">
        <v>465</v>
      </c>
      <c r="H3" s="318" t="s">
        <v>465</v>
      </c>
      <c r="I3" s="318" t="s">
        <v>465</v>
      </c>
      <c r="J3" s="318" t="s">
        <v>465</v>
      </c>
      <c r="K3" s="318" t="s">
        <v>474</v>
      </c>
      <c r="L3" s="318" t="s">
        <v>474</v>
      </c>
      <c r="M3" s="318" t="s">
        <v>474</v>
      </c>
      <c r="N3" s="318" t="s">
        <v>474</v>
      </c>
      <c r="O3" s="318" t="s">
        <v>474</v>
      </c>
      <c r="P3" s="318" t="s">
        <v>474</v>
      </c>
      <c r="Q3" s="318" t="s">
        <v>474</v>
      </c>
      <c r="R3" s="318" t="s">
        <v>481</v>
      </c>
      <c r="S3" s="318" t="s">
        <v>482</v>
      </c>
      <c r="T3" s="318" t="s">
        <v>483</v>
      </c>
      <c r="U3" s="318" t="s">
        <v>484</v>
      </c>
      <c r="V3" s="318" t="s">
        <v>485</v>
      </c>
    </row>
    <row r="4" spans="1:22" ht="18" x14ac:dyDescent="0.25">
      <c r="A4" s="318" t="s">
        <v>0</v>
      </c>
      <c r="B4" s="318" t="s">
        <v>1</v>
      </c>
      <c r="C4" s="2" t="s">
        <v>466</v>
      </c>
      <c r="D4" s="2" t="s">
        <v>467</v>
      </c>
      <c r="E4" s="2" t="s">
        <v>468</v>
      </c>
      <c r="F4" s="2" t="s">
        <v>469</v>
      </c>
      <c r="G4" s="2" t="s">
        <v>470</v>
      </c>
      <c r="H4" s="2" t="s">
        <v>471</v>
      </c>
      <c r="I4" s="2" t="s">
        <v>472</v>
      </c>
      <c r="J4" s="2" t="s">
        <v>473</v>
      </c>
      <c r="K4" s="2" t="s">
        <v>475</v>
      </c>
      <c r="L4" s="2" t="s">
        <v>476</v>
      </c>
      <c r="M4" s="2" t="s">
        <v>477</v>
      </c>
      <c r="N4" s="2" t="s">
        <v>478</v>
      </c>
      <c r="O4" s="2" t="s">
        <v>479</v>
      </c>
      <c r="P4" s="2" t="s">
        <v>473</v>
      </c>
      <c r="Q4" s="2" t="s">
        <v>480</v>
      </c>
      <c r="R4" s="318" t="s">
        <v>481</v>
      </c>
      <c r="S4" s="318" t="s">
        <v>482</v>
      </c>
      <c r="T4" s="318" t="s">
        <v>483</v>
      </c>
      <c r="U4" s="318" t="s">
        <v>484</v>
      </c>
      <c r="V4" s="318" t="s">
        <v>485</v>
      </c>
    </row>
    <row r="5" spans="1:22" x14ac:dyDescent="0.25">
      <c r="A5" s="4" t="s">
        <v>2</v>
      </c>
      <c r="B5" s="4" t="s">
        <v>3</v>
      </c>
      <c r="C5" s="3">
        <v>1516</v>
      </c>
      <c r="D5" s="3">
        <v>15</v>
      </c>
      <c r="E5" s="3">
        <v>8</v>
      </c>
      <c r="F5" s="3">
        <v>0</v>
      </c>
      <c r="G5" s="3">
        <v>0</v>
      </c>
      <c r="H5" s="3">
        <v>0</v>
      </c>
      <c r="I5" s="3">
        <v>1461</v>
      </c>
      <c r="J5" s="3">
        <v>3000</v>
      </c>
      <c r="K5" s="3">
        <v>7580</v>
      </c>
      <c r="L5" s="3">
        <v>60</v>
      </c>
      <c r="M5" s="3">
        <v>24</v>
      </c>
      <c r="N5" s="3">
        <v>0</v>
      </c>
      <c r="O5" s="3">
        <v>0</v>
      </c>
      <c r="P5" s="3">
        <v>7664</v>
      </c>
      <c r="Q5" s="3">
        <v>1539</v>
      </c>
      <c r="R5" s="5">
        <v>4.9798570500324884</v>
      </c>
      <c r="S5" s="5">
        <v>9.9597141000649767</v>
      </c>
      <c r="T5" s="3">
        <v>1531</v>
      </c>
      <c r="U5" s="3">
        <v>127</v>
      </c>
      <c r="V5" s="3">
        <v>250</v>
      </c>
    </row>
    <row r="6" spans="1:22" x14ac:dyDescent="0.25">
      <c r="A6" s="4" t="s">
        <v>4</v>
      </c>
      <c r="B6" s="4" t="s">
        <v>5</v>
      </c>
      <c r="C6" s="3">
        <v>3909</v>
      </c>
      <c r="D6" s="3">
        <v>2436</v>
      </c>
      <c r="E6" s="3">
        <v>196</v>
      </c>
      <c r="F6" s="3">
        <v>7</v>
      </c>
      <c r="G6" s="3">
        <v>4</v>
      </c>
      <c r="H6" s="3">
        <v>0</v>
      </c>
      <c r="I6" s="3">
        <v>0</v>
      </c>
      <c r="J6" s="3">
        <v>6552</v>
      </c>
      <c r="K6" s="3">
        <v>19545</v>
      </c>
      <c r="L6" s="3">
        <v>9744</v>
      </c>
      <c r="M6" s="3">
        <v>588</v>
      </c>
      <c r="N6" s="3">
        <v>14</v>
      </c>
      <c r="O6" s="3">
        <v>4</v>
      </c>
      <c r="P6" s="3">
        <v>29895</v>
      </c>
      <c r="Q6" s="3">
        <v>6552</v>
      </c>
      <c r="R6" s="5">
        <v>4.562728937728938</v>
      </c>
      <c r="S6" s="5">
        <v>9.1254578754578759</v>
      </c>
      <c r="T6" s="3">
        <v>6345</v>
      </c>
      <c r="U6" s="3">
        <v>528</v>
      </c>
      <c r="V6" s="3">
        <v>546</v>
      </c>
    </row>
    <row r="7" spans="1:22" x14ac:dyDescent="0.25">
      <c r="A7" s="4" t="s">
        <v>6</v>
      </c>
      <c r="B7" s="4" t="s">
        <v>7</v>
      </c>
      <c r="C7" s="3">
        <v>1324</v>
      </c>
      <c r="D7" s="3">
        <v>1216</v>
      </c>
      <c r="E7" s="3">
        <v>257</v>
      </c>
      <c r="F7" s="3">
        <v>23</v>
      </c>
      <c r="G7" s="3">
        <v>13</v>
      </c>
      <c r="H7" s="3">
        <v>167</v>
      </c>
      <c r="I7" s="3">
        <v>0</v>
      </c>
      <c r="J7" s="3">
        <v>3000</v>
      </c>
      <c r="K7" s="3">
        <v>6620</v>
      </c>
      <c r="L7" s="3">
        <v>4864</v>
      </c>
      <c r="M7" s="3">
        <v>771</v>
      </c>
      <c r="N7" s="3">
        <v>46</v>
      </c>
      <c r="O7" s="3">
        <v>13</v>
      </c>
      <c r="P7" s="3">
        <v>12314</v>
      </c>
      <c r="Q7" s="3">
        <v>2833</v>
      </c>
      <c r="R7" s="5">
        <v>4.3466290151782561</v>
      </c>
      <c r="S7" s="5">
        <v>8.6932580303565121</v>
      </c>
      <c r="T7" s="3">
        <v>2540</v>
      </c>
      <c r="U7" s="3">
        <v>211</v>
      </c>
      <c r="V7" s="3">
        <v>250</v>
      </c>
    </row>
    <row r="8" spans="1:22" x14ac:dyDescent="0.25">
      <c r="A8" s="4" t="s">
        <v>8</v>
      </c>
      <c r="B8" s="4" t="s">
        <v>9</v>
      </c>
      <c r="C8" s="3">
        <v>1864</v>
      </c>
      <c r="D8" s="3">
        <v>1007</v>
      </c>
      <c r="E8" s="3">
        <v>145</v>
      </c>
      <c r="F8" s="3">
        <v>31</v>
      </c>
      <c r="G8" s="3">
        <v>20</v>
      </c>
      <c r="H8" s="3">
        <v>5</v>
      </c>
      <c r="I8" s="3">
        <v>0</v>
      </c>
      <c r="J8" s="3">
        <v>3072</v>
      </c>
      <c r="K8" s="3">
        <v>9320</v>
      </c>
      <c r="L8" s="3">
        <v>4028</v>
      </c>
      <c r="M8" s="3">
        <v>435</v>
      </c>
      <c r="N8" s="3">
        <v>62</v>
      </c>
      <c r="O8" s="3">
        <v>20</v>
      </c>
      <c r="P8" s="3">
        <v>13865</v>
      </c>
      <c r="Q8" s="3">
        <v>3067</v>
      </c>
      <c r="R8" s="5">
        <v>4.5207042712748615</v>
      </c>
      <c r="S8" s="5">
        <v>9.041408542549723</v>
      </c>
      <c r="T8" s="3">
        <v>2871</v>
      </c>
      <c r="U8" s="3">
        <v>239</v>
      </c>
      <c r="V8" s="3">
        <v>256</v>
      </c>
    </row>
    <row r="9" spans="1:22" x14ac:dyDescent="0.25">
      <c r="A9" s="4" t="s">
        <v>10</v>
      </c>
      <c r="B9" s="4" t="s">
        <v>11</v>
      </c>
      <c r="C9" s="3">
        <v>2280</v>
      </c>
      <c r="D9" s="3">
        <v>1113</v>
      </c>
      <c r="E9" s="3">
        <v>163</v>
      </c>
      <c r="F9" s="3">
        <v>6</v>
      </c>
      <c r="G9" s="3">
        <v>0</v>
      </c>
      <c r="H9" s="3">
        <v>34</v>
      </c>
      <c r="I9" s="3">
        <v>4</v>
      </c>
      <c r="J9" s="3">
        <v>3600</v>
      </c>
      <c r="K9" s="3">
        <v>11400</v>
      </c>
      <c r="L9" s="3">
        <v>4452</v>
      </c>
      <c r="M9" s="3">
        <v>489</v>
      </c>
      <c r="N9" s="3">
        <v>12</v>
      </c>
      <c r="O9" s="3">
        <v>0</v>
      </c>
      <c r="P9" s="3">
        <v>16353</v>
      </c>
      <c r="Q9" s="3">
        <v>3562</v>
      </c>
      <c r="R9" s="5">
        <v>4.5909601347557549</v>
      </c>
      <c r="S9" s="5">
        <v>9.1819202695115099</v>
      </c>
      <c r="T9" s="3">
        <v>3393</v>
      </c>
      <c r="U9" s="3">
        <v>282</v>
      </c>
      <c r="V9" s="3">
        <v>300</v>
      </c>
    </row>
    <row r="10" spans="1:22" x14ac:dyDescent="0.25">
      <c r="A10" s="4" t="s">
        <v>12</v>
      </c>
      <c r="B10" s="4" t="s">
        <v>13</v>
      </c>
      <c r="C10" s="3">
        <v>706</v>
      </c>
      <c r="D10" s="3">
        <v>318</v>
      </c>
      <c r="E10" s="3">
        <v>44</v>
      </c>
      <c r="F10" s="3">
        <v>3</v>
      </c>
      <c r="G10" s="3">
        <v>0</v>
      </c>
      <c r="H10" s="3">
        <v>9</v>
      </c>
      <c r="I10" s="3">
        <v>0</v>
      </c>
      <c r="J10" s="3">
        <v>1080</v>
      </c>
      <c r="K10" s="3">
        <v>3530</v>
      </c>
      <c r="L10" s="3">
        <v>1272</v>
      </c>
      <c r="M10" s="3">
        <v>132</v>
      </c>
      <c r="N10" s="3">
        <v>6</v>
      </c>
      <c r="O10" s="3">
        <v>0</v>
      </c>
      <c r="P10" s="3">
        <v>4940</v>
      </c>
      <c r="Q10" s="3">
        <v>1071</v>
      </c>
      <c r="R10" s="5">
        <v>4.6125116713352003</v>
      </c>
      <c r="S10" s="5">
        <v>9.2250233426704007</v>
      </c>
      <c r="T10" s="3">
        <v>1024</v>
      </c>
      <c r="U10" s="3">
        <v>85</v>
      </c>
      <c r="V10" s="3">
        <v>90</v>
      </c>
    </row>
    <row r="11" spans="1:22" x14ac:dyDescent="0.25">
      <c r="A11" s="4" t="s">
        <v>14</v>
      </c>
      <c r="B11" s="4" t="s">
        <v>15</v>
      </c>
      <c r="C11" s="3">
        <v>3608</v>
      </c>
      <c r="D11" s="3">
        <v>252</v>
      </c>
      <c r="E11" s="3">
        <v>14</v>
      </c>
      <c r="F11" s="3">
        <v>2</v>
      </c>
      <c r="G11" s="3">
        <v>0</v>
      </c>
      <c r="H11" s="3">
        <v>0</v>
      </c>
      <c r="I11" s="3">
        <v>0</v>
      </c>
      <c r="J11" s="3">
        <v>3876</v>
      </c>
      <c r="K11" s="3">
        <v>18040</v>
      </c>
      <c r="L11" s="3">
        <v>1008</v>
      </c>
      <c r="M11" s="3">
        <v>42</v>
      </c>
      <c r="N11" s="3">
        <v>4</v>
      </c>
      <c r="O11" s="3">
        <v>0</v>
      </c>
      <c r="P11" s="3">
        <v>19094</v>
      </c>
      <c r="Q11" s="3">
        <v>3876</v>
      </c>
      <c r="R11" s="5">
        <v>4.9262125902992775</v>
      </c>
      <c r="S11" s="5">
        <v>9.852425180598555</v>
      </c>
      <c r="T11" s="3">
        <v>3860</v>
      </c>
      <c r="U11" s="3">
        <v>321</v>
      </c>
      <c r="V11" s="3">
        <v>323</v>
      </c>
    </row>
    <row r="12" spans="1:22" x14ac:dyDescent="0.25">
      <c r="A12" s="4" t="s">
        <v>16</v>
      </c>
      <c r="B12" s="4" t="s">
        <v>17</v>
      </c>
      <c r="C12" s="3">
        <v>442</v>
      </c>
      <c r="D12" s="3">
        <v>325</v>
      </c>
      <c r="E12" s="3">
        <v>16</v>
      </c>
      <c r="F12" s="3">
        <v>0</v>
      </c>
      <c r="G12" s="3">
        <v>12</v>
      </c>
      <c r="H12" s="3">
        <v>86</v>
      </c>
      <c r="I12" s="3">
        <v>19</v>
      </c>
      <c r="J12" s="3">
        <v>900</v>
      </c>
      <c r="K12" s="3">
        <v>2210</v>
      </c>
      <c r="L12" s="3">
        <v>1300</v>
      </c>
      <c r="M12" s="3">
        <v>48</v>
      </c>
      <c r="N12" s="3">
        <v>0</v>
      </c>
      <c r="O12" s="3">
        <v>12</v>
      </c>
      <c r="P12" s="3">
        <v>3570</v>
      </c>
      <c r="Q12" s="3">
        <v>795</v>
      </c>
      <c r="R12" s="5">
        <v>4.4905660377358494</v>
      </c>
      <c r="S12" s="5">
        <v>8.9811320754716988</v>
      </c>
      <c r="T12" s="3">
        <v>767</v>
      </c>
      <c r="U12" s="3">
        <v>63</v>
      </c>
      <c r="V12" s="3">
        <v>75</v>
      </c>
    </row>
    <row r="13" spans="1:22" x14ac:dyDescent="0.25">
      <c r="A13" s="4" t="s">
        <v>18</v>
      </c>
      <c r="B13" s="4" t="s">
        <v>19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5">
        <v>0</v>
      </c>
      <c r="S13" s="5">
        <v>0</v>
      </c>
      <c r="T13" s="3">
        <v>0</v>
      </c>
      <c r="U13" s="3">
        <v>0</v>
      </c>
      <c r="V13" s="3">
        <v>0</v>
      </c>
    </row>
    <row r="14" spans="1:22" x14ac:dyDescent="0.25">
      <c r="A14" s="4" t="s">
        <v>20</v>
      </c>
      <c r="B14" s="4" t="s">
        <v>21</v>
      </c>
      <c r="C14" s="3">
        <v>2475</v>
      </c>
      <c r="D14" s="3">
        <v>416</v>
      </c>
      <c r="E14" s="3">
        <v>52</v>
      </c>
      <c r="F14" s="3">
        <v>34</v>
      </c>
      <c r="G14" s="3">
        <v>14</v>
      </c>
      <c r="H14" s="3">
        <v>9</v>
      </c>
      <c r="I14" s="3">
        <v>0</v>
      </c>
      <c r="J14" s="3">
        <v>3000</v>
      </c>
      <c r="K14" s="3">
        <v>12375</v>
      </c>
      <c r="L14" s="3">
        <v>1664</v>
      </c>
      <c r="M14" s="3">
        <v>156</v>
      </c>
      <c r="N14" s="3">
        <v>68</v>
      </c>
      <c r="O14" s="3">
        <v>14</v>
      </c>
      <c r="P14" s="3">
        <v>14277</v>
      </c>
      <c r="Q14" s="3">
        <v>2991</v>
      </c>
      <c r="R14" s="5">
        <v>4.7733199598796388</v>
      </c>
      <c r="S14" s="5">
        <v>9.5466399197592775</v>
      </c>
      <c r="T14" s="3">
        <v>2891</v>
      </c>
      <c r="U14" s="3">
        <v>240</v>
      </c>
      <c r="V14" s="3">
        <v>250</v>
      </c>
    </row>
    <row r="15" spans="1:22" x14ac:dyDescent="0.25">
      <c r="A15" s="4" t="s">
        <v>22</v>
      </c>
      <c r="B15" s="4" t="s">
        <v>23</v>
      </c>
      <c r="C15" s="3">
        <v>1564</v>
      </c>
      <c r="D15" s="3">
        <v>174</v>
      </c>
      <c r="E15" s="3">
        <v>48</v>
      </c>
      <c r="F15" s="3">
        <v>12</v>
      </c>
      <c r="G15" s="3">
        <v>2</v>
      </c>
      <c r="H15" s="3">
        <v>0</v>
      </c>
      <c r="I15" s="3">
        <v>0</v>
      </c>
      <c r="J15" s="3">
        <v>1800</v>
      </c>
      <c r="K15" s="3">
        <v>7820</v>
      </c>
      <c r="L15" s="3">
        <v>696</v>
      </c>
      <c r="M15" s="3">
        <v>144</v>
      </c>
      <c r="N15" s="3">
        <v>24</v>
      </c>
      <c r="O15" s="3">
        <v>2</v>
      </c>
      <c r="P15" s="3">
        <v>8686</v>
      </c>
      <c r="Q15" s="3">
        <v>1800</v>
      </c>
      <c r="R15" s="5">
        <v>4.8255555555555558</v>
      </c>
      <c r="S15" s="5">
        <v>9.6511111111111116</v>
      </c>
      <c r="T15" s="3">
        <v>1738</v>
      </c>
      <c r="U15" s="3">
        <v>144</v>
      </c>
      <c r="V15" s="3">
        <v>150</v>
      </c>
    </row>
    <row r="16" spans="1:22" x14ac:dyDescent="0.25">
      <c r="A16" s="4" t="s">
        <v>24</v>
      </c>
      <c r="B16" s="4" t="s">
        <v>25</v>
      </c>
      <c r="C16" s="3">
        <v>1741</v>
      </c>
      <c r="D16" s="3">
        <v>1029</v>
      </c>
      <c r="E16" s="3">
        <v>59</v>
      </c>
      <c r="F16" s="3">
        <v>8</v>
      </c>
      <c r="G16" s="3">
        <v>0</v>
      </c>
      <c r="H16" s="3">
        <v>763</v>
      </c>
      <c r="I16" s="3">
        <v>0</v>
      </c>
      <c r="J16" s="3">
        <v>3600</v>
      </c>
      <c r="K16" s="3">
        <v>8705</v>
      </c>
      <c r="L16" s="3">
        <v>4116</v>
      </c>
      <c r="M16" s="3">
        <v>177</v>
      </c>
      <c r="N16" s="3">
        <v>16</v>
      </c>
      <c r="O16" s="3">
        <v>0</v>
      </c>
      <c r="P16" s="3">
        <v>13014</v>
      </c>
      <c r="Q16" s="3">
        <v>2837</v>
      </c>
      <c r="R16" s="5">
        <v>4.5872400422982027</v>
      </c>
      <c r="S16" s="5">
        <v>9.1744800845964054</v>
      </c>
      <c r="T16" s="3">
        <v>2770</v>
      </c>
      <c r="U16" s="3">
        <v>230</v>
      </c>
      <c r="V16" s="3">
        <v>300</v>
      </c>
    </row>
    <row r="17" spans="1:22" x14ac:dyDescent="0.25">
      <c r="A17" s="4" t="s">
        <v>26</v>
      </c>
      <c r="B17" s="4" t="s">
        <v>27</v>
      </c>
      <c r="C17" s="3">
        <v>8514</v>
      </c>
      <c r="D17" s="3">
        <v>6509</v>
      </c>
      <c r="E17" s="3">
        <v>1233</v>
      </c>
      <c r="F17" s="3">
        <v>76</v>
      </c>
      <c r="G17" s="3">
        <v>6</v>
      </c>
      <c r="H17" s="3">
        <v>6</v>
      </c>
      <c r="I17" s="3">
        <v>0</v>
      </c>
      <c r="J17" s="3">
        <v>16344</v>
      </c>
      <c r="K17" s="3">
        <v>42570</v>
      </c>
      <c r="L17" s="3">
        <v>26036</v>
      </c>
      <c r="M17" s="3">
        <v>3699</v>
      </c>
      <c r="N17" s="3">
        <v>152</v>
      </c>
      <c r="O17" s="3">
        <v>6</v>
      </c>
      <c r="P17" s="3">
        <v>72463</v>
      </c>
      <c r="Q17" s="3">
        <v>16338</v>
      </c>
      <c r="R17" s="5">
        <v>4.4352429917982619</v>
      </c>
      <c r="S17" s="5">
        <v>8.8704859835965237</v>
      </c>
      <c r="T17" s="3">
        <v>15023</v>
      </c>
      <c r="U17" s="3">
        <v>1251</v>
      </c>
      <c r="V17" s="3">
        <v>1362</v>
      </c>
    </row>
    <row r="18" spans="1:22" x14ac:dyDescent="0.25">
      <c r="A18" s="4" t="s">
        <v>28</v>
      </c>
      <c r="B18" s="4" t="s">
        <v>29</v>
      </c>
      <c r="C18" s="3">
        <v>534</v>
      </c>
      <c r="D18" s="3">
        <v>235</v>
      </c>
      <c r="E18" s="3">
        <v>18</v>
      </c>
      <c r="F18" s="3">
        <v>0</v>
      </c>
      <c r="G18" s="3">
        <v>0</v>
      </c>
      <c r="H18" s="3">
        <v>514</v>
      </c>
      <c r="I18" s="3">
        <v>19</v>
      </c>
      <c r="J18" s="3">
        <v>1320</v>
      </c>
      <c r="K18" s="3">
        <v>2670</v>
      </c>
      <c r="L18" s="3">
        <v>940</v>
      </c>
      <c r="M18" s="3">
        <v>54</v>
      </c>
      <c r="N18" s="3">
        <v>0</v>
      </c>
      <c r="O18" s="3">
        <v>0</v>
      </c>
      <c r="P18" s="3">
        <v>3664</v>
      </c>
      <c r="Q18" s="3">
        <v>787</v>
      </c>
      <c r="R18" s="5">
        <v>4.6556543837357056</v>
      </c>
      <c r="S18" s="5">
        <v>9.3113087674714112</v>
      </c>
      <c r="T18" s="3">
        <v>769</v>
      </c>
      <c r="U18" s="3">
        <v>64</v>
      </c>
      <c r="V18" s="3">
        <v>110</v>
      </c>
    </row>
    <row r="19" spans="1:22" x14ac:dyDescent="0.25">
      <c r="A19" s="4" t="s">
        <v>30</v>
      </c>
      <c r="B19" s="4" t="s">
        <v>31</v>
      </c>
      <c r="C19" s="3">
        <v>613</v>
      </c>
      <c r="D19" s="3">
        <v>965</v>
      </c>
      <c r="E19" s="3">
        <v>318</v>
      </c>
      <c r="F19" s="3">
        <v>0</v>
      </c>
      <c r="G19" s="3">
        <v>0</v>
      </c>
      <c r="H19" s="3">
        <v>0</v>
      </c>
      <c r="I19" s="3">
        <v>0</v>
      </c>
      <c r="J19" s="3">
        <v>1896</v>
      </c>
      <c r="K19" s="3">
        <v>3065</v>
      </c>
      <c r="L19" s="3">
        <v>3860</v>
      </c>
      <c r="M19" s="3">
        <v>954</v>
      </c>
      <c r="N19" s="3">
        <v>0</v>
      </c>
      <c r="O19" s="3">
        <v>0</v>
      </c>
      <c r="P19" s="3">
        <v>7879</v>
      </c>
      <c r="Q19" s="3">
        <v>1896</v>
      </c>
      <c r="R19" s="5">
        <v>4.1555907172995781</v>
      </c>
      <c r="S19" s="5">
        <v>8.3111814345991561</v>
      </c>
      <c r="T19" s="3">
        <v>1578</v>
      </c>
      <c r="U19" s="3">
        <v>131</v>
      </c>
      <c r="V19" s="3">
        <v>158</v>
      </c>
    </row>
    <row r="20" spans="1:22" x14ac:dyDescent="0.25">
      <c r="A20" s="4" t="s">
        <v>32</v>
      </c>
      <c r="B20" s="4" t="s">
        <v>33</v>
      </c>
      <c r="C20" s="3">
        <v>13181</v>
      </c>
      <c r="D20" s="3">
        <v>1584</v>
      </c>
      <c r="E20" s="3">
        <v>470</v>
      </c>
      <c r="F20" s="3">
        <v>77</v>
      </c>
      <c r="G20" s="3">
        <v>0</v>
      </c>
      <c r="H20" s="3">
        <v>0</v>
      </c>
      <c r="I20" s="3">
        <v>0</v>
      </c>
      <c r="J20" s="3">
        <v>15312</v>
      </c>
      <c r="K20" s="3">
        <v>65905</v>
      </c>
      <c r="L20" s="3">
        <v>6336</v>
      </c>
      <c r="M20" s="3">
        <v>1410</v>
      </c>
      <c r="N20" s="3">
        <v>154</v>
      </c>
      <c r="O20" s="3">
        <v>0</v>
      </c>
      <c r="P20" s="3">
        <v>73805</v>
      </c>
      <c r="Q20" s="3">
        <v>15312</v>
      </c>
      <c r="R20" s="5">
        <v>4.8200757575757578</v>
      </c>
      <c r="S20" s="5">
        <v>9.6401515151515156</v>
      </c>
      <c r="T20" s="3">
        <v>14765</v>
      </c>
      <c r="U20" s="3">
        <v>1230</v>
      </c>
      <c r="V20" s="3">
        <v>1276</v>
      </c>
    </row>
    <row r="21" spans="1:22" x14ac:dyDescent="0.25">
      <c r="A21" s="4" t="s">
        <v>34</v>
      </c>
      <c r="B21" s="4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5">
        <v>0</v>
      </c>
      <c r="S21" s="5">
        <v>0</v>
      </c>
      <c r="T21" s="3">
        <v>0</v>
      </c>
      <c r="U21" s="3">
        <v>0</v>
      </c>
      <c r="V21" s="3">
        <v>0</v>
      </c>
    </row>
    <row r="22" spans="1:22" x14ac:dyDescent="0.25">
      <c r="A22" s="4" t="s">
        <v>36</v>
      </c>
      <c r="B22" s="4" t="s">
        <v>37</v>
      </c>
      <c r="C22" s="3">
        <v>712</v>
      </c>
      <c r="D22" s="3">
        <v>157</v>
      </c>
      <c r="E22" s="3">
        <v>31</v>
      </c>
      <c r="F22" s="3">
        <v>0</v>
      </c>
      <c r="G22" s="3">
        <v>0</v>
      </c>
      <c r="H22" s="3">
        <v>0</v>
      </c>
      <c r="I22" s="3">
        <v>0</v>
      </c>
      <c r="J22" s="3">
        <v>900</v>
      </c>
      <c r="K22" s="3">
        <v>3560</v>
      </c>
      <c r="L22" s="3">
        <v>628</v>
      </c>
      <c r="M22" s="3">
        <v>93</v>
      </c>
      <c r="N22" s="3">
        <v>0</v>
      </c>
      <c r="O22" s="3">
        <v>0</v>
      </c>
      <c r="P22" s="3">
        <v>4281</v>
      </c>
      <c r="Q22" s="3">
        <v>900</v>
      </c>
      <c r="R22" s="5">
        <v>4.7566666666666668</v>
      </c>
      <c r="S22" s="5">
        <v>9.5133333333333336</v>
      </c>
      <c r="T22" s="3">
        <v>869</v>
      </c>
      <c r="U22" s="3">
        <v>72</v>
      </c>
      <c r="V22" s="3">
        <v>75</v>
      </c>
    </row>
    <row r="23" spans="1:22" x14ac:dyDescent="0.25">
      <c r="A23" s="4" t="s">
        <v>38</v>
      </c>
      <c r="B23" s="4" t="s">
        <v>39</v>
      </c>
      <c r="C23" s="3">
        <v>761</v>
      </c>
      <c r="D23" s="3">
        <v>1612</v>
      </c>
      <c r="E23" s="3">
        <v>521</v>
      </c>
      <c r="F23" s="3">
        <v>103</v>
      </c>
      <c r="G23" s="3">
        <v>3</v>
      </c>
      <c r="H23" s="3">
        <v>0</v>
      </c>
      <c r="I23" s="3">
        <v>0</v>
      </c>
      <c r="J23" s="3">
        <v>3000</v>
      </c>
      <c r="K23" s="3">
        <v>3805</v>
      </c>
      <c r="L23" s="3">
        <v>6448</v>
      </c>
      <c r="M23" s="3">
        <v>1563</v>
      </c>
      <c r="N23" s="3">
        <v>206</v>
      </c>
      <c r="O23" s="3">
        <v>3</v>
      </c>
      <c r="P23" s="3">
        <v>12025</v>
      </c>
      <c r="Q23" s="3">
        <v>3000</v>
      </c>
      <c r="R23" s="5">
        <v>4.0083333333333337</v>
      </c>
      <c r="S23" s="5">
        <v>8.0166666666666675</v>
      </c>
      <c r="T23" s="3">
        <v>2373</v>
      </c>
      <c r="U23" s="3">
        <v>197</v>
      </c>
      <c r="V23" s="3">
        <v>250</v>
      </c>
    </row>
    <row r="24" spans="1:22" x14ac:dyDescent="0.25">
      <c r="A24" s="4" t="s">
        <v>40</v>
      </c>
      <c r="B24" s="4" t="s">
        <v>41</v>
      </c>
      <c r="C24" s="3">
        <v>56</v>
      </c>
      <c r="D24" s="3">
        <v>105</v>
      </c>
      <c r="E24" s="3">
        <v>25</v>
      </c>
      <c r="F24" s="3">
        <v>1</v>
      </c>
      <c r="G24" s="3">
        <v>4</v>
      </c>
      <c r="H24" s="3">
        <v>1</v>
      </c>
      <c r="I24" s="3">
        <v>0</v>
      </c>
      <c r="J24" s="3">
        <v>192</v>
      </c>
      <c r="K24" s="3">
        <v>280</v>
      </c>
      <c r="L24" s="3">
        <v>420</v>
      </c>
      <c r="M24" s="3">
        <v>75</v>
      </c>
      <c r="N24" s="3">
        <v>2</v>
      </c>
      <c r="O24" s="3">
        <v>4</v>
      </c>
      <c r="P24" s="3">
        <v>781</v>
      </c>
      <c r="Q24" s="3">
        <v>191</v>
      </c>
      <c r="R24" s="5">
        <v>4.0890052356020945</v>
      </c>
      <c r="S24" s="5">
        <v>8.178010471204189</v>
      </c>
      <c r="T24" s="3">
        <v>161</v>
      </c>
      <c r="U24" s="3">
        <v>13</v>
      </c>
      <c r="V24" s="3">
        <v>16</v>
      </c>
    </row>
    <row r="25" spans="1:22" x14ac:dyDescent="0.25">
      <c r="A25" s="4" t="s">
        <v>42</v>
      </c>
      <c r="B25" s="4" t="s">
        <v>43</v>
      </c>
      <c r="C25" s="3">
        <v>1746</v>
      </c>
      <c r="D25" s="3">
        <v>522</v>
      </c>
      <c r="E25" s="3">
        <v>45</v>
      </c>
      <c r="F25" s="3">
        <v>2</v>
      </c>
      <c r="G25" s="3">
        <v>0</v>
      </c>
      <c r="H25" s="3">
        <v>74</v>
      </c>
      <c r="I25" s="3">
        <v>11</v>
      </c>
      <c r="J25" s="3">
        <v>2400</v>
      </c>
      <c r="K25" s="3">
        <v>8730</v>
      </c>
      <c r="L25" s="3">
        <v>2088</v>
      </c>
      <c r="M25" s="3">
        <v>135</v>
      </c>
      <c r="N25" s="3">
        <v>4</v>
      </c>
      <c r="O25" s="3">
        <v>0</v>
      </c>
      <c r="P25" s="3">
        <v>10957</v>
      </c>
      <c r="Q25" s="3">
        <v>2315</v>
      </c>
      <c r="R25" s="5">
        <v>4.7330453563714903</v>
      </c>
      <c r="S25" s="5">
        <v>9.4660907127429805</v>
      </c>
      <c r="T25" s="3">
        <v>2268</v>
      </c>
      <c r="U25" s="3">
        <v>189</v>
      </c>
      <c r="V25" s="3">
        <v>200</v>
      </c>
    </row>
    <row r="26" spans="1:22" x14ac:dyDescent="0.25">
      <c r="A26" s="4" t="s">
        <v>44</v>
      </c>
      <c r="B26" s="4" t="s">
        <v>45</v>
      </c>
      <c r="C26" s="3">
        <v>203</v>
      </c>
      <c r="D26" s="3">
        <v>63</v>
      </c>
      <c r="E26" s="3">
        <v>7</v>
      </c>
      <c r="F26" s="3">
        <v>3</v>
      </c>
      <c r="G26" s="3">
        <v>0</v>
      </c>
      <c r="H26" s="3">
        <v>0</v>
      </c>
      <c r="I26" s="3">
        <v>0</v>
      </c>
      <c r="J26" s="3">
        <v>276</v>
      </c>
      <c r="K26" s="3">
        <v>1015</v>
      </c>
      <c r="L26" s="3">
        <v>252</v>
      </c>
      <c r="M26" s="3">
        <v>21</v>
      </c>
      <c r="N26" s="3">
        <v>6</v>
      </c>
      <c r="O26" s="3">
        <v>0</v>
      </c>
      <c r="P26" s="3">
        <v>1294</v>
      </c>
      <c r="Q26" s="3">
        <v>276</v>
      </c>
      <c r="R26" s="5">
        <v>4.6884057971014492</v>
      </c>
      <c r="S26" s="5">
        <v>9.3768115942028984</v>
      </c>
      <c r="T26" s="3">
        <v>266</v>
      </c>
      <c r="U26" s="3">
        <v>22</v>
      </c>
      <c r="V26" s="3">
        <v>23</v>
      </c>
    </row>
    <row r="27" spans="1:22" x14ac:dyDescent="0.25">
      <c r="A27" s="4" t="s">
        <v>46</v>
      </c>
      <c r="B27" s="4" t="s">
        <v>47</v>
      </c>
      <c r="C27" s="3">
        <v>1120</v>
      </c>
      <c r="D27" s="3">
        <v>407</v>
      </c>
      <c r="E27" s="3">
        <v>167</v>
      </c>
      <c r="F27" s="3">
        <v>0</v>
      </c>
      <c r="G27" s="3">
        <v>3</v>
      </c>
      <c r="H27" s="3">
        <v>51</v>
      </c>
      <c r="I27" s="3">
        <v>28</v>
      </c>
      <c r="J27" s="3">
        <v>1776</v>
      </c>
      <c r="K27" s="3">
        <v>5600</v>
      </c>
      <c r="L27" s="3">
        <v>1628</v>
      </c>
      <c r="M27" s="3">
        <v>501</v>
      </c>
      <c r="N27" s="3">
        <v>0</v>
      </c>
      <c r="O27" s="3">
        <v>3</v>
      </c>
      <c r="P27" s="3">
        <v>7732</v>
      </c>
      <c r="Q27" s="3">
        <v>1697</v>
      </c>
      <c r="R27" s="5">
        <v>4.5562757807896288</v>
      </c>
      <c r="S27" s="5">
        <v>9.1125515615792576</v>
      </c>
      <c r="T27" s="3">
        <v>1527</v>
      </c>
      <c r="U27" s="3">
        <v>127</v>
      </c>
      <c r="V27" s="3">
        <v>148</v>
      </c>
    </row>
    <row r="28" spans="1:22" x14ac:dyDescent="0.25">
      <c r="A28" s="4" t="s">
        <v>48</v>
      </c>
      <c r="B28" s="4" t="s">
        <v>49</v>
      </c>
      <c r="C28" s="3">
        <v>285</v>
      </c>
      <c r="D28" s="3">
        <v>167</v>
      </c>
      <c r="E28" s="3">
        <v>98</v>
      </c>
      <c r="F28" s="3">
        <v>50</v>
      </c>
      <c r="G28" s="3">
        <v>0</v>
      </c>
      <c r="H28" s="3">
        <v>0</v>
      </c>
      <c r="I28" s="3">
        <v>0</v>
      </c>
      <c r="J28" s="3">
        <v>600</v>
      </c>
      <c r="K28" s="3">
        <v>1425</v>
      </c>
      <c r="L28" s="3">
        <v>668</v>
      </c>
      <c r="M28" s="3">
        <v>294</v>
      </c>
      <c r="N28" s="3">
        <v>100</v>
      </c>
      <c r="O28" s="3">
        <v>0</v>
      </c>
      <c r="P28" s="3">
        <v>2487</v>
      </c>
      <c r="Q28" s="3">
        <v>600</v>
      </c>
      <c r="R28" s="5">
        <v>4.1449999999999996</v>
      </c>
      <c r="S28" s="5">
        <v>8.2899999999999991</v>
      </c>
      <c r="T28" s="3">
        <v>452</v>
      </c>
      <c r="U28" s="3">
        <v>37</v>
      </c>
      <c r="V28" s="3">
        <v>50</v>
      </c>
    </row>
    <row r="29" spans="1:22" x14ac:dyDescent="0.25">
      <c r="A29" s="4" t="s">
        <v>50</v>
      </c>
      <c r="B29" s="4" t="s">
        <v>51</v>
      </c>
      <c r="C29" s="3">
        <v>125</v>
      </c>
      <c r="D29" s="3">
        <v>441</v>
      </c>
      <c r="E29" s="3">
        <v>55</v>
      </c>
      <c r="F29" s="3">
        <v>0</v>
      </c>
      <c r="G29" s="3">
        <v>0</v>
      </c>
      <c r="H29" s="3">
        <v>3</v>
      </c>
      <c r="I29" s="3">
        <v>0</v>
      </c>
      <c r="J29" s="3">
        <v>624</v>
      </c>
      <c r="K29" s="3">
        <v>625</v>
      </c>
      <c r="L29" s="3">
        <v>1764</v>
      </c>
      <c r="M29" s="3">
        <v>165</v>
      </c>
      <c r="N29" s="3">
        <v>0</v>
      </c>
      <c r="O29" s="3">
        <v>0</v>
      </c>
      <c r="P29" s="3">
        <v>2554</v>
      </c>
      <c r="Q29" s="3">
        <v>621</v>
      </c>
      <c r="R29" s="5">
        <v>4.1127214170692428</v>
      </c>
      <c r="S29" s="5">
        <v>8.2254428341384855</v>
      </c>
      <c r="T29" s="3">
        <v>566</v>
      </c>
      <c r="U29" s="3">
        <v>47</v>
      </c>
      <c r="V29" s="3">
        <v>52</v>
      </c>
    </row>
    <row r="30" spans="1:22" x14ac:dyDescent="0.25">
      <c r="A30" s="4" t="s">
        <v>52</v>
      </c>
      <c r="B30" s="4" t="s">
        <v>53</v>
      </c>
      <c r="C30" s="3">
        <v>718</v>
      </c>
      <c r="D30" s="3">
        <v>1062</v>
      </c>
      <c r="E30" s="3">
        <v>301</v>
      </c>
      <c r="F30" s="3">
        <v>20</v>
      </c>
      <c r="G30" s="3">
        <v>1</v>
      </c>
      <c r="H30" s="3">
        <v>22</v>
      </c>
      <c r="I30" s="3">
        <v>0</v>
      </c>
      <c r="J30" s="3">
        <v>2124</v>
      </c>
      <c r="K30" s="3">
        <v>3590</v>
      </c>
      <c r="L30" s="3">
        <v>4248</v>
      </c>
      <c r="M30" s="3">
        <v>903</v>
      </c>
      <c r="N30" s="3">
        <v>40</v>
      </c>
      <c r="O30" s="3">
        <v>1</v>
      </c>
      <c r="P30" s="3">
        <v>8782</v>
      </c>
      <c r="Q30" s="3">
        <v>2102</v>
      </c>
      <c r="R30" s="5">
        <v>4.177925784966698</v>
      </c>
      <c r="S30" s="5">
        <v>8.355851569933396</v>
      </c>
      <c r="T30" s="3">
        <v>1780</v>
      </c>
      <c r="U30" s="3">
        <v>148</v>
      </c>
      <c r="V30" s="3">
        <v>177</v>
      </c>
    </row>
    <row r="31" spans="1:22" x14ac:dyDescent="0.25">
      <c r="A31" s="4" t="s">
        <v>54</v>
      </c>
      <c r="B31" s="4" t="s">
        <v>55</v>
      </c>
      <c r="C31" s="3">
        <v>515</v>
      </c>
      <c r="D31" s="3">
        <v>262</v>
      </c>
      <c r="E31" s="3">
        <v>130</v>
      </c>
      <c r="F31" s="3">
        <v>10</v>
      </c>
      <c r="G31" s="3">
        <v>42</v>
      </c>
      <c r="H31" s="3">
        <v>1</v>
      </c>
      <c r="I31" s="3">
        <v>0</v>
      </c>
      <c r="J31" s="3">
        <v>960</v>
      </c>
      <c r="K31" s="3">
        <v>2575</v>
      </c>
      <c r="L31" s="3">
        <v>1048</v>
      </c>
      <c r="M31" s="3">
        <v>390</v>
      </c>
      <c r="N31" s="3">
        <v>20</v>
      </c>
      <c r="O31" s="3">
        <v>42</v>
      </c>
      <c r="P31" s="3">
        <v>4075</v>
      </c>
      <c r="Q31" s="3">
        <v>959</v>
      </c>
      <c r="R31" s="5">
        <v>4.2492179353493222</v>
      </c>
      <c r="S31" s="5">
        <v>8.4984358706986445</v>
      </c>
      <c r="T31" s="3">
        <v>777</v>
      </c>
      <c r="U31" s="3">
        <v>64</v>
      </c>
      <c r="V31" s="3">
        <v>80</v>
      </c>
    </row>
    <row r="32" spans="1:22" x14ac:dyDescent="0.25">
      <c r="A32" s="4" t="s">
        <v>56</v>
      </c>
      <c r="B32" s="4" t="s">
        <v>57</v>
      </c>
      <c r="C32" s="3">
        <v>1493</v>
      </c>
      <c r="D32" s="3">
        <v>650</v>
      </c>
      <c r="E32" s="3">
        <v>20</v>
      </c>
      <c r="F32" s="3">
        <v>0</v>
      </c>
      <c r="G32" s="3">
        <v>0</v>
      </c>
      <c r="H32" s="3">
        <v>258</v>
      </c>
      <c r="I32" s="3">
        <v>39</v>
      </c>
      <c r="J32" s="3">
        <v>2460</v>
      </c>
      <c r="K32" s="3">
        <v>7465</v>
      </c>
      <c r="L32" s="3">
        <v>2600</v>
      </c>
      <c r="M32" s="3">
        <v>60</v>
      </c>
      <c r="N32" s="3">
        <v>0</v>
      </c>
      <c r="O32" s="3">
        <v>0</v>
      </c>
      <c r="P32" s="3">
        <v>10125</v>
      </c>
      <c r="Q32" s="3">
        <v>2163</v>
      </c>
      <c r="R32" s="5">
        <v>4.6809986130374481</v>
      </c>
      <c r="S32" s="5">
        <v>9.3619972260748963</v>
      </c>
      <c r="T32" s="3">
        <v>2143</v>
      </c>
      <c r="U32" s="3">
        <v>178</v>
      </c>
      <c r="V32" s="3">
        <v>205</v>
      </c>
    </row>
    <row r="33" spans="1:23" x14ac:dyDescent="0.25">
      <c r="A33" s="4" t="s">
        <v>58</v>
      </c>
      <c r="B33" s="4" t="s">
        <v>59</v>
      </c>
      <c r="C33" s="3">
        <v>410</v>
      </c>
      <c r="D33" s="3">
        <v>150</v>
      </c>
      <c r="E33" s="3">
        <v>16</v>
      </c>
      <c r="F33" s="3">
        <v>0</v>
      </c>
      <c r="G33" s="3">
        <v>0</v>
      </c>
      <c r="H33" s="3">
        <v>0</v>
      </c>
      <c r="I33" s="3">
        <v>0</v>
      </c>
      <c r="J33" s="3">
        <v>576</v>
      </c>
      <c r="K33" s="3">
        <v>2050</v>
      </c>
      <c r="L33" s="3">
        <v>600</v>
      </c>
      <c r="M33" s="3">
        <v>48</v>
      </c>
      <c r="N33" s="3">
        <v>0</v>
      </c>
      <c r="O33" s="3">
        <v>0</v>
      </c>
      <c r="P33" s="3">
        <v>2698</v>
      </c>
      <c r="Q33" s="3">
        <v>576</v>
      </c>
      <c r="R33" s="5">
        <v>4.6840277777777777</v>
      </c>
      <c r="S33" s="5">
        <v>9.3680555555555554</v>
      </c>
      <c r="T33" s="3">
        <v>560</v>
      </c>
      <c r="U33" s="3">
        <v>46</v>
      </c>
      <c r="V33" s="3">
        <v>48</v>
      </c>
    </row>
    <row r="34" spans="1:23" x14ac:dyDescent="0.25">
      <c r="A34" s="4" t="s">
        <v>60</v>
      </c>
      <c r="B34" s="4" t="s">
        <v>61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5">
        <v>0</v>
      </c>
      <c r="S34" s="5">
        <v>0</v>
      </c>
      <c r="T34" s="3">
        <v>0</v>
      </c>
      <c r="U34" s="3">
        <v>0</v>
      </c>
      <c r="V34" s="3">
        <v>0</v>
      </c>
    </row>
    <row r="35" spans="1:23" x14ac:dyDescent="0.25">
      <c r="A35" s="4" t="s">
        <v>62</v>
      </c>
      <c r="B35" s="4" t="s">
        <v>63</v>
      </c>
      <c r="C35" s="3">
        <v>536</v>
      </c>
      <c r="D35" s="3">
        <v>258</v>
      </c>
      <c r="E35" s="3">
        <v>41</v>
      </c>
      <c r="F35" s="3">
        <v>13</v>
      </c>
      <c r="G35" s="3">
        <v>3</v>
      </c>
      <c r="H35" s="3">
        <v>27</v>
      </c>
      <c r="I35" s="3">
        <v>22</v>
      </c>
      <c r="J35" s="3">
        <v>900</v>
      </c>
      <c r="K35" s="3">
        <v>2680</v>
      </c>
      <c r="L35" s="3">
        <v>1032</v>
      </c>
      <c r="M35" s="3">
        <v>123</v>
      </c>
      <c r="N35" s="3">
        <v>26</v>
      </c>
      <c r="O35" s="3">
        <v>3</v>
      </c>
      <c r="P35" s="3">
        <v>3864</v>
      </c>
      <c r="Q35" s="3">
        <v>851</v>
      </c>
      <c r="R35" s="5">
        <v>4.5405405405405403</v>
      </c>
      <c r="S35" s="5">
        <v>9.0810810810810807</v>
      </c>
      <c r="T35" s="3">
        <v>794</v>
      </c>
      <c r="U35" s="3">
        <v>66</v>
      </c>
      <c r="V35" s="3">
        <v>75</v>
      </c>
    </row>
    <row r="36" spans="1:23" x14ac:dyDescent="0.25">
      <c r="A36" s="4" t="s">
        <v>64</v>
      </c>
      <c r="B36" s="4" t="s">
        <v>65</v>
      </c>
      <c r="C36" s="3">
        <v>733</v>
      </c>
      <c r="D36" s="3">
        <v>2033</v>
      </c>
      <c r="E36" s="3">
        <v>159</v>
      </c>
      <c r="F36" s="3">
        <v>58</v>
      </c>
      <c r="G36" s="3">
        <v>17</v>
      </c>
      <c r="H36" s="3">
        <v>0</v>
      </c>
      <c r="I36" s="3">
        <v>0</v>
      </c>
      <c r="J36" s="3">
        <v>3000</v>
      </c>
      <c r="K36" s="3">
        <v>3665</v>
      </c>
      <c r="L36" s="3">
        <v>8132</v>
      </c>
      <c r="M36" s="3">
        <v>477</v>
      </c>
      <c r="N36" s="3">
        <v>116</v>
      </c>
      <c r="O36" s="3">
        <v>17</v>
      </c>
      <c r="P36" s="3">
        <v>12407</v>
      </c>
      <c r="Q36" s="3">
        <v>3000</v>
      </c>
      <c r="R36" s="5">
        <v>4.1356666666666664</v>
      </c>
      <c r="S36" s="5">
        <v>8.2713333333333328</v>
      </c>
      <c r="T36" s="3">
        <v>2766</v>
      </c>
      <c r="U36" s="3">
        <v>230</v>
      </c>
      <c r="V36" s="3">
        <v>250</v>
      </c>
    </row>
    <row r="37" spans="1:23" x14ac:dyDescent="0.25">
      <c r="A37" s="4" t="s">
        <v>66</v>
      </c>
      <c r="B37" s="4" t="s">
        <v>67</v>
      </c>
      <c r="C37" s="3">
        <v>1256</v>
      </c>
      <c r="D37" s="3">
        <v>405</v>
      </c>
      <c r="E37" s="3">
        <v>54</v>
      </c>
      <c r="F37" s="3">
        <v>1</v>
      </c>
      <c r="G37" s="3">
        <v>0</v>
      </c>
      <c r="H37" s="3">
        <v>0</v>
      </c>
      <c r="I37" s="3">
        <v>0</v>
      </c>
      <c r="J37" s="3">
        <v>1716</v>
      </c>
      <c r="K37" s="3">
        <v>6280</v>
      </c>
      <c r="L37" s="3">
        <v>1620</v>
      </c>
      <c r="M37" s="3">
        <v>162</v>
      </c>
      <c r="N37" s="3">
        <v>2</v>
      </c>
      <c r="O37" s="3">
        <v>0</v>
      </c>
      <c r="P37" s="3">
        <v>8064</v>
      </c>
      <c r="Q37" s="3">
        <v>1716</v>
      </c>
      <c r="R37" s="5">
        <v>4.6993006993006992</v>
      </c>
      <c r="S37" s="5">
        <v>9.3986013986013983</v>
      </c>
      <c r="T37" s="3">
        <v>1661</v>
      </c>
      <c r="U37" s="3">
        <v>138</v>
      </c>
      <c r="V37" s="3">
        <v>143</v>
      </c>
    </row>
    <row r="38" spans="1:23" x14ac:dyDescent="0.25">
      <c r="A38" s="4" t="s">
        <v>68</v>
      </c>
      <c r="B38" s="4" t="s">
        <v>69</v>
      </c>
      <c r="C38" s="3">
        <v>676</v>
      </c>
      <c r="D38" s="3">
        <v>453</v>
      </c>
      <c r="E38" s="3">
        <v>63</v>
      </c>
      <c r="F38" s="3">
        <v>5</v>
      </c>
      <c r="G38" s="3">
        <v>0</v>
      </c>
      <c r="H38" s="3">
        <v>3</v>
      </c>
      <c r="I38" s="3">
        <v>0</v>
      </c>
      <c r="J38" s="3">
        <v>1200</v>
      </c>
      <c r="K38" s="3">
        <v>3380</v>
      </c>
      <c r="L38" s="3">
        <v>1812</v>
      </c>
      <c r="M38" s="3">
        <v>189</v>
      </c>
      <c r="N38" s="3">
        <v>10</v>
      </c>
      <c r="O38" s="3">
        <v>0</v>
      </c>
      <c r="P38" s="3">
        <v>5391</v>
      </c>
      <c r="Q38" s="3">
        <v>1197</v>
      </c>
      <c r="R38" s="5">
        <v>4.503759398496241</v>
      </c>
      <c r="S38" s="5">
        <v>9.0075187969924819</v>
      </c>
      <c r="T38" s="3">
        <v>1129</v>
      </c>
      <c r="U38" s="3">
        <v>94</v>
      </c>
      <c r="V38" s="3">
        <v>100</v>
      </c>
    </row>
    <row r="39" spans="1:23" x14ac:dyDescent="0.25">
      <c r="A39" s="4" t="s">
        <v>70</v>
      </c>
      <c r="B39" s="4" t="s">
        <v>71</v>
      </c>
      <c r="C39" s="3">
        <v>987</v>
      </c>
      <c r="D39" s="3">
        <v>578</v>
      </c>
      <c r="E39" s="3">
        <v>82</v>
      </c>
      <c r="F39" s="3">
        <v>1</v>
      </c>
      <c r="G39" s="3">
        <v>2</v>
      </c>
      <c r="H39" s="3">
        <v>122</v>
      </c>
      <c r="I39" s="3">
        <v>28</v>
      </c>
      <c r="J39" s="3">
        <v>1800</v>
      </c>
      <c r="K39" s="3">
        <v>4935</v>
      </c>
      <c r="L39" s="3">
        <v>2312</v>
      </c>
      <c r="M39" s="3">
        <v>246</v>
      </c>
      <c r="N39" s="3">
        <v>2</v>
      </c>
      <c r="O39" s="3">
        <v>2</v>
      </c>
      <c r="P39" s="3">
        <v>7497</v>
      </c>
      <c r="Q39" s="3">
        <v>1650</v>
      </c>
      <c r="R39" s="5">
        <v>4.5436363636363639</v>
      </c>
      <c r="S39" s="5">
        <v>9.0872727272727278</v>
      </c>
      <c r="T39" s="3">
        <v>1565</v>
      </c>
      <c r="U39" s="3">
        <v>130</v>
      </c>
      <c r="V39" s="3">
        <v>150</v>
      </c>
    </row>
    <row r="40" spans="1:23" x14ac:dyDescent="0.25">
      <c r="A40" s="4" t="s">
        <v>72</v>
      </c>
      <c r="B40" s="4" t="s">
        <v>73</v>
      </c>
      <c r="C40" s="3">
        <v>1846</v>
      </c>
      <c r="D40" s="3">
        <v>711</v>
      </c>
      <c r="E40" s="3">
        <v>99</v>
      </c>
      <c r="F40" s="3">
        <v>2</v>
      </c>
      <c r="G40" s="3">
        <v>0</v>
      </c>
      <c r="H40" s="3">
        <v>18</v>
      </c>
      <c r="I40" s="3">
        <v>0</v>
      </c>
      <c r="J40" s="3">
        <v>2676</v>
      </c>
      <c r="K40" s="3">
        <v>9230</v>
      </c>
      <c r="L40" s="3">
        <v>2844</v>
      </c>
      <c r="M40" s="3">
        <v>297</v>
      </c>
      <c r="N40" s="3">
        <v>4</v>
      </c>
      <c r="O40" s="3">
        <v>0</v>
      </c>
      <c r="P40" s="3">
        <v>12375</v>
      </c>
      <c r="Q40" s="3">
        <v>2658</v>
      </c>
      <c r="R40" s="5">
        <v>4.6557562076749432</v>
      </c>
      <c r="S40" s="5">
        <v>9.3115124153498865</v>
      </c>
      <c r="T40" s="3">
        <v>2557</v>
      </c>
      <c r="U40" s="3">
        <v>213</v>
      </c>
      <c r="V40" s="3">
        <v>223</v>
      </c>
    </row>
    <row r="41" spans="1:23" x14ac:dyDescent="0.25">
      <c r="A41" s="4" t="s">
        <v>74</v>
      </c>
      <c r="B41" s="4" t="s">
        <v>75</v>
      </c>
      <c r="C41" s="3">
        <v>919</v>
      </c>
      <c r="D41" s="3">
        <v>539</v>
      </c>
      <c r="E41" s="3">
        <v>111</v>
      </c>
      <c r="F41" s="3">
        <v>13</v>
      </c>
      <c r="G41" s="3">
        <v>1</v>
      </c>
      <c r="H41" s="3">
        <v>1</v>
      </c>
      <c r="I41" s="3">
        <v>0</v>
      </c>
      <c r="J41" s="3">
        <v>1584</v>
      </c>
      <c r="K41" s="3">
        <v>4595</v>
      </c>
      <c r="L41" s="3">
        <v>2156</v>
      </c>
      <c r="M41" s="3">
        <v>333</v>
      </c>
      <c r="N41" s="3">
        <v>26</v>
      </c>
      <c r="O41" s="3">
        <v>1</v>
      </c>
      <c r="P41" s="3">
        <v>7111</v>
      </c>
      <c r="Q41" s="3">
        <v>1583</v>
      </c>
      <c r="R41" s="5">
        <v>4.4921036007580541</v>
      </c>
      <c r="S41" s="5">
        <v>8.9842072015161083</v>
      </c>
      <c r="T41" s="3">
        <v>1458</v>
      </c>
      <c r="U41" s="3">
        <v>121</v>
      </c>
      <c r="V41" s="3">
        <v>132</v>
      </c>
      <c r="W41" t="s">
        <v>850</v>
      </c>
    </row>
    <row r="42" spans="1:23" x14ac:dyDescent="0.25">
      <c r="A42" s="4" t="s">
        <v>76</v>
      </c>
      <c r="B42" s="4" t="s">
        <v>77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5">
        <v>0</v>
      </c>
      <c r="S42" s="5">
        <v>0</v>
      </c>
      <c r="T42" s="3">
        <v>0</v>
      </c>
      <c r="U42" s="3">
        <v>0</v>
      </c>
      <c r="V42" s="3">
        <v>0</v>
      </c>
    </row>
    <row r="43" spans="1:23" x14ac:dyDescent="0.25">
      <c r="A43" s="4" t="s">
        <v>78</v>
      </c>
      <c r="B43" s="4" t="s">
        <v>79</v>
      </c>
      <c r="C43" s="3">
        <v>656</v>
      </c>
      <c r="D43" s="3">
        <v>425</v>
      </c>
      <c r="E43" s="3">
        <v>36</v>
      </c>
      <c r="F43" s="3">
        <v>6</v>
      </c>
      <c r="G43" s="3">
        <v>5</v>
      </c>
      <c r="H43" s="3">
        <v>0</v>
      </c>
      <c r="I43" s="3">
        <v>0</v>
      </c>
      <c r="J43" s="3">
        <v>1128</v>
      </c>
      <c r="K43" s="3">
        <v>3280</v>
      </c>
      <c r="L43" s="3">
        <v>1700</v>
      </c>
      <c r="M43" s="3">
        <v>108</v>
      </c>
      <c r="N43" s="3">
        <v>12</v>
      </c>
      <c r="O43" s="3">
        <v>5</v>
      </c>
      <c r="P43" s="3">
        <v>5105</v>
      </c>
      <c r="Q43" s="3">
        <v>1128</v>
      </c>
      <c r="R43" s="5">
        <v>4.5257092198581557</v>
      </c>
      <c r="S43" s="5">
        <v>9.0514184397163113</v>
      </c>
      <c r="T43" s="3">
        <v>1081</v>
      </c>
      <c r="U43" s="3">
        <v>90</v>
      </c>
      <c r="V43" s="3">
        <v>94</v>
      </c>
    </row>
    <row r="44" spans="1:23" x14ac:dyDescent="0.25">
      <c r="A44" s="4" t="s">
        <v>80</v>
      </c>
      <c r="B44" s="4" t="s">
        <v>81</v>
      </c>
      <c r="C44" s="3">
        <v>170</v>
      </c>
      <c r="D44" s="3">
        <v>118</v>
      </c>
      <c r="E44" s="3">
        <v>54</v>
      </c>
      <c r="F44" s="3">
        <v>17</v>
      </c>
      <c r="G44" s="3">
        <v>1</v>
      </c>
      <c r="H44" s="3">
        <v>0</v>
      </c>
      <c r="I44" s="3">
        <v>0</v>
      </c>
      <c r="J44" s="3">
        <v>360</v>
      </c>
      <c r="K44" s="3">
        <v>850</v>
      </c>
      <c r="L44" s="3">
        <v>472</v>
      </c>
      <c r="M44" s="3">
        <v>162</v>
      </c>
      <c r="N44" s="3">
        <v>34</v>
      </c>
      <c r="O44" s="3">
        <v>1</v>
      </c>
      <c r="P44" s="3">
        <v>1519</v>
      </c>
      <c r="Q44" s="3">
        <v>360</v>
      </c>
      <c r="R44" s="5">
        <v>4.2194444444444441</v>
      </c>
      <c r="S44" s="5">
        <v>8.4388888888888882</v>
      </c>
      <c r="T44" s="3">
        <v>288</v>
      </c>
      <c r="U44" s="3">
        <v>24</v>
      </c>
      <c r="V44" s="3">
        <v>30</v>
      </c>
    </row>
    <row r="45" spans="1:23" x14ac:dyDescent="0.25">
      <c r="A45" s="4" t="s">
        <v>82</v>
      </c>
      <c r="B45" s="4" t="s">
        <v>83</v>
      </c>
      <c r="C45" s="3">
        <v>1399</v>
      </c>
      <c r="D45" s="3">
        <v>1277</v>
      </c>
      <c r="E45" s="3">
        <v>522</v>
      </c>
      <c r="F45" s="3">
        <v>96</v>
      </c>
      <c r="G45" s="3">
        <v>30</v>
      </c>
      <c r="H45" s="3">
        <v>96</v>
      </c>
      <c r="I45" s="3">
        <v>180</v>
      </c>
      <c r="J45" s="3">
        <v>3600</v>
      </c>
      <c r="K45" s="3">
        <v>6995</v>
      </c>
      <c r="L45" s="3">
        <v>5108</v>
      </c>
      <c r="M45" s="3">
        <v>1566</v>
      </c>
      <c r="N45" s="3">
        <v>192</v>
      </c>
      <c r="O45" s="3">
        <v>30</v>
      </c>
      <c r="P45" s="3">
        <v>13891</v>
      </c>
      <c r="Q45" s="3">
        <v>3324</v>
      </c>
      <c r="R45" s="5">
        <v>4.1790012033694346</v>
      </c>
      <c r="S45" s="5">
        <v>8.3580024067388692</v>
      </c>
      <c r="T45" s="3">
        <v>2676</v>
      </c>
      <c r="U45" s="3">
        <v>223</v>
      </c>
      <c r="V45" s="3">
        <v>300</v>
      </c>
    </row>
    <row r="46" spans="1:23" x14ac:dyDescent="0.25">
      <c r="A46" s="4" t="s">
        <v>84</v>
      </c>
      <c r="B46" s="4" t="s">
        <v>85</v>
      </c>
      <c r="C46" s="3">
        <v>186</v>
      </c>
      <c r="D46" s="3">
        <v>137</v>
      </c>
      <c r="E46" s="3">
        <v>30</v>
      </c>
      <c r="F46" s="3">
        <v>2</v>
      </c>
      <c r="G46" s="3">
        <v>4</v>
      </c>
      <c r="H46" s="3">
        <v>0</v>
      </c>
      <c r="I46" s="3">
        <v>1</v>
      </c>
      <c r="J46" s="3">
        <v>360</v>
      </c>
      <c r="K46" s="3">
        <v>930</v>
      </c>
      <c r="L46" s="3">
        <v>548</v>
      </c>
      <c r="M46" s="3">
        <v>90</v>
      </c>
      <c r="N46" s="3">
        <v>4</v>
      </c>
      <c r="O46" s="3">
        <v>4</v>
      </c>
      <c r="P46" s="3">
        <v>1576</v>
      </c>
      <c r="Q46" s="3">
        <v>359</v>
      </c>
      <c r="R46" s="5">
        <v>4.389972144846797</v>
      </c>
      <c r="S46" s="5">
        <v>8.779944289693594</v>
      </c>
      <c r="T46" s="3" t="s">
        <v>851</v>
      </c>
      <c r="U46" s="3">
        <v>26</v>
      </c>
      <c r="V46" s="3">
        <v>30</v>
      </c>
    </row>
    <row r="47" spans="1:23" x14ac:dyDescent="0.25">
      <c r="A47" s="4" t="s">
        <v>86</v>
      </c>
      <c r="B47" s="4" t="s">
        <v>87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5">
        <v>0</v>
      </c>
      <c r="S47" s="5">
        <v>0</v>
      </c>
      <c r="T47" s="3">
        <v>0</v>
      </c>
      <c r="U47" s="3">
        <v>0</v>
      </c>
      <c r="V47" s="3">
        <v>0</v>
      </c>
    </row>
    <row r="48" spans="1:23" x14ac:dyDescent="0.25">
      <c r="A48" s="4" t="s">
        <v>88</v>
      </c>
      <c r="B48" s="4" t="s">
        <v>89</v>
      </c>
      <c r="C48" s="3">
        <v>551</v>
      </c>
      <c r="D48" s="3">
        <v>413</v>
      </c>
      <c r="E48" s="3">
        <v>114</v>
      </c>
      <c r="F48" s="3">
        <v>2</v>
      </c>
      <c r="G48" s="3">
        <v>0</v>
      </c>
      <c r="H48" s="3">
        <v>0</v>
      </c>
      <c r="I48" s="3">
        <v>0</v>
      </c>
      <c r="J48" s="3">
        <v>1080</v>
      </c>
      <c r="K48" s="3">
        <v>2755</v>
      </c>
      <c r="L48" s="3">
        <v>1652</v>
      </c>
      <c r="M48" s="3">
        <v>342</v>
      </c>
      <c r="N48" s="3">
        <v>4</v>
      </c>
      <c r="O48" s="3">
        <v>0</v>
      </c>
      <c r="P48" s="3">
        <v>4753</v>
      </c>
      <c r="Q48" s="3">
        <v>1080</v>
      </c>
      <c r="R48" s="5">
        <v>4.4009259259259261</v>
      </c>
      <c r="S48" s="5">
        <v>8.8018518518518523</v>
      </c>
      <c r="T48" s="3">
        <v>964</v>
      </c>
      <c r="U48" s="3">
        <v>80</v>
      </c>
      <c r="V48" s="3">
        <v>90</v>
      </c>
    </row>
    <row r="49" spans="1:22" x14ac:dyDescent="0.25">
      <c r="A49" s="4" t="s">
        <v>90</v>
      </c>
      <c r="B49" s="4" t="s">
        <v>91</v>
      </c>
      <c r="C49" s="3">
        <v>643</v>
      </c>
      <c r="D49" s="3">
        <v>173</v>
      </c>
      <c r="E49" s="3">
        <v>71</v>
      </c>
      <c r="F49" s="3">
        <v>10</v>
      </c>
      <c r="G49" s="3">
        <v>3</v>
      </c>
      <c r="H49" s="3">
        <v>0</v>
      </c>
      <c r="I49" s="3">
        <v>0</v>
      </c>
      <c r="J49" s="3">
        <v>900</v>
      </c>
      <c r="K49" s="3">
        <v>3215</v>
      </c>
      <c r="L49" s="3">
        <v>692</v>
      </c>
      <c r="M49" s="3">
        <v>213</v>
      </c>
      <c r="N49" s="3">
        <v>20</v>
      </c>
      <c r="O49" s="3">
        <v>3</v>
      </c>
      <c r="P49" s="3">
        <v>4143</v>
      </c>
      <c r="Q49" s="3">
        <v>900</v>
      </c>
      <c r="R49" s="5">
        <v>4.6033333333333335</v>
      </c>
      <c r="S49" s="5">
        <v>9.206666666666667</v>
      </c>
      <c r="T49" s="3">
        <v>816</v>
      </c>
      <c r="U49" s="3">
        <v>68</v>
      </c>
      <c r="V49" s="3">
        <v>75</v>
      </c>
    </row>
    <row r="50" spans="1:22" x14ac:dyDescent="0.25">
      <c r="A50" s="4" t="s">
        <v>92</v>
      </c>
      <c r="B50" s="4" t="s">
        <v>93</v>
      </c>
      <c r="C50" s="3">
        <v>1542</v>
      </c>
      <c r="D50" s="3">
        <v>267</v>
      </c>
      <c r="E50" s="3">
        <v>11</v>
      </c>
      <c r="F50" s="3">
        <v>0</v>
      </c>
      <c r="G50" s="3">
        <v>0</v>
      </c>
      <c r="H50" s="3">
        <v>100</v>
      </c>
      <c r="I50" s="3">
        <v>0</v>
      </c>
      <c r="J50" s="3">
        <v>1920</v>
      </c>
      <c r="K50" s="3">
        <v>7710</v>
      </c>
      <c r="L50" s="3">
        <v>1068</v>
      </c>
      <c r="M50" s="3">
        <v>33</v>
      </c>
      <c r="N50" s="3">
        <v>0</v>
      </c>
      <c r="O50" s="3">
        <v>0</v>
      </c>
      <c r="P50" s="3">
        <v>8811</v>
      </c>
      <c r="Q50" s="3">
        <v>1820</v>
      </c>
      <c r="R50" s="5">
        <v>4.8412087912087909</v>
      </c>
      <c r="S50" s="5">
        <v>9.6824175824175818</v>
      </c>
      <c r="T50" s="3">
        <v>1809</v>
      </c>
      <c r="U50" s="3">
        <v>150</v>
      </c>
      <c r="V50" s="3">
        <v>160</v>
      </c>
    </row>
    <row r="51" spans="1:22" x14ac:dyDescent="0.25">
      <c r="A51" s="4" t="s">
        <v>94</v>
      </c>
      <c r="B51" s="4" t="s">
        <v>95</v>
      </c>
      <c r="C51" s="3">
        <v>292</v>
      </c>
      <c r="D51" s="3">
        <v>175</v>
      </c>
      <c r="E51" s="3">
        <v>49</v>
      </c>
      <c r="F51" s="3">
        <v>0</v>
      </c>
      <c r="G51" s="3">
        <v>0</v>
      </c>
      <c r="H51" s="3">
        <v>0</v>
      </c>
      <c r="I51" s="3">
        <v>0</v>
      </c>
      <c r="J51" s="3">
        <v>516</v>
      </c>
      <c r="K51" s="3">
        <v>1460</v>
      </c>
      <c r="L51" s="3">
        <v>700</v>
      </c>
      <c r="M51" s="3">
        <v>147</v>
      </c>
      <c r="N51" s="3">
        <v>0</v>
      </c>
      <c r="O51" s="3">
        <v>0</v>
      </c>
      <c r="P51" s="3">
        <v>2307</v>
      </c>
      <c r="Q51" s="3">
        <v>516</v>
      </c>
      <c r="R51" s="5">
        <v>4.4709302325581399</v>
      </c>
      <c r="S51" s="5">
        <v>8.9418604651162799</v>
      </c>
      <c r="T51" s="3">
        <v>467</v>
      </c>
      <c r="U51" s="3">
        <v>38</v>
      </c>
      <c r="V51" s="3">
        <v>43</v>
      </c>
    </row>
    <row r="52" spans="1:22" x14ac:dyDescent="0.25">
      <c r="A52" s="4" t="s">
        <v>96</v>
      </c>
      <c r="B52" s="4" t="s">
        <v>97</v>
      </c>
      <c r="C52" s="3">
        <v>3878</v>
      </c>
      <c r="D52" s="3">
        <v>1142</v>
      </c>
      <c r="E52" s="3">
        <v>164</v>
      </c>
      <c r="F52" s="3">
        <v>0</v>
      </c>
      <c r="G52" s="3">
        <v>0</v>
      </c>
      <c r="H52" s="3">
        <v>0</v>
      </c>
      <c r="I52" s="3">
        <v>0</v>
      </c>
      <c r="J52" s="3">
        <v>5184</v>
      </c>
      <c r="K52" s="3">
        <v>19390</v>
      </c>
      <c r="L52" s="3">
        <v>4568</v>
      </c>
      <c r="M52" s="3">
        <v>492</v>
      </c>
      <c r="N52" s="3">
        <v>0</v>
      </c>
      <c r="O52" s="3">
        <v>0</v>
      </c>
      <c r="P52" s="3">
        <v>24450</v>
      </c>
      <c r="Q52" s="3">
        <v>5184</v>
      </c>
      <c r="R52" s="5">
        <v>4.7164351851851851</v>
      </c>
      <c r="S52" s="5">
        <v>9.4328703703703702</v>
      </c>
      <c r="T52" s="3">
        <v>5020</v>
      </c>
      <c r="U52" s="3">
        <v>418</v>
      </c>
      <c r="V52" s="3">
        <v>432</v>
      </c>
    </row>
    <row r="53" spans="1:22" x14ac:dyDescent="0.25">
      <c r="A53" s="4" t="s">
        <v>98</v>
      </c>
      <c r="B53" s="4" t="s">
        <v>99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5">
        <v>0</v>
      </c>
      <c r="S53" s="5">
        <v>0</v>
      </c>
      <c r="T53" s="3">
        <v>0</v>
      </c>
      <c r="U53" s="3">
        <v>0</v>
      </c>
      <c r="V53" s="3">
        <v>0</v>
      </c>
    </row>
    <row r="54" spans="1:22" x14ac:dyDescent="0.25">
      <c r="A54" s="4" t="s">
        <v>100</v>
      </c>
      <c r="B54" s="4" t="s">
        <v>101</v>
      </c>
      <c r="C54" s="3">
        <v>418</v>
      </c>
      <c r="D54" s="3">
        <v>226</v>
      </c>
      <c r="E54" s="3">
        <v>64</v>
      </c>
      <c r="F54" s="3">
        <v>7</v>
      </c>
      <c r="G54" s="3">
        <v>2</v>
      </c>
      <c r="H54" s="3">
        <v>3</v>
      </c>
      <c r="I54" s="3">
        <v>0</v>
      </c>
      <c r="J54" s="3">
        <v>720</v>
      </c>
      <c r="K54" s="3">
        <v>2090</v>
      </c>
      <c r="L54" s="3">
        <v>904</v>
      </c>
      <c r="M54" s="3">
        <v>192</v>
      </c>
      <c r="N54" s="3">
        <v>14</v>
      </c>
      <c r="O54" s="3">
        <v>2</v>
      </c>
      <c r="P54" s="3">
        <v>3202</v>
      </c>
      <c r="Q54" s="3">
        <v>717</v>
      </c>
      <c r="R54" s="5">
        <v>4.4658298465829844</v>
      </c>
      <c r="S54" s="5">
        <v>8.9316596931659689</v>
      </c>
      <c r="T54" s="3">
        <v>644</v>
      </c>
      <c r="U54" s="3">
        <v>53</v>
      </c>
      <c r="V54" s="3">
        <v>60</v>
      </c>
    </row>
    <row r="55" spans="1:22" x14ac:dyDescent="0.25">
      <c r="A55" s="4" t="s">
        <v>102</v>
      </c>
      <c r="B55" s="4" t="s">
        <v>103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5">
        <v>0</v>
      </c>
      <c r="S55" s="5">
        <v>0</v>
      </c>
      <c r="T55" s="3">
        <v>0</v>
      </c>
      <c r="U55" s="3">
        <v>0</v>
      </c>
      <c r="V55" s="3">
        <v>0</v>
      </c>
    </row>
    <row r="56" spans="1:22" x14ac:dyDescent="0.25">
      <c r="A56" s="4" t="s">
        <v>104</v>
      </c>
      <c r="B56" s="4" t="s">
        <v>105</v>
      </c>
      <c r="C56" s="3">
        <v>1033</v>
      </c>
      <c r="D56" s="3">
        <v>114</v>
      </c>
      <c r="E56" s="3">
        <v>48</v>
      </c>
      <c r="F56" s="3">
        <v>5</v>
      </c>
      <c r="G56" s="3">
        <v>0</v>
      </c>
      <c r="H56" s="3">
        <v>0</v>
      </c>
      <c r="I56" s="3">
        <v>0</v>
      </c>
      <c r="J56" s="3">
        <v>1200</v>
      </c>
      <c r="K56" s="3">
        <v>5165</v>
      </c>
      <c r="L56" s="3">
        <v>456</v>
      </c>
      <c r="M56" s="3">
        <v>144</v>
      </c>
      <c r="N56" s="3">
        <v>10</v>
      </c>
      <c r="O56" s="3">
        <v>0</v>
      </c>
      <c r="P56" s="3">
        <v>5775</v>
      </c>
      <c r="Q56" s="3">
        <v>1200</v>
      </c>
      <c r="R56" s="5">
        <v>4.8125</v>
      </c>
      <c r="S56" s="5">
        <v>9.625</v>
      </c>
      <c r="T56" s="3">
        <v>1147</v>
      </c>
      <c r="U56" s="3">
        <v>95</v>
      </c>
      <c r="V56" s="3">
        <v>100</v>
      </c>
    </row>
    <row r="57" spans="1:22" x14ac:dyDescent="0.25">
      <c r="A57" s="4" t="s">
        <v>106</v>
      </c>
      <c r="B57" s="4" t="s">
        <v>107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5">
        <v>0</v>
      </c>
      <c r="S57" s="5">
        <v>0</v>
      </c>
      <c r="T57" s="3">
        <v>0</v>
      </c>
      <c r="U57" s="3">
        <v>0</v>
      </c>
      <c r="V57" s="3">
        <v>0</v>
      </c>
    </row>
    <row r="58" spans="1:22" x14ac:dyDescent="0.25">
      <c r="A58" s="4" t="s">
        <v>108</v>
      </c>
      <c r="B58" s="4" t="s">
        <v>109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5">
        <v>0</v>
      </c>
      <c r="S58" s="5">
        <v>0</v>
      </c>
      <c r="T58" s="3">
        <v>0</v>
      </c>
      <c r="U58" s="3">
        <v>0</v>
      </c>
      <c r="V58" s="3">
        <v>0</v>
      </c>
    </row>
    <row r="59" spans="1:22" x14ac:dyDescent="0.25">
      <c r="A59" s="4" t="s">
        <v>110</v>
      </c>
      <c r="B59" s="4" t="s">
        <v>111</v>
      </c>
      <c r="C59" s="3">
        <v>365</v>
      </c>
      <c r="D59" s="3">
        <v>432</v>
      </c>
      <c r="E59" s="3">
        <v>137</v>
      </c>
      <c r="F59" s="3">
        <v>20</v>
      </c>
      <c r="G59" s="3">
        <v>5</v>
      </c>
      <c r="H59" s="3">
        <v>1</v>
      </c>
      <c r="I59" s="3">
        <v>0</v>
      </c>
      <c r="J59" s="3">
        <v>960</v>
      </c>
      <c r="K59" s="3">
        <v>1825</v>
      </c>
      <c r="L59" s="3">
        <v>1728</v>
      </c>
      <c r="M59" s="3">
        <v>411</v>
      </c>
      <c r="N59" s="3">
        <v>40</v>
      </c>
      <c r="O59" s="3">
        <v>5</v>
      </c>
      <c r="P59" s="3">
        <v>4009</v>
      </c>
      <c r="Q59" s="3">
        <v>959</v>
      </c>
      <c r="R59" s="5">
        <v>4.1803962460896766</v>
      </c>
      <c r="S59" s="5">
        <v>8.3607924921793533</v>
      </c>
      <c r="T59" s="3">
        <v>797</v>
      </c>
      <c r="U59" s="3">
        <v>66</v>
      </c>
      <c r="V59" s="3">
        <v>80</v>
      </c>
    </row>
    <row r="60" spans="1:22" x14ac:dyDescent="0.25">
      <c r="A60" s="4" t="s">
        <v>112</v>
      </c>
      <c r="B60" s="4" t="s">
        <v>113</v>
      </c>
      <c r="C60" s="3">
        <v>661</v>
      </c>
      <c r="D60" s="3">
        <v>277</v>
      </c>
      <c r="E60" s="3">
        <v>112</v>
      </c>
      <c r="F60" s="3">
        <v>21</v>
      </c>
      <c r="G60" s="3">
        <v>9</v>
      </c>
      <c r="H60" s="3">
        <v>0</v>
      </c>
      <c r="I60" s="3">
        <v>0</v>
      </c>
      <c r="J60" s="3">
        <v>1080</v>
      </c>
      <c r="K60" s="3">
        <v>3305</v>
      </c>
      <c r="L60" s="3">
        <v>1108</v>
      </c>
      <c r="M60" s="3">
        <v>336</v>
      </c>
      <c r="N60" s="3">
        <v>42</v>
      </c>
      <c r="O60" s="3">
        <v>9</v>
      </c>
      <c r="P60" s="3">
        <v>4800</v>
      </c>
      <c r="Q60" s="3">
        <v>1080</v>
      </c>
      <c r="R60" s="5">
        <v>4.4444444444444446</v>
      </c>
      <c r="S60" s="5">
        <v>8.8888888888888893</v>
      </c>
      <c r="T60" s="3">
        <v>938</v>
      </c>
      <c r="U60" s="3">
        <v>78</v>
      </c>
      <c r="V60" s="3">
        <v>90</v>
      </c>
    </row>
    <row r="61" spans="1:22" x14ac:dyDescent="0.25">
      <c r="A61" s="4" t="s">
        <v>114</v>
      </c>
      <c r="B61" s="4" t="s">
        <v>115</v>
      </c>
      <c r="C61" s="3">
        <v>532</v>
      </c>
      <c r="D61" s="3">
        <v>453</v>
      </c>
      <c r="E61" s="3">
        <v>74</v>
      </c>
      <c r="F61" s="3">
        <v>19</v>
      </c>
      <c r="G61" s="3">
        <v>2</v>
      </c>
      <c r="H61" s="3">
        <v>0</v>
      </c>
      <c r="I61" s="3">
        <v>0</v>
      </c>
      <c r="J61" s="3">
        <v>1080</v>
      </c>
      <c r="K61" s="3">
        <v>2660</v>
      </c>
      <c r="L61" s="3">
        <v>1812</v>
      </c>
      <c r="M61" s="3">
        <v>222</v>
      </c>
      <c r="N61" s="3">
        <v>38</v>
      </c>
      <c r="O61" s="3">
        <v>2</v>
      </c>
      <c r="P61" s="3">
        <v>4734</v>
      </c>
      <c r="Q61" s="3">
        <v>1080</v>
      </c>
      <c r="R61" s="5">
        <v>4.3833333333333337</v>
      </c>
      <c r="S61" s="5">
        <v>8.7666666666666675</v>
      </c>
      <c r="T61" s="3">
        <v>985</v>
      </c>
      <c r="U61" s="3">
        <v>82</v>
      </c>
      <c r="V61" s="3">
        <v>90</v>
      </c>
    </row>
    <row r="62" spans="1:22" x14ac:dyDescent="0.25">
      <c r="A62" s="4" t="s">
        <v>116</v>
      </c>
      <c r="B62" s="4" t="s">
        <v>117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5">
        <v>0</v>
      </c>
      <c r="S62" s="5">
        <v>0</v>
      </c>
      <c r="T62" s="3">
        <v>0</v>
      </c>
      <c r="U62" s="3">
        <v>0</v>
      </c>
      <c r="V62" s="3">
        <v>0</v>
      </c>
    </row>
    <row r="63" spans="1:22" x14ac:dyDescent="0.25">
      <c r="A63" s="4" t="s">
        <v>118</v>
      </c>
      <c r="B63" s="4" t="s">
        <v>119</v>
      </c>
      <c r="C63" s="3">
        <v>658</v>
      </c>
      <c r="D63" s="3">
        <v>232</v>
      </c>
      <c r="E63" s="3">
        <v>10</v>
      </c>
      <c r="F63" s="3">
        <v>0</v>
      </c>
      <c r="G63" s="3">
        <v>0</v>
      </c>
      <c r="H63" s="3">
        <v>0</v>
      </c>
      <c r="I63" s="3">
        <v>0</v>
      </c>
      <c r="J63" s="3">
        <v>900</v>
      </c>
      <c r="K63" s="3">
        <v>3290</v>
      </c>
      <c r="L63" s="3">
        <v>928</v>
      </c>
      <c r="M63" s="3">
        <v>30</v>
      </c>
      <c r="N63" s="3">
        <v>0</v>
      </c>
      <c r="O63" s="3">
        <v>0</v>
      </c>
      <c r="P63" s="3">
        <v>4248</v>
      </c>
      <c r="Q63" s="3">
        <v>900</v>
      </c>
      <c r="R63" s="5">
        <v>4.72</v>
      </c>
      <c r="S63" s="5">
        <v>9.44</v>
      </c>
      <c r="T63" s="3">
        <v>890</v>
      </c>
      <c r="U63" s="3">
        <v>74</v>
      </c>
      <c r="V63" s="3">
        <v>75</v>
      </c>
    </row>
    <row r="64" spans="1:22" x14ac:dyDescent="0.25">
      <c r="A64" s="4" t="s">
        <v>120</v>
      </c>
      <c r="B64" s="4" t="s">
        <v>121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5">
        <v>0</v>
      </c>
      <c r="S64" s="5">
        <v>0</v>
      </c>
      <c r="T64" s="3">
        <v>0</v>
      </c>
      <c r="U64" s="3">
        <v>0</v>
      </c>
      <c r="V64" s="3">
        <v>0</v>
      </c>
    </row>
    <row r="65" spans="1:22" x14ac:dyDescent="0.25">
      <c r="A65" s="4" t="s">
        <v>122</v>
      </c>
      <c r="B65" s="4" t="s">
        <v>123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5">
        <v>0</v>
      </c>
      <c r="S65" s="5">
        <v>0</v>
      </c>
      <c r="T65" s="3">
        <v>0</v>
      </c>
      <c r="U65" s="3">
        <v>0</v>
      </c>
      <c r="V65" s="3">
        <v>0</v>
      </c>
    </row>
    <row r="66" spans="1:22" x14ac:dyDescent="0.25">
      <c r="A66" s="4" t="s">
        <v>124</v>
      </c>
      <c r="B66" s="4" t="s">
        <v>125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5">
        <v>0</v>
      </c>
      <c r="S66" s="5">
        <v>0</v>
      </c>
      <c r="T66" s="3">
        <v>0</v>
      </c>
      <c r="U66" s="3">
        <v>0</v>
      </c>
      <c r="V66" s="3">
        <v>0</v>
      </c>
    </row>
    <row r="67" spans="1:22" x14ac:dyDescent="0.25">
      <c r="A67" s="4" t="s">
        <v>126</v>
      </c>
      <c r="B67" s="4" t="s">
        <v>127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5">
        <v>0</v>
      </c>
      <c r="S67" s="5">
        <v>0</v>
      </c>
      <c r="T67" s="3">
        <v>0</v>
      </c>
      <c r="U67" s="3">
        <v>0</v>
      </c>
      <c r="V67" s="3">
        <v>0</v>
      </c>
    </row>
    <row r="68" spans="1:22" x14ac:dyDescent="0.25">
      <c r="A68" s="4" t="s">
        <v>128</v>
      </c>
      <c r="B68" s="4" t="s">
        <v>129</v>
      </c>
      <c r="C68" s="3">
        <v>1083</v>
      </c>
      <c r="D68" s="3">
        <v>873</v>
      </c>
      <c r="E68" s="3">
        <v>271</v>
      </c>
      <c r="F68" s="3">
        <v>35</v>
      </c>
      <c r="G68" s="3">
        <v>15</v>
      </c>
      <c r="H68" s="3">
        <v>98</v>
      </c>
      <c r="I68" s="3">
        <v>25</v>
      </c>
      <c r="J68" s="3">
        <v>2400</v>
      </c>
      <c r="K68" s="3">
        <v>5415</v>
      </c>
      <c r="L68" s="3">
        <v>3492</v>
      </c>
      <c r="M68" s="3">
        <v>813</v>
      </c>
      <c r="N68" s="3">
        <v>70</v>
      </c>
      <c r="O68" s="3">
        <v>15</v>
      </c>
      <c r="P68" s="3">
        <v>9805</v>
      </c>
      <c r="Q68" s="3">
        <v>2277</v>
      </c>
      <c r="R68" s="5">
        <v>4.3061045234958275</v>
      </c>
      <c r="S68" s="5">
        <v>8.612209046991655</v>
      </c>
      <c r="T68" s="3">
        <v>1956</v>
      </c>
      <c r="U68" s="3">
        <v>163</v>
      </c>
      <c r="V68" s="3">
        <v>200</v>
      </c>
    </row>
    <row r="69" spans="1:22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5">
        <v>0</v>
      </c>
      <c r="S69" s="5">
        <v>0</v>
      </c>
      <c r="T69" s="3">
        <v>0</v>
      </c>
      <c r="U69" s="3">
        <v>0</v>
      </c>
      <c r="V69" s="3">
        <v>0</v>
      </c>
    </row>
    <row r="70" spans="1:22" x14ac:dyDescent="0.25">
      <c r="A70" s="4" t="s">
        <v>132</v>
      </c>
      <c r="B70" s="4" t="s">
        <v>133</v>
      </c>
      <c r="C70" s="3">
        <v>220</v>
      </c>
      <c r="D70" s="3">
        <v>111</v>
      </c>
      <c r="E70" s="3">
        <v>25</v>
      </c>
      <c r="F70" s="3">
        <v>4</v>
      </c>
      <c r="G70" s="3">
        <v>0</v>
      </c>
      <c r="H70" s="3">
        <v>0</v>
      </c>
      <c r="I70" s="3">
        <v>0</v>
      </c>
      <c r="J70" s="3">
        <v>360</v>
      </c>
      <c r="K70" s="3">
        <v>1100</v>
      </c>
      <c r="L70" s="3">
        <v>444</v>
      </c>
      <c r="M70" s="3">
        <v>75</v>
      </c>
      <c r="N70" s="3">
        <v>8</v>
      </c>
      <c r="O70" s="3">
        <v>0</v>
      </c>
      <c r="P70" s="3">
        <v>1627</v>
      </c>
      <c r="Q70" s="3">
        <v>360</v>
      </c>
      <c r="R70" s="5">
        <v>4.5194444444444448</v>
      </c>
      <c r="S70" s="5">
        <v>9.0388888888888896</v>
      </c>
      <c r="T70" s="3">
        <v>331</v>
      </c>
      <c r="U70" s="3">
        <v>27</v>
      </c>
      <c r="V70" s="3">
        <v>30</v>
      </c>
    </row>
    <row r="71" spans="1:22" x14ac:dyDescent="0.25">
      <c r="A71" s="4" t="s">
        <v>134</v>
      </c>
      <c r="B71" s="4" t="s">
        <v>135</v>
      </c>
      <c r="C71" s="3">
        <v>2776</v>
      </c>
      <c r="D71" s="3">
        <v>2467</v>
      </c>
      <c r="E71" s="3">
        <v>484</v>
      </c>
      <c r="F71" s="3">
        <v>90</v>
      </c>
      <c r="G71" s="3">
        <v>62</v>
      </c>
      <c r="H71" s="3">
        <v>65</v>
      </c>
      <c r="I71" s="3">
        <v>8</v>
      </c>
      <c r="J71" s="3">
        <v>5952</v>
      </c>
      <c r="K71" s="3">
        <v>13880</v>
      </c>
      <c r="L71" s="3">
        <v>9868</v>
      </c>
      <c r="M71" s="3">
        <v>1452</v>
      </c>
      <c r="N71" s="3">
        <v>180</v>
      </c>
      <c r="O71" s="3">
        <v>62</v>
      </c>
      <c r="P71" s="3">
        <v>25442</v>
      </c>
      <c r="Q71" s="3">
        <v>5879</v>
      </c>
      <c r="R71" s="5">
        <v>4.3276067358394288</v>
      </c>
      <c r="S71" s="5">
        <v>8.6552134716788576</v>
      </c>
      <c r="T71" s="3">
        <v>5243</v>
      </c>
      <c r="U71" s="3">
        <v>436</v>
      </c>
      <c r="V71" s="3">
        <v>496</v>
      </c>
    </row>
    <row r="72" spans="1:22" x14ac:dyDescent="0.25">
      <c r="A72" s="4" t="s">
        <v>136</v>
      </c>
      <c r="B72" s="4" t="s">
        <v>137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5">
        <v>0</v>
      </c>
      <c r="S72" s="5">
        <v>0</v>
      </c>
      <c r="T72" s="3">
        <v>0</v>
      </c>
      <c r="U72" s="3">
        <v>0</v>
      </c>
      <c r="V72" s="3">
        <v>0</v>
      </c>
    </row>
    <row r="73" spans="1:22" x14ac:dyDescent="0.25">
      <c r="A73" s="4" t="s">
        <v>138</v>
      </c>
      <c r="B73" s="4" t="s">
        <v>139</v>
      </c>
      <c r="C73" s="3">
        <v>146</v>
      </c>
      <c r="D73" s="3">
        <v>224</v>
      </c>
      <c r="E73" s="3">
        <v>89</v>
      </c>
      <c r="F73" s="3">
        <v>21</v>
      </c>
      <c r="G73" s="3">
        <v>0</v>
      </c>
      <c r="H73" s="3">
        <v>0</v>
      </c>
      <c r="I73" s="3">
        <v>0</v>
      </c>
      <c r="J73" s="3">
        <v>480</v>
      </c>
      <c r="K73" s="3">
        <v>730</v>
      </c>
      <c r="L73" s="3">
        <v>896</v>
      </c>
      <c r="M73" s="3">
        <v>267</v>
      </c>
      <c r="N73" s="3">
        <v>42</v>
      </c>
      <c r="O73" s="3">
        <v>0</v>
      </c>
      <c r="P73" s="3">
        <v>1935</v>
      </c>
      <c r="Q73" s="3">
        <v>480</v>
      </c>
      <c r="R73" s="5">
        <v>4.03125</v>
      </c>
      <c r="S73" s="5">
        <v>8.0625</v>
      </c>
      <c r="T73" s="3">
        <v>370</v>
      </c>
      <c r="U73" s="3">
        <v>30</v>
      </c>
      <c r="V73" s="3">
        <v>40</v>
      </c>
    </row>
    <row r="74" spans="1:22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5">
        <v>0</v>
      </c>
      <c r="S74" s="5">
        <v>0</v>
      </c>
      <c r="T74" s="3">
        <v>0</v>
      </c>
      <c r="U74" s="3">
        <v>0</v>
      </c>
      <c r="V74" s="3">
        <v>0</v>
      </c>
    </row>
    <row r="75" spans="1:22" x14ac:dyDescent="0.25">
      <c r="A75" s="4" t="s">
        <v>142</v>
      </c>
      <c r="B75" s="4" t="s">
        <v>143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5">
        <v>0</v>
      </c>
      <c r="S75" s="5">
        <v>0</v>
      </c>
      <c r="T75" s="3">
        <v>0</v>
      </c>
      <c r="U75" s="3">
        <v>0</v>
      </c>
      <c r="V75" s="3">
        <v>0</v>
      </c>
    </row>
    <row r="76" spans="1:22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5">
        <v>0</v>
      </c>
      <c r="S76" s="5">
        <v>0</v>
      </c>
      <c r="T76" s="3">
        <v>0</v>
      </c>
      <c r="U76" s="3">
        <v>0</v>
      </c>
      <c r="V76" s="3">
        <v>0</v>
      </c>
    </row>
    <row r="77" spans="1:22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5">
        <v>0</v>
      </c>
      <c r="S77" s="5">
        <v>0</v>
      </c>
      <c r="T77" s="3">
        <v>0</v>
      </c>
      <c r="U77" s="3">
        <v>0</v>
      </c>
      <c r="V77" s="3">
        <v>0</v>
      </c>
    </row>
    <row r="78" spans="1:22" x14ac:dyDescent="0.25">
      <c r="A78" s="4" t="s">
        <v>148</v>
      </c>
      <c r="B78" s="4" t="s">
        <v>149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5">
        <v>0</v>
      </c>
      <c r="S78" s="5">
        <v>0</v>
      </c>
      <c r="T78" s="3">
        <v>0</v>
      </c>
      <c r="U78" s="3">
        <v>0</v>
      </c>
      <c r="V78" s="3">
        <v>0</v>
      </c>
    </row>
    <row r="79" spans="1:22" x14ac:dyDescent="0.25">
      <c r="A79" s="4" t="s">
        <v>150</v>
      </c>
      <c r="B79" s="4" t="s">
        <v>151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5">
        <v>0</v>
      </c>
      <c r="S79" s="5">
        <v>0</v>
      </c>
      <c r="T79" s="3">
        <v>0</v>
      </c>
      <c r="U79" s="3">
        <v>0</v>
      </c>
      <c r="V79" s="3">
        <v>0</v>
      </c>
    </row>
    <row r="80" spans="1:22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5">
        <v>0</v>
      </c>
      <c r="S80" s="5">
        <v>0</v>
      </c>
      <c r="T80" s="3">
        <v>0</v>
      </c>
      <c r="U80" s="3">
        <v>0</v>
      </c>
      <c r="V80" s="3">
        <v>0</v>
      </c>
    </row>
    <row r="81" spans="1:22" x14ac:dyDescent="0.25">
      <c r="A81" s="4" t="s">
        <v>154</v>
      </c>
      <c r="B81" s="4" t="s">
        <v>155</v>
      </c>
      <c r="C81" s="3">
        <v>94</v>
      </c>
      <c r="D81" s="3">
        <v>75</v>
      </c>
      <c r="E81" s="3">
        <v>11</v>
      </c>
      <c r="F81" s="3">
        <v>0</v>
      </c>
      <c r="G81" s="3">
        <v>0</v>
      </c>
      <c r="H81" s="3">
        <v>0</v>
      </c>
      <c r="I81" s="3">
        <v>0</v>
      </c>
      <c r="J81" s="3">
        <v>180</v>
      </c>
      <c r="K81" s="3">
        <v>470</v>
      </c>
      <c r="L81" s="3">
        <v>300</v>
      </c>
      <c r="M81" s="3">
        <v>33</v>
      </c>
      <c r="N81" s="3">
        <v>0</v>
      </c>
      <c r="O81" s="3">
        <v>0</v>
      </c>
      <c r="P81" s="3">
        <v>803</v>
      </c>
      <c r="Q81" s="3">
        <v>180</v>
      </c>
      <c r="R81" s="5">
        <v>4.4611111111111112</v>
      </c>
      <c r="S81" s="5">
        <v>8.9222222222222225</v>
      </c>
      <c r="T81" s="3">
        <v>169</v>
      </c>
      <c r="U81" s="3">
        <v>14</v>
      </c>
      <c r="V81" s="3">
        <v>15</v>
      </c>
    </row>
    <row r="82" spans="1:22" x14ac:dyDescent="0.25">
      <c r="A82" s="4" t="s">
        <v>156</v>
      </c>
      <c r="B82" s="4" t="s">
        <v>157</v>
      </c>
      <c r="C82" s="3">
        <v>262</v>
      </c>
      <c r="D82" s="3">
        <v>86</v>
      </c>
      <c r="E82" s="3">
        <v>10</v>
      </c>
      <c r="F82" s="3">
        <v>0</v>
      </c>
      <c r="G82" s="3">
        <v>0</v>
      </c>
      <c r="H82" s="3">
        <v>2</v>
      </c>
      <c r="I82" s="3">
        <v>0</v>
      </c>
      <c r="J82" s="3">
        <v>360</v>
      </c>
      <c r="K82" s="3">
        <v>1310</v>
      </c>
      <c r="L82" s="3">
        <v>344</v>
      </c>
      <c r="M82" s="3">
        <v>30</v>
      </c>
      <c r="N82" s="3">
        <v>0</v>
      </c>
      <c r="O82" s="3">
        <v>0</v>
      </c>
      <c r="P82" s="3">
        <v>1684</v>
      </c>
      <c r="Q82" s="3">
        <v>358</v>
      </c>
      <c r="R82" s="5">
        <v>4.7039106145251397</v>
      </c>
      <c r="S82" s="5">
        <v>9.4078212290502794</v>
      </c>
      <c r="T82" s="3">
        <v>348</v>
      </c>
      <c r="U82" s="3">
        <v>29</v>
      </c>
      <c r="V82" s="3">
        <v>30</v>
      </c>
    </row>
    <row r="83" spans="1:22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5">
        <v>0</v>
      </c>
      <c r="S83" s="5">
        <v>0</v>
      </c>
      <c r="T83" s="3">
        <v>0</v>
      </c>
      <c r="U83" s="3">
        <v>0</v>
      </c>
      <c r="V83" s="3">
        <v>0</v>
      </c>
    </row>
    <row r="84" spans="1:22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5">
        <v>0</v>
      </c>
      <c r="S84" s="5">
        <v>0</v>
      </c>
      <c r="T84" s="3">
        <v>0</v>
      </c>
      <c r="U84" s="3">
        <v>0</v>
      </c>
      <c r="V84" s="3">
        <v>0</v>
      </c>
    </row>
    <row r="85" spans="1:22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5">
        <v>0</v>
      </c>
      <c r="S85" s="5">
        <v>0</v>
      </c>
      <c r="T85" s="3">
        <v>0</v>
      </c>
      <c r="U85" s="3">
        <v>0</v>
      </c>
      <c r="V85" s="3">
        <v>0</v>
      </c>
    </row>
    <row r="86" spans="1:22" x14ac:dyDescent="0.25">
      <c r="A86" s="4" t="s">
        <v>164</v>
      </c>
      <c r="B86" s="4" t="s">
        <v>165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5">
        <v>0</v>
      </c>
      <c r="S86" s="5">
        <v>0</v>
      </c>
      <c r="T86" s="3">
        <v>0</v>
      </c>
      <c r="U86" s="3">
        <v>0</v>
      </c>
      <c r="V86" s="3">
        <v>0</v>
      </c>
    </row>
    <row r="87" spans="1:22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5">
        <v>0</v>
      </c>
      <c r="S87" s="5">
        <v>0</v>
      </c>
      <c r="T87" s="3">
        <v>0</v>
      </c>
      <c r="U87" s="3">
        <v>0</v>
      </c>
      <c r="V87" s="3">
        <v>0</v>
      </c>
    </row>
    <row r="88" spans="1:22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5">
        <v>0</v>
      </c>
      <c r="S88" s="5">
        <v>0</v>
      </c>
      <c r="T88" s="3">
        <v>0</v>
      </c>
      <c r="U88" s="3">
        <v>0</v>
      </c>
      <c r="V88" s="3">
        <v>0</v>
      </c>
    </row>
    <row r="89" spans="1:22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5">
        <v>0</v>
      </c>
      <c r="S89" s="5">
        <v>0</v>
      </c>
      <c r="T89" s="3">
        <v>0</v>
      </c>
      <c r="U89" s="3">
        <v>0</v>
      </c>
      <c r="V89" s="3">
        <v>0</v>
      </c>
    </row>
    <row r="90" spans="1:22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5">
        <v>0</v>
      </c>
      <c r="S90" s="5">
        <v>0</v>
      </c>
      <c r="T90" s="3">
        <v>0</v>
      </c>
      <c r="U90" s="3">
        <v>0</v>
      </c>
      <c r="V90" s="3">
        <v>0</v>
      </c>
    </row>
    <row r="91" spans="1:22" x14ac:dyDescent="0.25">
      <c r="A91" s="4" t="s">
        <v>174</v>
      </c>
      <c r="B91" s="4" t="s">
        <v>175</v>
      </c>
      <c r="C91" s="3">
        <v>196</v>
      </c>
      <c r="D91" s="3">
        <v>231</v>
      </c>
      <c r="E91" s="3">
        <v>53</v>
      </c>
      <c r="F91" s="3">
        <v>0</v>
      </c>
      <c r="G91" s="3">
        <v>0</v>
      </c>
      <c r="H91" s="3">
        <v>0</v>
      </c>
      <c r="I91" s="3">
        <v>0</v>
      </c>
      <c r="J91" s="3">
        <v>480</v>
      </c>
      <c r="K91" s="3">
        <v>980</v>
      </c>
      <c r="L91" s="3">
        <v>924</v>
      </c>
      <c r="M91" s="3">
        <v>159</v>
      </c>
      <c r="N91" s="3">
        <v>0</v>
      </c>
      <c r="O91" s="3">
        <v>0</v>
      </c>
      <c r="P91" s="3">
        <v>2063</v>
      </c>
      <c r="Q91" s="3">
        <v>480</v>
      </c>
      <c r="R91" s="5">
        <v>4.2979166666666666</v>
      </c>
      <c r="S91" s="5">
        <v>8.5958333333333332</v>
      </c>
      <c r="T91" s="3">
        <v>427</v>
      </c>
      <c r="U91" s="3">
        <v>35</v>
      </c>
      <c r="V91" s="3">
        <v>40</v>
      </c>
    </row>
    <row r="92" spans="1:22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5">
        <v>0</v>
      </c>
      <c r="S92" s="5">
        <v>0</v>
      </c>
      <c r="T92" s="3">
        <v>0</v>
      </c>
      <c r="U92" s="3">
        <v>0</v>
      </c>
      <c r="V92" s="3">
        <v>0</v>
      </c>
    </row>
    <row r="93" spans="1:22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5">
        <v>0</v>
      </c>
      <c r="S93" s="5">
        <v>0</v>
      </c>
      <c r="T93" s="3">
        <v>0</v>
      </c>
      <c r="U93" s="3">
        <v>0</v>
      </c>
      <c r="V93" s="3">
        <v>0</v>
      </c>
    </row>
    <row r="94" spans="1:22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5">
        <v>0</v>
      </c>
      <c r="S94" s="5">
        <v>0</v>
      </c>
      <c r="T94" s="3">
        <v>0</v>
      </c>
      <c r="U94" s="3">
        <v>0</v>
      </c>
      <c r="V94" s="3">
        <v>0</v>
      </c>
    </row>
    <row r="95" spans="1:22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5">
        <v>0</v>
      </c>
      <c r="S95" s="5">
        <v>0</v>
      </c>
      <c r="T95" s="3">
        <v>0</v>
      </c>
      <c r="U95" s="3">
        <v>0</v>
      </c>
      <c r="V95" s="3">
        <v>0</v>
      </c>
    </row>
    <row r="96" spans="1:22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5">
        <v>0</v>
      </c>
      <c r="S96" s="5">
        <v>0</v>
      </c>
      <c r="T96" s="3">
        <v>0</v>
      </c>
      <c r="U96" s="3">
        <v>0</v>
      </c>
      <c r="V96" s="3">
        <v>0</v>
      </c>
    </row>
    <row r="97" spans="1:22" x14ac:dyDescent="0.25">
      <c r="A97" s="4" t="s">
        <v>186</v>
      </c>
      <c r="B97" s="4" t="s">
        <v>187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5">
        <v>0</v>
      </c>
      <c r="S97" s="5">
        <v>0</v>
      </c>
      <c r="T97" s="3">
        <v>0</v>
      </c>
      <c r="U97" s="3">
        <v>0</v>
      </c>
      <c r="V97" s="3">
        <v>0</v>
      </c>
    </row>
    <row r="98" spans="1:22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5">
        <v>0</v>
      </c>
      <c r="S98" s="5">
        <v>0</v>
      </c>
      <c r="T98" s="3">
        <v>0</v>
      </c>
      <c r="U98" s="3">
        <v>0</v>
      </c>
      <c r="V98" s="3">
        <v>0</v>
      </c>
    </row>
    <row r="99" spans="1:22" x14ac:dyDescent="0.25">
      <c r="A99" s="4" t="s">
        <v>190</v>
      </c>
      <c r="B99" s="4" t="s">
        <v>191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5">
        <v>0</v>
      </c>
      <c r="S99" s="5">
        <v>0</v>
      </c>
      <c r="T99" s="3">
        <v>0</v>
      </c>
      <c r="U99" s="3">
        <v>0</v>
      </c>
      <c r="V99" s="3">
        <v>0</v>
      </c>
    </row>
    <row r="100" spans="1:22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5">
        <v>0</v>
      </c>
      <c r="S100" s="5">
        <v>0</v>
      </c>
      <c r="T100" s="3">
        <v>0</v>
      </c>
      <c r="U100" s="3">
        <v>0</v>
      </c>
      <c r="V100" s="3">
        <v>0</v>
      </c>
    </row>
    <row r="101" spans="1:22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5">
        <v>0</v>
      </c>
      <c r="S101" s="5">
        <v>0</v>
      </c>
      <c r="T101" s="3">
        <v>0</v>
      </c>
      <c r="U101" s="3">
        <v>0</v>
      </c>
      <c r="V101" s="3">
        <v>0</v>
      </c>
    </row>
    <row r="102" spans="1:22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5">
        <v>0</v>
      </c>
      <c r="S102" s="5">
        <v>0</v>
      </c>
      <c r="T102" s="3">
        <v>0</v>
      </c>
      <c r="U102" s="3">
        <v>0</v>
      </c>
      <c r="V102" s="3">
        <v>0</v>
      </c>
    </row>
    <row r="103" spans="1:22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5">
        <v>0</v>
      </c>
      <c r="S103" s="5">
        <v>0</v>
      </c>
      <c r="T103" s="3">
        <v>0</v>
      </c>
      <c r="U103" s="3">
        <v>0</v>
      </c>
      <c r="V103" s="3">
        <v>0</v>
      </c>
    </row>
    <row r="104" spans="1:22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5">
        <v>0</v>
      </c>
      <c r="S104" s="5">
        <v>0</v>
      </c>
      <c r="T104" s="3">
        <v>0</v>
      </c>
      <c r="U104" s="3">
        <v>0</v>
      </c>
      <c r="V104" s="3">
        <v>0</v>
      </c>
    </row>
    <row r="105" spans="1:22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5">
        <v>0</v>
      </c>
      <c r="S105" s="5">
        <v>0</v>
      </c>
      <c r="T105" s="3">
        <v>0</v>
      </c>
      <c r="U105" s="3">
        <v>0</v>
      </c>
      <c r="V105" s="3">
        <v>0</v>
      </c>
    </row>
    <row r="106" spans="1:22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5">
        <v>0</v>
      </c>
      <c r="S106" s="5">
        <v>0</v>
      </c>
      <c r="T106" s="3">
        <v>0</v>
      </c>
      <c r="U106" s="3">
        <v>0</v>
      </c>
      <c r="V106" s="3">
        <v>0</v>
      </c>
    </row>
    <row r="107" spans="1:22" x14ac:dyDescent="0.25">
      <c r="A107" s="4" t="s">
        <v>206</v>
      </c>
      <c r="B107" s="4" t="s">
        <v>207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5">
        <v>0</v>
      </c>
      <c r="S107" s="5">
        <v>0</v>
      </c>
      <c r="T107" s="3">
        <v>0</v>
      </c>
      <c r="U107" s="3">
        <v>0</v>
      </c>
      <c r="V107" s="3">
        <v>0</v>
      </c>
    </row>
    <row r="108" spans="1:22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5">
        <v>0</v>
      </c>
      <c r="S108" s="5">
        <v>0</v>
      </c>
      <c r="T108" s="3">
        <v>0</v>
      </c>
      <c r="U108" s="3">
        <v>0</v>
      </c>
      <c r="V108" s="3">
        <v>0</v>
      </c>
    </row>
    <row r="109" spans="1:22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5">
        <v>0</v>
      </c>
      <c r="S109" s="5">
        <v>0</v>
      </c>
      <c r="T109" s="3">
        <v>0</v>
      </c>
      <c r="U109" s="3">
        <v>0</v>
      </c>
      <c r="V109" s="3">
        <v>0</v>
      </c>
    </row>
    <row r="110" spans="1:22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5">
        <v>0</v>
      </c>
      <c r="S110" s="5">
        <v>0</v>
      </c>
      <c r="T110" s="3">
        <v>0</v>
      </c>
      <c r="U110" s="3">
        <v>0</v>
      </c>
      <c r="V110" s="3">
        <v>0</v>
      </c>
    </row>
    <row r="111" spans="1:22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5">
        <v>0</v>
      </c>
      <c r="S111" s="5">
        <v>0</v>
      </c>
      <c r="T111" s="3">
        <v>0</v>
      </c>
      <c r="U111" s="3">
        <v>0</v>
      </c>
      <c r="V111" s="3">
        <v>0</v>
      </c>
    </row>
    <row r="112" spans="1:22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5">
        <v>0</v>
      </c>
      <c r="S112" s="5">
        <v>0</v>
      </c>
      <c r="T112" s="3">
        <v>0</v>
      </c>
      <c r="U112" s="3">
        <v>0</v>
      </c>
      <c r="V112" s="3">
        <v>0</v>
      </c>
    </row>
    <row r="113" spans="1:22" ht="15.75" thickBot="1" x14ac:dyDescent="0.3">
      <c r="A113" s="36" t="s">
        <v>218</v>
      </c>
      <c r="B113" s="36" t="s">
        <v>219</v>
      </c>
      <c r="C113" s="34">
        <v>0</v>
      </c>
      <c r="D113" s="34">
        <v>0</v>
      </c>
      <c r="E113" s="34">
        <v>0</v>
      </c>
      <c r="F113" s="34">
        <v>0</v>
      </c>
      <c r="G113" s="34">
        <v>0</v>
      </c>
      <c r="H113" s="34">
        <v>0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7">
        <v>0</v>
      </c>
      <c r="S113" s="37">
        <v>0</v>
      </c>
      <c r="T113" s="34">
        <v>0</v>
      </c>
      <c r="U113" s="34">
        <v>0</v>
      </c>
      <c r="V113" s="34">
        <v>0</v>
      </c>
    </row>
    <row r="114" spans="1:22" ht="16.5" thickTop="1" thickBot="1" x14ac:dyDescent="0.3">
      <c r="A114" s="38"/>
      <c r="B114" s="39" t="s">
        <v>473</v>
      </c>
      <c r="C114" s="35">
        <f>SUM(C5:C113)</f>
        <v>77129</v>
      </c>
      <c r="D114" s="35">
        <f t="shared" ref="D114:V114" si="0">SUM(D5:D113)</f>
        <v>38097</v>
      </c>
      <c r="E114" s="35">
        <f t="shared" si="0"/>
        <v>7505</v>
      </c>
      <c r="F114" s="35">
        <f t="shared" si="0"/>
        <v>916</v>
      </c>
      <c r="G114" s="35">
        <f t="shared" si="0"/>
        <v>285</v>
      </c>
      <c r="H114" s="35">
        <f t="shared" si="0"/>
        <v>2539</v>
      </c>
      <c r="I114" s="35">
        <f t="shared" si="0"/>
        <v>1845</v>
      </c>
      <c r="J114" s="35">
        <f t="shared" si="0"/>
        <v>128316</v>
      </c>
      <c r="K114" s="35">
        <f t="shared" si="0"/>
        <v>385645</v>
      </c>
      <c r="L114" s="35">
        <f t="shared" si="0"/>
        <v>152388</v>
      </c>
      <c r="M114" s="35">
        <f t="shared" si="0"/>
        <v>22515</v>
      </c>
      <c r="N114" s="35">
        <f t="shared" si="0"/>
        <v>1832</v>
      </c>
      <c r="O114" s="35">
        <f t="shared" si="0"/>
        <v>285</v>
      </c>
      <c r="P114" s="35">
        <f t="shared" si="0"/>
        <v>562665</v>
      </c>
      <c r="Q114" s="35">
        <f t="shared" si="0"/>
        <v>123932</v>
      </c>
      <c r="R114" s="40">
        <f>AVERAGEIF(R5:R113,"&gt;0")</f>
        <v>4.4952865131943804</v>
      </c>
      <c r="S114" s="40">
        <f>AVERAGEIF(S5:S113,"&gt;0")</f>
        <v>8.9905730263887609</v>
      </c>
      <c r="T114" s="35">
        <f t="shared" si="0"/>
        <v>114903</v>
      </c>
      <c r="U114" s="35">
        <f t="shared" si="0"/>
        <v>9577</v>
      </c>
      <c r="V114" s="35">
        <f t="shared" si="0"/>
        <v>10693</v>
      </c>
    </row>
    <row r="115" spans="1:22" ht="15.75" thickTop="1" x14ac:dyDescent="0.25"/>
  </sheetData>
  <mergeCells count="10">
    <mergeCell ref="A2:A4"/>
    <mergeCell ref="B2:B4"/>
    <mergeCell ref="C2:V2"/>
    <mergeCell ref="C3:J3"/>
    <mergeCell ref="K3:Q3"/>
    <mergeCell ref="R3:R4"/>
    <mergeCell ref="S3:S4"/>
    <mergeCell ref="T3:T4"/>
    <mergeCell ref="U3:U4"/>
    <mergeCell ref="V3:V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14"/>
  <sheetViews>
    <sheetView workbookViewId="0">
      <selection activeCell="C113" sqref="C113:N113"/>
    </sheetView>
  </sheetViews>
  <sheetFormatPr baseColWidth="10" defaultColWidth="9.140625" defaultRowHeight="15" x14ac:dyDescent="0.25"/>
  <cols>
    <col min="2" max="2" width="68.42578125" customWidth="1"/>
    <col min="3" max="19" width="16.5703125" customWidth="1"/>
  </cols>
  <sheetData>
    <row r="2" spans="1:14" ht="30" customHeight="1" x14ac:dyDescent="0.25">
      <c r="A2" s="318" t="s">
        <v>0</v>
      </c>
      <c r="B2" s="318" t="s">
        <v>1</v>
      </c>
      <c r="C2" s="318" t="s">
        <v>778</v>
      </c>
      <c r="D2" s="318" t="s">
        <v>778</v>
      </c>
      <c r="E2" s="318" t="s">
        <v>778</v>
      </c>
      <c r="F2" s="318" t="s">
        <v>778</v>
      </c>
      <c r="G2" s="318" t="s">
        <v>778</v>
      </c>
      <c r="H2" s="318" t="s">
        <v>778</v>
      </c>
      <c r="I2" s="318" t="s">
        <v>778</v>
      </c>
      <c r="J2" s="318" t="s">
        <v>778</v>
      </c>
      <c r="K2" s="318" t="s">
        <v>778</v>
      </c>
      <c r="L2" s="318" t="s">
        <v>778</v>
      </c>
      <c r="M2" s="318" t="s">
        <v>778</v>
      </c>
      <c r="N2" s="318" t="s">
        <v>778</v>
      </c>
    </row>
    <row r="3" spans="1:14" ht="39.950000000000003" customHeight="1" x14ac:dyDescent="0.25">
      <c r="A3" s="318" t="s">
        <v>0</v>
      </c>
      <c r="B3" s="318" t="s">
        <v>1</v>
      </c>
      <c r="C3" s="2" t="s">
        <v>779</v>
      </c>
      <c r="D3" s="2" t="s">
        <v>780</v>
      </c>
      <c r="E3" s="2" t="s">
        <v>781</v>
      </c>
      <c r="F3" s="2" t="s">
        <v>782</v>
      </c>
      <c r="G3" s="2" t="s">
        <v>783</v>
      </c>
      <c r="H3" s="2" t="s">
        <v>784</v>
      </c>
      <c r="I3" s="2" t="s">
        <v>785</v>
      </c>
      <c r="J3" s="2" t="s">
        <v>786</v>
      </c>
      <c r="K3" s="2" t="s">
        <v>492</v>
      </c>
      <c r="L3" s="2" t="s">
        <v>787</v>
      </c>
      <c r="M3" s="2" t="s">
        <v>788</v>
      </c>
      <c r="N3" s="2" t="s">
        <v>789</v>
      </c>
    </row>
    <row r="4" spans="1:14" x14ac:dyDescent="0.25">
      <c r="A4" s="4" t="s">
        <v>2</v>
      </c>
      <c r="B4" s="4" t="s">
        <v>3</v>
      </c>
      <c r="C4" s="5">
        <v>9</v>
      </c>
      <c r="D4" s="5">
        <v>10</v>
      </c>
      <c r="E4" s="5">
        <v>10</v>
      </c>
      <c r="F4" s="5">
        <v>10</v>
      </c>
      <c r="G4" s="5">
        <v>10</v>
      </c>
      <c r="H4" s="5">
        <v>9.9760000000000009</v>
      </c>
      <c r="I4" s="5">
        <v>9.92</v>
      </c>
      <c r="J4" s="5">
        <v>9.984</v>
      </c>
      <c r="K4" s="5">
        <v>9.9760000000000009</v>
      </c>
      <c r="L4" s="5">
        <v>10</v>
      </c>
      <c r="M4" s="5">
        <v>9.9518072289156621</v>
      </c>
      <c r="N4" s="5">
        <v>9.9754098360655732</v>
      </c>
    </row>
    <row r="5" spans="1:14" x14ac:dyDescent="0.25">
      <c r="A5" s="4" t="s">
        <v>4</v>
      </c>
      <c r="B5" s="4" t="s">
        <v>5</v>
      </c>
      <c r="C5" s="5">
        <v>8.8461538461538467</v>
      </c>
      <c r="D5" s="5">
        <v>9.3333333333333339</v>
      </c>
      <c r="E5" s="5">
        <v>9.3040293040293047</v>
      </c>
      <c r="F5" s="5">
        <v>9.0769230769230766</v>
      </c>
      <c r="G5" s="5">
        <v>9.1575091575091569</v>
      </c>
      <c r="H5" s="5">
        <v>9.5164835164835164</v>
      </c>
      <c r="I5" s="5">
        <v>9.4432234432234434</v>
      </c>
      <c r="J5" s="5">
        <v>8.8315018315018321</v>
      </c>
      <c r="K5" s="5">
        <v>8.7289377289377281</v>
      </c>
      <c r="L5" s="5">
        <v>8.6666666666666661</v>
      </c>
      <c r="M5" s="5">
        <v>9.3186813186813193</v>
      </c>
      <c r="N5" s="5">
        <v>9.2820512820512828</v>
      </c>
    </row>
    <row r="6" spans="1:14" x14ac:dyDescent="0.25">
      <c r="A6" s="4" t="s">
        <v>6</v>
      </c>
      <c r="B6" s="4" t="s">
        <v>7</v>
      </c>
      <c r="C6" s="5">
        <v>8.1694915254237284</v>
      </c>
      <c r="D6" s="5">
        <v>8.5829959514170042</v>
      </c>
      <c r="E6" s="5">
        <v>8.7704918032786878</v>
      </c>
      <c r="F6" s="5">
        <v>8.663967611336032</v>
      </c>
      <c r="G6" s="5">
        <v>8.8079999999999998</v>
      </c>
      <c r="H6" s="5">
        <v>8.8099173553719012</v>
      </c>
      <c r="I6" s="5">
        <v>9.3815261044176701</v>
      </c>
      <c r="J6" s="5">
        <v>9.1234042553191497</v>
      </c>
      <c r="K6" s="5">
        <v>8.486486486486486</v>
      </c>
      <c r="L6" s="5">
        <v>8.4455445544554451</v>
      </c>
      <c r="M6" s="5">
        <v>8.3594470046082954</v>
      </c>
      <c r="N6" s="5">
        <v>8.6033057851239665</v>
      </c>
    </row>
    <row r="7" spans="1:14" x14ac:dyDescent="0.25">
      <c r="A7" s="4" t="s">
        <v>8</v>
      </c>
      <c r="B7" s="4" t="s">
        <v>9</v>
      </c>
      <c r="C7" s="5">
        <v>8.6640625</v>
      </c>
      <c r="D7" s="5">
        <v>9.0234375</v>
      </c>
      <c r="E7" s="5">
        <v>9.015625</v>
      </c>
      <c r="F7" s="5">
        <v>8.703125</v>
      </c>
      <c r="G7" s="5">
        <v>9.1796875</v>
      </c>
      <c r="H7" s="5">
        <v>8.796875</v>
      </c>
      <c r="I7" s="5">
        <v>9.0703125</v>
      </c>
      <c r="J7" s="5">
        <v>9.1953125</v>
      </c>
      <c r="K7" s="5">
        <v>9.2578125</v>
      </c>
      <c r="L7" s="5">
        <v>9.2941176470588243</v>
      </c>
      <c r="M7" s="5">
        <v>9.1225296442687753</v>
      </c>
      <c r="N7" s="5">
        <v>9.1764705882352935</v>
      </c>
    </row>
    <row r="8" spans="1:14" x14ac:dyDescent="0.25">
      <c r="A8" s="4" t="s">
        <v>10</v>
      </c>
      <c r="B8" s="4" t="s">
        <v>11</v>
      </c>
      <c r="C8" s="5">
        <v>8.9127516778523486</v>
      </c>
      <c r="D8" s="5">
        <v>9.1103678929765888</v>
      </c>
      <c r="E8" s="5">
        <v>9.2550335570469802</v>
      </c>
      <c r="F8" s="5">
        <v>9.1705685618729103</v>
      </c>
      <c r="G8" s="5">
        <v>9.1543624161073822</v>
      </c>
      <c r="H8" s="5">
        <v>9.5466666666666669</v>
      </c>
      <c r="I8" s="5">
        <v>9.5066666666666659</v>
      </c>
      <c r="J8" s="5">
        <v>9.1505016722408019</v>
      </c>
      <c r="K8" s="5">
        <v>9.0167224080267552</v>
      </c>
      <c r="L8" s="5">
        <v>8.6884057971014492</v>
      </c>
      <c r="M8" s="5">
        <v>9.3177257525083608</v>
      </c>
      <c r="N8" s="5">
        <v>9.3131313131313131</v>
      </c>
    </row>
    <row r="9" spans="1:14" x14ac:dyDescent="0.25">
      <c r="A9" s="4" t="s">
        <v>12</v>
      </c>
      <c r="B9" s="4" t="s">
        <v>13</v>
      </c>
      <c r="C9" s="5">
        <v>9.1034482758620694</v>
      </c>
      <c r="D9" s="5">
        <v>9.0804597701149419</v>
      </c>
      <c r="E9" s="5">
        <v>8.9772727272727266</v>
      </c>
      <c r="F9" s="5">
        <v>9.1333333333333329</v>
      </c>
      <c r="G9" s="5">
        <v>9.1333333333333329</v>
      </c>
      <c r="H9" s="5">
        <v>9.2888888888888896</v>
      </c>
      <c r="I9" s="5">
        <v>9.595505617977528</v>
      </c>
      <c r="J9" s="5">
        <v>9.2888888888888896</v>
      </c>
      <c r="K9" s="5">
        <v>9</v>
      </c>
      <c r="L9" s="5">
        <v>9.1111111111111107</v>
      </c>
      <c r="M9" s="5">
        <v>9.4666666666666668</v>
      </c>
      <c r="N9" s="5">
        <v>9.5111111111111111</v>
      </c>
    </row>
    <row r="10" spans="1:14" x14ac:dyDescent="0.25">
      <c r="A10" s="4" t="s">
        <v>14</v>
      </c>
      <c r="B10" s="4" t="s">
        <v>15</v>
      </c>
      <c r="C10" s="5">
        <v>9.7399380804953566</v>
      </c>
      <c r="D10" s="5">
        <v>9.8390092879256965</v>
      </c>
      <c r="E10" s="5">
        <v>9.8018575851393184</v>
      </c>
      <c r="F10" s="5">
        <v>9.8575851393188856</v>
      </c>
      <c r="G10" s="5">
        <v>9.8885448916408674</v>
      </c>
      <c r="H10" s="5">
        <v>9.8452012383900929</v>
      </c>
      <c r="I10" s="5">
        <v>9.9318885448916401</v>
      </c>
      <c r="J10" s="5">
        <v>9.9256965944272437</v>
      </c>
      <c r="K10" s="5">
        <v>9.7151702786377712</v>
      </c>
      <c r="L10" s="5">
        <v>9.8204334365325074</v>
      </c>
      <c r="M10" s="5">
        <v>9.9071207430340564</v>
      </c>
      <c r="N10" s="5">
        <v>9.9566563467492255</v>
      </c>
    </row>
    <row r="11" spans="1:14" x14ac:dyDescent="0.25">
      <c r="A11" s="4" t="s">
        <v>16</v>
      </c>
      <c r="B11" s="4" t="s">
        <v>17</v>
      </c>
      <c r="C11" s="5">
        <v>9.1666666666666661</v>
      </c>
      <c r="D11" s="5">
        <v>9.0540540540540544</v>
      </c>
      <c r="E11" s="5">
        <v>8.8648648648648649</v>
      </c>
      <c r="F11" s="5">
        <v>8.8767123287671232</v>
      </c>
      <c r="G11" s="5">
        <v>8.7887323943661979</v>
      </c>
      <c r="H11" s="5">
        <v>9.1199999999999992</v>
      </c>
      <c r="I11" s="5">
        <v>9.0399999999999991</v>
      </c>
      <c r="J11" s="5">
        <v>8.884615384615385</v>
      </c>
      <c r="K11" s="5">
        <v>8.8888888888888893</v>
      </c>
      <c r="L11" s="5">
        <v>8.6</v>
      </c>
      <c r="M11" s="5">
        <v>9.1388888888888893</v>
      </c>
      <c r="N11" s="5">
        <v>9.0684931506849313</v>
      </c>
    </row>
    <row r="12" spans="1:14" x14ac:dyDescent="0.25">
      <c r="A12" s="4" t="s">
        <v>18</v>
      </c>
      <c r="B12" s="4" t="s">
        <v>19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</row>
    <row r="13" spans="1:14" x14ac:dyDescent="0.25">
      <c r="A13" s="4" t="s">
        <v>20</v>
      </c>
      <c r="B13" s="4" t="s">
        <v>21</v>
      </c>
      <c r="C13" s="5">
        <v>9.6720000000000006</v>
      </c>
      <c r="D13" s="5">
        <v>9.76</v>
      </c>
      <c r="E13" s="5">
        <v>9.443548387096774</v>
      </c>
      <c r="F13" s="5">
        <v>9.16</v>
      </c>
      <c r="G13" s="5">
        <v>8.8480000000000008</v>
      </c>
      <c r="H13" s="5">
        <v>9.6159999999999997</v>
      </c>
      <c r="I13" s="5">
        <v>9.6639999999999997</v>
      </c>
      <c r="J13" s="5">
        <v>9.8879999999999999</v>
      </c>
      <c r="K13" s="5">
        <v>9.7119999999999997</v>
      </c>
      <c r="L13" s="5">
        <v>9.5473251028806576</v>
      </c>
      <c r="M13" s="5">
        <v>9.8079999999999998</v>
      </c>
      <c r="N13" s="5">
        <v>9.44</v>
      </c>
    </row>
    <row r="14" spans="1:14" x14ac:dyDescent="0.25">
      <c r="A14" s="4" t="s">
        <v>22</v>
      </c>
      <c r="B14" s="4" t="s">
        <v>23</v>
      </c>
      <c r="C14" s="5">
        <v>9.7200000000000006</v>
      </c>
      <c r="D14" s="5">
        <v>9.7733333333333334</v>
      </c>
      <c r="E14" s="5">
        <v>9.56</v>
      </c>
      <c r="F14" s="5">
        <v>9.5333333333333332</v>
      </c>
      <c r="G14" s="5">
        <v>9.8133333333333326</v>
      </c>
      <c r="H14" s="5">
        <v>9.7733333333333334</v>
      </c>
      <c r="I14" s="5">
        <v>9.76</v>
      </c>
      <c r="J14" s="5">
        <v>9.5733333333333341</v>
      </c>
      <c r="K14" s="5">
        <v>9.4266666666666659</v>
      </c>
      <c r="L14" s="5">
        <v>9.3333333333333339</v>
      </c>
      <c r="M14" s="5">
        <v>9.7200000000000006</v>
      </c>
      <c r="N14" s="5">
        <v>9.8266666666666662</v>
      </c>
    </row>
    <row r="15" spans="1:14" x14ac:dyDescent="0.25">
      <c r="A15" s="4" t="s">
        <v>24</v>
      </c>
      <c r="B15" s="4" t="s">
        <v>25</v>
      </c>
      <c r="C15" s="5">
        <v>9.004219409282701</v>
      </c>
      <c r="D15" s="5">
        <v>9.1983122362869203</v>
      </c>
      <c r="E15" s="5">
        <v>9.223628691983123</v>
      </c>
      <c r="F15" s="5">
        <v>9.1392405063291147</v>
      </c>
      <c r="G15" s="5">
        <v>8.9789029535864984</v>
      </c>
      <c r="H15" s="5">
        <v>9.1983122362869203</v>
      </c>
      <c r="I15" s="5">
        <v>9.2067510548523206</v>
      </c>
      <c r="J15" s="5">
        <v>9.1561181434599153</v>
      </c>
      <c r="K15" s="5">
        <v>9.1392405063291147</v>
      </c>
      <c r="L15" s="5">
        <v>9.3826086956521735</v>
      </c>
      <c r="M15" s="5">
        <v>9.2995780590717292</v>
      </c>
      <c r="N15" s="5">
        <v>9.1729957805907176</v>
      </c>
    </row>
    <row r="16" spans="1:14" x14ac:dyDescent="0.25">
      <c r="A16" s="4" t="s">
        <v>26</v>
      </c>
      <c r="B16" s="4" t="s">
        <v>27</v>
      </c>
      <c r="C16" s="5">
        <v>8.988252569750367</v>
      </c>
      <c r="D16" s="5">
        <v>9.0719530102790014</v>
      </c>
      <c r="E16" s="5">
        <v>9.1124173401910369</v>
      </c>
      <c r="F16" s="5">
        <v>8.8558823529411761</v>
      </c>
      <c r="G16" s="5">
        <v>8.83553597650514</v>
      </c>
      <c r="H16" s="5">
        <v>9.4669603524229071</v>
      </c>
      <c r="I16" s="5">
        <v>8.0792951541850222</v>
      </c>
      <c r="J16" s="5">
        <v>8.8193832599118949</v>
      </c>
      <c r="K16" s="5">
        <v>8.650991917707568</v>
      </c>
      <c r="L16" s="5">
        <v>8.4235294117647062</v>
      </c>
      <c r="M16" s="5">
        <v>9.0704845814977979</v>
      </c>
      <c r="N16" s="5">
        <v>9.0704845814977979</v>
      </c>
    </row>
    <row r="17" spans="1:14" x14ac:dyDescent="0.25">
      <c r="A17" s="4" t="s">
        <v>28</v>
      </c>
      <c r="B17" s="4" t="s">
        <v>29</v>
      </c>
      <c r="C17" s="5">
        <v>9.2941176470588243</v>
      </c>
      <c r="D17" s="5">
        <v>9.4782608695652169</v>
      </c>
      <c r="E17" s="5">
        <v>8.7809523809523817</v>
      </c>
      <c r="F17" s="5">
        <v>9.2820512820512828</v>
      </c>
      <c r="G17" s="5">
        <v>8.6363636363636367</v>
      </c>
      <c r="H17" s="5">
        <v>9.3818181818181809</v>
      </c>
      <c r="I17" s="5">
        <v>9.4174757281553401</v>
      </c>
      <c r="J17" s="5">
        <v>9.2173913043478262</v>
      </c>
      <c r="K17" s="5">
        <v>9.2173913043478262</v>
      </c>
      <c r="L17" s="5">
        <v>9.1666666666666661</v>
      </c>
      <c r="M17" s="5">
        <v>9.672727272727272</v>
      </c>
      <c r="N17" s="5">
        <v>9.4074074074074066</v>
      </c>
    </row>
    <row r="18" spans="1:14" x14ac:dyDescent="0.25">
      <c r="A18" s="4" t="s">
        <v>30</v>
      </c>
      <c r="B18" s="4" t="s">
        <v>31</v>
      </c>
      <c r="C18" s="5">
        <v>8.151898734177216</v>
      </c>
      <c r="D18" s="5">
        <v>8.2911392405063289</v>
      </c>
      <c r="E18" s="5">
        <v>8.2531645569620249</v>
      </c>
      <c r="F18" s="5">
        <v>8.2151898734177209</v>
      </c>
      <c r="G18" s="5">
        <v>8.2784810126582276</v>
      </c>
      <c r="H18" s="5">
        <v>9.1392405063291147</v>
      </c>
      <c r="I18" s="5">
        <v>8.8227848101265831</v>
      </c>
      <c r="J18" s="5">
        <v>7.8227848101265822</v>
      </c>
      <c r="K18" s="5">
        <v>7.8481012658227849</v>
      </c>
      <c r="L18" s="5">
        <v>7.8481012658227849</v>
      </c>
      <c r="M18" s="5">
        <v>8.5949367088607591</v>
      </c>
      <c r="N18" s="5">
        <v>8.4683544303797476</v>
      </c>
    </row>
    <row r="19" spans="1:14" x14ac:dyDescent="0.25">
      <c r="A19" s="4" t="s">
        <v>32</v>
      </c>
      <c r="B19" s="4" t="s">
        <v>33</v>
      </c>
      <c r="C19" s="5">
        <v>9.730407523510971</v>
      </c>
      <c r="D19" s="5">
        <v>9.4482758620689662</v>
      </c>
      <c r="E19" s="5">
        <v>9.8432601880877737</v>
      </c>
      <c r="F19" s="5">
        <v>9.2554858934169282</v>
      </c>
      <c r="G19" s="5">
        <v>9.3448275862068968</v>
      </c>
      <c r="H19" s="5">
        <v>9.6849529780564261</v>
      </c>
      <c r="I19" s="5">
        <v>9.7884012539184955</v>
      </c>
      <c r="J19" s="5">
        <v>9.7476489028213162</v>
      </c>
      <c r="K19" s="5">
        <v>9.8432601880877737</v>
      </c>
      <c r="L19" s="5">
        <v>9.8683385579937308</v>
      </c>
      <c r="M19" s="5">
        <v>9.4028213166144194</v>
      </c>
      <c r="N19" s="5">
        <v>9.7241379310344822</v>
      </c>
    </row>
    <row r="20" spans="1:14" x14ac:dyDescent="0.25">
      <c r="A20" s="4" t="s">
        <v>34</v>
      </c>
      <c r="B20" s="4" t="s">
        <v>35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</row>
    <row r="21" spans="1:14" x14ac:dyDescent="0.25">
      <c r="A21" s="4" t="s">
        <v>36</v>
      </c>
      <c r="B21" s="4" t="s">
        <v>37</v>
      </c>
      <c r="C21" s="5">
        <v>7.8666666666666663</v>
      </c>
      <c r="D21" s="5">
        <v>9.6</v>
      </c>
      <c r="E21" s="5">
        <v>9.36</v>
      </c>
      <c r="F21" s="5">
        <v>9.7866666666666671</v>
      </c>
      <c r="G21" s="5">
        <v>9.0933333333333337</v>
      </c>
      <c r="H21" s="5">
        <v>9.5733333333333341</v>
      </c>
      <c r="I21" s="5">
        <v>9.68</v>
      </c>
      <c r="J21" s="5">
        <v>10</v>
      </c>
      <c r="K21" s="5">
        <v>9.8666666666666671</v>
      </c>
      <c r="L21" s="5">
        <v>9.706666666666667</v>
      </c>
      <c r="M21" s="5">
        <v>9.8933333333333326</v>
      </c>
      <c r="N21" s="5">
        <v>9.7333333333333325</v>
      </c>
    </row>
    <row r="22" spans="1:14" x14ac:dyDescent="0.25">
      <c r="A22" s="4" t="s">
        <v>38</v>
      </c>
      <c r="B22" s="4" t="s">
        <v>39</v>
      </c>
      <c r="C22" s="5">
        <v>8.1760000000000002</v>
      </c>
      <c r="D22" s="5">
        <v>7.968</v>
      </c>
      <c r="E22" s="5">
        <v>8.5519999999999996</v>
      </c>
      <c r="F22" s="5">
        <v>8.4559999999999995</v>
      </c>
      <c r="G22" s="5">
        <v>8.1280000000000001</v>
      </c>
      <c r="H22" s="5">
        <v>8.2880000000000003</v>
      </c>
      <c r="I22" s="5">
        <v>8.2880000000000003</v>
      </c>
      <c r="J22" s="5">
        <v>7.008</v>
      </c>
      <c r="K22" s="5">
        <v>7.4960000000000004</v>
      </c>
      <c r="L22" s="5">
        <v>7.8159999999999998</v>
      </c>
      <c r="M22" s="5">
        <v>8.1839999999999993</v>
      </c>
      <c r="N22" s="5">
        <v>7.84</v>
      </c>
    </row>
    <row r="23" spans="1:14" x14ac:dyDescent="0.25">
      <c r="A23" s="4" t="s">
        <v>40</v>
      </c>
      <c r="B23" s="4" t="s">
        <v>41</v>
      </c>
      <c r="C23" s="5">
        <v>8.125</v>
      </c>
      <c r="D23" s="5">
        <v>7.75</v>
      </c>
      <c r="E23" s="5">
        <v>7.7333333333333334</v>
      </c>
      <c r="F23" s="5">
        <v>8.75</v>
      </c>
      <c r="G23" s="5">
        <v>7.375</v>
      </c>
      <c r="H23" s="5">
        <v>9</v>
      </c>
      <c r="I23" s="5">
        <v>8.75</v>
      </c>
      <c r="J23" s="5">
        <v>7.875</v>
      </c>
      <c r="K23" s="5">
        <v>7.625</v>
      </c>
      <c r="L23" s="5">
        <v>8.5</v>
      </c>
      <c r="M23" s="5">
        <v>8.5</v>
      </c>
      <c r="N23" s="5">
        <v>8.125</v>
      </c>
    </row>
    <row r="24" spans="1:14" x14ac:dyDescent="0.25">
      <c r="A24" s="4" t="s">
        <v>42</v>
      </c>
      <c r="B24" s="4" t="s">
        <v>43</v>
      </c>
      <c r="C24" s="5">
        <v>9.4141414141414135</v>
      </c>
      <c r="D24" s="5">
        <v>9.57</v>
      </c>
      <c r="E24" s="5">
        <v>9.4611398963730569</v>
      </c>
      <c r="F24" s="5">
        <v>9.5175879396984921</v>
      </c>
      <c r="G24" s="5">
        <v>8.9844559585492227</v>
      </c>
      <c r="H24" s="5">
        <v>9.75</v>
      </c>
      <c r="I24" s="5">
        <v>9.6199999999999992</v>
      </c>
      <c r="J24" s="5">
        <v>9.4764397905759168</v>
      </c>
      <c r="K24" s="5">
        <v>9.3191489361702136</v>
      </c>
      <c r="L24" s="5">
        <v>9.1741935483870964</v>
      </c>
      <c r="M24" s="5">
        <v>9.6180904522613062</v>
      </c>
      <c r="N24" s="5">
        <v>9.5979899497487438</v>
      </c>
    </row>
    <row r="25" spans="1:14" x14ac:dyDescent="0.25">
      <c r="A25" s="4" t="s">
        <v>44</v>
      </c>
      <c r="B25" s="4" t="s">
        <v>45</v>
      </c>
      <c r="C25" s="5">
        <v>9.3913043478260878</v>
      </c>
      <c r="D25" s="5">
        <v>9.7391304347826093</v>
      </c>
      <c r="E25" s="5">
        <v>9.5652173913043477</v>
      </c>
      <c r="F25" s="5">
        <v>9.1304347826086953</v>
      </c>
      <c r="G25" s="5">
        <v>9.5652173913043477</v>
      </c>
      <c r="H25" s="5">
        <v>9.7391304347826093</v>
      </c>
      <c r="I25" s="5">
        <v>9.5652173913043477</v>
      </c>
      <c r="J25" s="5">
        <v>9.7391304347826093</v>
      </c>
      <c r="K25" s="5">
        <v>9.304347826086957</v>
      </c>
      <c r="L25" s="5">
        <v>8.7826086956521738</v>
      </c>
      <c r="M25" s="5">
        <v>9.304347826086957</v>
      </c>
      <c r="N25" s="5">
        <v>8.695652173913043</v>
      </c>
    </row>
    <row r="26" spans="1:14" x14ac:dyDescent="0.25">
      <c r="A26" s="4" t="s">
        <v>46</v>
      </c>
      <c r="B26" s="4" t="s">
        <v>47</v>
      </c>
      <c r="C26" s="5">
        <v>8.9714285714285715</v>
      </c>
      <c r="D26" s="5">
        <v>9.0952380952380949</v>
      </c>
      <c r="E26" s="5">
        <v>9.0791366906474824</v>
      </c>
      <c r="F26" s="5">
        <v>8.9931034482758623</v>
      </c>
      <c r="G26" s="5">
        <v>9.1773049645390063</v>
      </c>
      <c r="H26" s="5">
        <v>9.4246575342465757</v>
      </c>
      <c r="I26" s="5">
        <v>9.3197278911564627</v>
      </c>
      <c r="J26" s="5">
        <v>9.1081081081081088</v>
      </c>
      <c r="K26" s="5">
        <v>8.6714285714285708</v>
      </c>
      <c r="L26" s="5">
        <v>8.8029197080291972</v>
      </c>
      <c r="M26" s="5">
        <v>8.986486486486486</v>
      </c>
      <c r="N26" s="5">
        <v>9.6999999999999993</v>
      </c>
    </row>
    <row r="27" spans="1:14" x14ac:dyDescent="0.25">
      <c r="A27" s="4" t="s">
        <v>48</v>
      </c>
      <c r="B27" s="4" t="s">
        <v>49</v>
      </c>
      <c r="C27" s="5">
        <v>9.24</v>
      </c>
      <c r="D27" s="5">
        <v>9.1199999999999992</v>
      </c>
      <c r="E27" s="5">
        <v>8.44</v>
      </c>
      <c r="F27" s="5">
        <v>8.16</v>
      </c>
      <c r="G27" s="5">
        <v>7.12</v>
      </c>
      <c r="H27" s="5">
        <v>7.64</v>
      </c>
      <c r="I27" s="5">
        <v>7.36</v>
      </c>
      <c r="J27" s="5">
        <v>7.84</v>
      </c>
      <c r="K27" s="5">
        <v>8.36</v>
      </c>
      <c r="L27" s="5">
        <v>8.1199999999999992</v>
      </c>
      <c r="M27" s="5">
        <v>8.76</v>
      </c>
      <c r="N27" s="5">
        <v>9.32</v>
      </c>
    </row>
    <row r="28" spans="1:14" x14ac:dyDescent="0.25">
      <c r="A28" s="4" t="s">
        <v>50</v>
      </c>
      <c r="B28" s="4" t="s">
        <v>51</v>
      </c>
      <c r="C28" s="5">
        <v>8.1923076923076916</v>
      </c>
      <c r="D28" s="5">
        <v>8.3137254901960791</v>
      </c>
      <c r="E28" s="5">
        <v>8.1538461538461533</v>
      </c>
      <c r="F28" s="5">
        <v>8.0769230769230766</v>
      </c>
      <c r="G28" s="5">
        <v>8.2307692307692299</v>
      </c>
      <c r="H28" s="5">
        <v>8.1923076923076916</v>
      </c>
      <c r="I28" s="5">
        <v>8.0769230769230766</v>
      </c>
      <c r="J28" s="5">
        <v>8.3137254901960791</v>
      </c>
      <c r="K28" s="5">
        <v>8.235294117647058</v>
      </c>
      <c r="L28" s="5">
        <v>8.3461538461538467</v>
      </c>
      <c r="M28" s="5">
        <v>8.1923076923076916</v>
      </c>
      <c r="N28" s="5">
        <v>8.384615384615385</v>
      </c>
    </row>
    <row r="29" spans="1:14" x14ac:dyDescent="0.25">
      <c r="A29" s="4" t="s">
        <v>52</v>
      </c>
      <c r="B29" s="4" t="s">
        <v>53</v>
      </c>
      <c r="C29" s="5">
        <v>8.3448275862068968</v>
      </c>
      <c r="D29" s="5">
        <v>8.2840909090909083</v>
      </c>
      <c r="E29" s="5">
        <v>8.3409090909090917</v>
      </c>
      <c r="F29" s="5">
        <v>8.1022727272727266</v>
      </c>
      <c r="G29" s="5">
        <v>8.3863636363636367</v>
      </c>
      <c r="H29" s="5">
        <v>8.670454545454545</v>
      </c>
      <c r="I29" s="5">
        <v>8.6363636363636367</v>
      </c>
      <c r="J29" s="5">
        <v>8.2159090909090917</v>
      </c>
      <c r="K29" s="5">
        <v>8.1257142857142863</v>
      </c>
      <c r="L29" s="5">
        <v>8.4855491329479769</v>
      </c>
      <c r="M29" s="5">
        <v>8.3333333333333339</v>
      </c>
      <c r="N29" s="5">
        <v>8.3448275862068968</v>
      </c>
    </row>
    <row r="30" spans="1:14" x14ac:dyDescent="0.25">
      <c r="A30" s="4" t="s">
        <v>54</v>
      </c>
      <c r="B30" s="4" t="s">
        <v>55</v>
      </c>
      <c r="C30" s="5">
        <v>8.6</v>
      </c>
      <c r="D30" s="5">
        <v>8.6</v>
      </c>
      <c r="E30" s="5">
        <v>9.1999999999999993</v>
      </c>
      <c r="F30" s="5">
        <v>8.6</v>
      </c>
      <c r="G30" s="5">
        <v>9.0500000000000007</v>
      </c>
      <c r="H30" s="5">
        <v>8.6</v>
      </c>
      <c r="I30" s="5">
        <v>8.6999999999999993</v>
      </c>
      <c r="J30" s="5">
        <v>8.25</v>
      </c>
      <c r="K30" s="5">
        <v>6.8250000000000002</v>
      </c>
      <c r="L30" s="5">
        <v>7.9</v>
      </c>
      <c r="M30" s="5">
        <v>8.8000000000000007</v>
      </c>
      <c r="N30" s="5">
        <v>8.8607594936708853</v>
      </c>
    </row>
    <row r="31" spans="1:14" x14ac:dyDescent="0.25">
      <c r="A31" s="4" t="s">
        <v>56</v>
      </c>
      <c r="B31" s="4" t="s">
        <v>57</v>
      </c>
      <c r="C31" s="5">
        <v>9.2727272727272734</v>
      </c>
      <c r="D31" s="5">
        <v>9.382352941176471</v>
      </c>
      <c r="E31" s="5">
        <v>9.3529411764705888</v>
      </c>
      <c r="F31" s="5">
        <v>9.2873563218390807</v>
      </c>
      <c r="G31" s="5">
        <v>9.4146341463414629</v>
      </c>
      <c r="H31" s="5">
        <v>9.1677018633540381</v>
      </c>
      <c r="I31" s="5">
        <v>9.6960784313725483</v>
      </c>
      <c r="J31" s="5">
        <v>9.5686274509803919</v>
      </c>
      <c r="K31" s="5">
        <v>9.2450980392156854</v>
      </c>
      <c r="L31" s="5">
        <v>9.1641791044776113</v>
      </c>
      <c r="M31" s="5">
        <v>9.5841584158415838</v>
      </c>
      <c r="N31" s="5">
        <v>9.26</v>
      </c>
    </row>
    <row r="32" spans="1:14" x14ac:dyDescent="0.25">
      <c r="A32" s="4" t="s">
        <v>58</v>
      </c>
      <c r="B32" s="4" t="s">
        <v>59</v>
      </c>
      <c r="C32" s="5">
        <v>9.125</v>
      </c>
      <c r="D32" s="5">
        <v>9.2083333333333339</v>
      </c>
      <c r="E32" s="5">
        <v>9.2916666666666661</v>
      </c>
      <c r="F32" s="5">
        <v>9.3333333333333339</v>
      </c>
      <c r="G32" s="5">
        <v>9.0833333333333339</v>
      </c>
      <c r="H32" s="5">
        <v>9.6666666666666661</v>
      </c>
      <c r="I32" s="5">
        <v>9.7916666666666661</v>
      </c>
      <c r="J32" s="5">
        <v>9.2916666666666661</v>
      </c>
      <c r="K32" s="5">
        <v>9.125</v>
      </c>
      <c r="L32" s="5">
        <v>9.3333333333333339</v>
      </c>
      <c r="M32" s="5">
        <v>9.7916666666666661</v>
      </c>
      <c r="N32" s="5">
        <v>9.375</v>
      </c>
    </row>
    <row r="33" spans="1:14" x14ac:dyDescent="0.25">
      <c r="A33" s="4" t="s">
        <v>60</v>
      </c>
      <c r="B33" s="4" t="s">
        <v>61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</row>
    <row r="34" spans="1:14" x14ac:dyDescent="0.25">
      <c r="A34" s="4" t="s">
        <v>62</v>
      </c>
      <c r="B34" s="4" t="s">
        <v>63</v>
      </c>
      <c r="C34" s="5">
        <v>9.1692307692307686</v>
      </c>
      <c r="D34" s="5">
        <v>9.2972972972972965</v>
      </c>
      <c r="E34" s="5">
        <v>8.712328767123287</v>
      </c>
      <c r="F34" s="5">
        <v>9.1733333333333338</v>
      </c>
      <c r="G34" s="5">
        <v>8.6486486486486491</v>
      </c>
      <c r="H34" s="5">
        <v>9.3424657534246567</v>
      </c>
      <c r="I34" s="5">
        <v>9.6756756756756754</v>
      </c>
      <c r="J34" s="5">
        <v>9.2266666666666666</v>
      </c>
      <c r="K34" s="5">
        <v>8.7826086956521738</v>
      </c>
      <c r="L34" s="5">
        <v>8.7826086956521738</v>
      </c>
      <c r="M34" s="5">
        <v>9</v>
      </c>
      <c r="N34" s="5">
        <v>9.1081081081081088</v>
      </c>
    </row>
    <row r="35" spans="1:14" x14ac:dyDescent="0.25">
      <c r="A35" s="4" t="s">
        <v>64</v>
      </c>
      <c r="B35" s="4" t="s">
        <v>65</v>
      </c>
      <c r="C35" s="5">
        <v>8.0960000000000001</v>
      </c>
      <c r="D35" s="5">
        <v>8.0640000000000001</v>
      </c>
      <c r="E35" s="5">
        <v>7.8479999999999999</v>
      </c>
      <c r="F35" s="5">
        <v>7.9039999999999999</v>
      </c>
      <c r="G35" s="5">
        <v>8.24</v>
      </c>
      <c r="H35" s="5">
        <v>8.7040000000000006</v>
      </c>
      <c r="I35" s="5">
        <v>8.32</v>
      </c>
      <c r="J35" s="5">
        <v>8.4879999999999995</v>
      </c>
      <c r="K35" s="5">
        <v>8.4239999999999995</v>
      </c>
      <c r="L35" s="5">
        <v>8.3279999999999994</v>
      </c>
      <c r="M35" s="5">
        <v>8.3919999999999995</v>
      </c>
      <c r="N35" s="5">
        <v>8.4480000000000004</v>
      </c>
    </row>
    <row r="36" spans="1:14" x14ac:dyDescent="0.25">
      <c r="A36" s="4" t="s">
        <v>66</v>
      </c>
      <c r="B36" s="4" t="s">
        <v>67</v>
      </c>
      <c r="C36" s="5">
        <v>9.3006993006993</v>
      </c>
      <c r="D36" s="5">
        <v>9.4825174825174834</v>
      </c>
      <c r="E36" s="5">
        <v>9.4965034965034967</v>
      </c>
      <c r="F36" s="5">
        <v>9.244755244755245</v>
      </c>
      <c r="G36" s="5">
        <v>9.4685314685314683</v>
      </c>
      <c r="H36" s="5">
        <v>9.7482517482517483</v>
      </c>
      <c r="I36" s="5">
        <v>9.5384615384615383</v>
      </c>
      <c r="J36" s="5">
        <v>9.104895104895105</v>
      </c>
      <c r="K36" s="5">
        <v>8.9370629370629366</v>
      </c>
      <c r="L36" s="5">
        <v>9.51048951048951</v>
      </c>
      <c r="M36" s="5">
        <v>9.4825174825174834</v>
      </c>
      <c r="N36" s="5">
        <v>9.4685314685314683</v>
      </c>
    </row>
    <row r="37" spans="1:14" x14ac:dyDescent="0.25">
      <c r="A37" s="4" t="s">
        <v>68</v>
      </c>
      <c r="B37" s="4" t="s">
        <v>69</v>
      </c>
      <c r="C37" s="5">
        <v>9.0399999999999991</v>
      </c>
      <c r="D37" s="5">
        <v>9.24</v>
      </c>
      <c r="E37" s="5">
        <v>9.24</v>
      </c>
      <c r="F37" s="5">
        <v>8.6</v>
      </c>
      <c r="G37" s="5">
        <v>8.7799999999999994</v>
      </c>
      <c r="H37" s="5">
        <v>9.44</v>
      </c>
      <c r="I37" s="5">
        <v>9.42</v>
      </c>
      <c r="J37" s="5">
        <v>8.6</v>
      </c>
      <c r="K37" s="5">
        <v>8.36</v>
      </c>
      <c r="L37" s="5">
        <v>8.9484536082474229</v>
      </c>
      <c r="M37" s="5">
        <v>9.1999999999999993</v>
      </c>
      <c r="N37" s="5">
        <v>9.2200000000000006</v>
      </c>
    </row>
    <row r="38" spans="1:14" x14ac:dyDescent="0.25">
      <c r="A38" s="4" t="s">
        <v>70</v>
      </c>
      <c r="B38" s="4" t="s">
        <v>71</v>
      </c>
      <c r="C38" s="5">
        <v>8.8827586206896552</v>
      </c>
      <c r="D38" s="5">
        <v>9.0884353741496593</v>
      </c>
      <c r="E38" s="5">
        <v>9.0629370629370634</v>
      </c>
      <c r="F38" s="5">
        <v>9.1608391608391617</v>
      </c>
      <c r="G38" s="5">
        <v>8.8148148148148149</v>
      </c>
      <c r="H38" s="5">
        <v>9.4666666666666668</v>
      </c>
      <c r="I38" s="5">
        <v>9.3959731543624159</v>
      </c>
      <c r="J38" s="5">
        <v>9</v>
      </c>
      <c r="K38" s="5">
        <v>8.806451612903226</v>
      </c>
      <c r="L38" s="5">
        <v>8.9375</v>
      </c>
      <c r="M38" s="5">
        <v>9.1946308724832218</v>
      </c>
      <c r="N38" s="5">
        <v>9.0884353741496593</v>
      </c>
    </row>
    <row r="39" spans="1:14" x14ac:dyDescent="0.25">
      <c r="A39" s="4" t="s">
        <v>72</v>
      </c>
      <c r="B39" s="4" t="s">
        <v>73</v>
      </c>
      <c r="C39" s="5">
        <v>9.174887892376681</v>
      </c>
      <c r="D39" s="5">
        <v>9.4170403587443943</v>
      </c>
      <c r="E39" s="5">
        <v>9.2972972972972965</v>
      </c>
      <c r="F39" s="5">
        <v>9.2825112107623315</v>
      </c>
      <c r="G39" s="5">
        <v>9.0181818181818176</v>
      </c>
      <c r="H39" s="5">
        <v>9.6</v>
      </c>
      <c r="I39" s="5">
        <v>9.5370370370370363</v>
      </c>
      <c r="J39" s="5">
        <v>9.0672645739910323</v>
      </c>
      <c r="K39" s="5">
        <v>8.8430493273542599</v>
      </c>
      <c r="L39" s="5">
        <v>9.5746606334841626</v>
      </c>
      <c r="M39" s="5">
        <v>9.5746606334841626</v>
      </c>
      <c r="N39" s="5">
        <v>9.3632286995515699</v>
      </c>
    </row>
    <row r="40" spans="1:14" x14ac:dyDescent="0.25">
      <c r="A40" s="4" t="s">
        <v>74</v>
      </c>
      <c r="B40" s="4" t="s">
        <v>75</v>
      </c>
      <c r="C40" s="5">
        <v>8.7727272727272734</v>
      </c>
      <c r="D40" s="5">
        <v>8.9696969696969688</v>
      </c>
      <c r="E40" s="5">
        <v>9.2272727272727266</v>
      </c>
      <c r="F40" s="5">
        <v>8.9007633587786259</v>
      </c>
      <c r="G40" s="5">
        <v>8.9393939393939394</v>
      </c>
      <c r="H40" s="5">
        <v>9.5909090909090917</v>
      </c>
      <c r="I40" s="5">
        <v>9.5151515151515156</v>
      </c>
      <c r="J40" s="5">
        <v>8.4393939393939394</v>
      </c>
      <c r="K40" s="5">
        <v>8.3333333333333339</v>
      </c>
      <c r="L40" s="5">
        <v>9</v>
      </c>
      <c r="M40" s="5">
        <v>9.1515151515151523</v>
      </c>
      <c r="N40" s="5">
        <v>8.9696969696969688</v>
      </c>
    </row>
    <row r="41" spans="1:14" x14ac:dyDescent="0.25">
      <c r="A41" s="4" t="s">
        <v>76</v>
      </c>
      <c r="B41" s="4" t="s">
        <v>77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</row>
    <row r="42" spans="1:14" x14ac:dyDescent="0.25">
      <c r="A42" s="4" t="s">
        <v>78</v>
      </c>
      <c r="B42" s="4" t="s">
        <v>79</v>
      </c>
      <c r="C42" s="5">
        <v>8.2978723404255312</v>
      </c>
      <c r="D42" s="5">
        <v>9.1702127659574462</v>
      </c>
      <c r="E42" s="5">
        <v>9.0425531914893611</v>
      </c>
      <c r="F42" s="5">
        <v>9.0425531914893611</v>
      </c>
      <c r="G42" s="5">
        <v>8.787234042553191</v>
      </c>
      <c r="H42" s="5">
        <v>9.7446808510638299</v>
      </c>
      <c r="I42" s="5">
        <v>9.6595744680851059</v>
      </c>
      <c r="J42" s="5">
        <v>9.0638297872340434</v>
      </c>
      <c r="K42" s="5">
        <v>9.0425531914893611</v>
      </c>
      <c r="L42" s="5">
        <v>8.9361702127659566</v>
      </c>
      <c r="M42" s="5">
        <v>8.914893617021276</v>
      </c>
      <c r="N42" s="5">
        <v>8.914893617021276</v>
      </c>
    </row>
    <row r="43" spans="1:14" x14ac:dyDescent="0.25">
      <c r="A43" s="4" t="s">
        <v>80</v>
      </c>
      <c r="B43" s="4" t="s">
        <v>81</v>
      </c>
      <c r="C43" s="5">
        <v>8.1999999999999993</v>
      </c>
      <c r="D43" s="5">
        <v>8.0666666666666664</v>
      </c>
      <c r="E43" s="5">
        <v>9.0666666666666664</v>
      </c>
      <c r="F43" s="5">
        <v>7.7333333333333334</v>
      </c>
      <c r="G43" s="5">
        <v>8.2666666666666675</v>
      </c>
      <c r="H43" s="5">
        <v>9.3333333333333339</v>
      </c>
      <c r="I43" s="5">
        <v>9.1999999999999993</v>
      </c>
      <c r="J43" s="5">
        <v>7.4</v>
      </c>
      <c r="K43" s="5">
        <v>7.5333333333333332</v>
      </c>
      <c r="L43" s="5">
        <v>8.4666666666666668</v>
      </c>
      <c r="M43" s="5">
        <v>9</v>
      </c>
      <c r="N43" s="5">
        <v>9</v>
      </c>
    </row>
    <row r="44" spans="1:14" x14ac:dyDescent="0.25">
      <c r="A44" s="4" t="s">
        <v>82</v>
      </c>
      <c r="B44" s="4" t="s">
        <v>83</v>
      </c>
      <c r="C44" s="5">
        <v>8.0794223826714795</v>
      </c>
      <c r="D44" s="5">
        <v>8.6642599277978345</v>
      </c>
      <c r="E44" s="5">
        <v>8.5776173285198549</v>
      </c>
      <c r="F44" s="5">
        <v>8.2888086642599283</v>
      </c>
      <c r="G44" s="5">
        <v>8.3176895306859198</v>
      </c>
      <c r="H44" s="5">
        <v>8.5270758122743686</v>
      </c>
      <c r="I44" s="5">
        <v>8.6425992779783396</v>
      </c>
      <c r="J44" s="5">
        <v>8.115523465703971</v>
      </c>
      <c r="K44" s="5">
        <v>7.3935018050541519</v>
      </c>
      <c r="L44" s="5">
        <v>8.8880866425992782</v>
      </c>
      <c r="M44" s="5">
        <v>8.5198555956678703</v>
      </c>
      <c r="N44" s="5">
        <v>8.2815884476534301</v>
      </c>
    </row>
    <row r="45" spans="1:14" x14ac:dyDescent="0.25">
      <c r="A45" s="4" t="s">
        <v>84</v>
      </c>
      <c r="B45" s="4" t="s">
        <v>85</v>
      </c>
      <c r="C45" s="5">
        <v>8.8000000000000007</v>
      </c>
      <c r="D45" s="5">
        <v>9.1034482758620694</v>
      </c>
      <c r="E45" s="5">
        <v>8.9333333333333336</v>
      </c>
      <c r="F45" s="5">
        <v>8.6666666666666661</v>
      </c>
      <c r="G45" s="5">
        <v>8.5333333333333332</v>
      </c>
      <c r="H45" s="5">
        <v>9.5333333333333332</v>
      </c>
      <c r="I45" s="5">
        <v>9.1999999999999993</v>
      </c>
      <c r="J45" s="5">
        <v>7.8666666666666663</v>
      </c>
      <c r="K45" s="5">
        <v>7.1333333333333337</v>
      </c>
      <c r="L45" s="5">
        <v>9.0666666666666664</v>
      </c>
      <c r="M45" s="5">
        <v>9.4</v>
      </c>
      <c r="N45" s="5">
        <v>9.1333333333333329</v>
      </c>
    </row>
    <row r="46" spans="1:14" x14ac:dyDescent="0.25">
      <c r="A46" s="4" t="s">
        <v>86</v>
      </c>
      <c r="B46" s="4" t="s">
        <v>87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</row>
    <row r="47" spans="1:14" x14ac:dyDescent="0.25">
      <c r="A47" s="4" t="s">
        <v>88</v>
      </c>
      <c r="B47" s="4" t="s">
        <v>89</v>
      </c>
      <c r="C47" s="5">
        <v>8.4</v>
      </c>
      <c r="D47" s="5">
        <v>8.6444444444444439</v>
      </c>
      <c r="E47" s="5">
        <v>8.844444444444445</v>
      </c>
      <c r="F47" s="5">
        <v>8.7555555555555564</v>
      </c>
      <c r="G47" s="5">
        <v>8.844444444444445</v>
      </c>
      <c r="H47" s="5">
        <v>9.3111111111111118</v>
      </c>
      <c r="I47" s="5">
        <v>9.0444444444444443</v>
      </c>
      <c r="J47" s="5">
        <v>8.6666666666666661</v>
      </c>
      <c r="K47" s="5">
        <v>8.5333333333333332</v>
      </c>
      <c r="L47" s="5">
        <v>8.6222222222222218</v>
      </c>
      <c r="M47" s="5">
        <v>8.9555555555555557</v>
      </c>
      <c r="N47" s="5">
        <v>9</v>
      </c>
    </row>
    <row r="48" spans="1:14" x14ac:dyDescent="0.25">
      <c r="A48" s="4" t="s">
        <v>90</v>
      </c>
      <c r="B48" s="4" t="s">
        <v>91</v>
      </c>
      <c r="C48" s="5">
        <v>9.2266666666666666</v>
      </c>
      <c r="D48" s="5">
        <v>8.9866666666666664</v>
      </c>
      <c r="E48" s="5">
        <v>9.1466666666666665</v>
      </c>
      <c r="F48" s="5">
        <v>9.0133333333333336</v>
      </c>
      <c r="G48" s="5">
        <v>8.9333333333333336</v>
      </c>
      <c r="H48" s="5">
        <v>9.3866666666666667</v>
      </c>
      <c r="I48" s="5">
        <v>9.36</v>
      </c>
      <c r="J48" s="5">
        <v>8.8533333333333335</v>
      </c>
      <c r="K48" s="5">
        <v>9.4666666666666668</v>
      </c>
      <c r="L48" s="5">
        <v>9.6</v>
      </c>
      <c r="M48" s="5">
        <v>9.413333333333334</v>
      </c>
      <c r="N48" s="5">
        <v>9.0933333333333337</v>
      </c>
    </row>
    <row r="49" spans="1:14" x14ac:dyDescent="0.25">
      <c r="A49" s="4" t="s">
        <v>92</v>
      </c>
      <c r="B49" s="4" t="s">
        <v>93</v>
      </c>
      <c r="C49" s="5">
        <v>9.4749999999999996</v>
      </c>
      <c r="D49" s="5">
        <v>9.7125000000000004</v>
      </c>
      <c r="E49" s="5">
        <v>9.6750000000000007</v>
      </c>
      <c r="F49" s="5">
        <v>9.625</v>
      </c>
      <c r="G49" s="5">
        <v>9.4250000000000007</v>
      </c>
      <c r="H49" s="5">
        <v>9.7624999999999993</v>
      </c>
      <c r="I49" s="5">
        <v>9.75</v>
      </c>
      <c r="J49" s="5">
        <v>9.7125000000000004</v>
      </c>
      <c r="K49" s="5">
        <v>9.7125000000000004</v>
      </c>
      <c r="L49" s="5">
        <v>10</v>
      </c>
      <c r="M49" s="5">
        <v>9.7874999999999996</v>
      </c>
      <c r="N49" s="5">
        <v>9.75</v>
      </c>
    </row>
    <row r="50" spans="1:14" x14ac:dyDescent="0.25">
      <c r="A50" s="4" t="s">
        <v>94</v>
      </c>
      <c r="B50" s="4" t="s">
        <v>95</v>
      </c>
      <c r="C50" s="5">
        <v>9.0232558139534884</v>
      </c>
      <c r="D50" s="5">
        <v>8.8837209302325579</v>
      </c>
      <c r="E50" s="5">
        <v>9.0232558139534884</v>
      </c>
      <c r="F50" s="5">
        <v>8.8372093023255811</v>
      </c>
      <c r="G50" s="5">
        <v>9.0232558139534884</v>
      </c>
      <c r="H50" s="5">
        <v>8.8837209302325579</v>
      </c>
      <c r="I50" s="5">
        <v>8.9302325581395348</v>
      </c>
      <c r="J50" s="5">
        <v>8.7441860465116275</v>
      </c>
      <c r="K50" s="5">
        <v>8.9302325581395348</v>
      </c>
      <c r="L50" s="5">
        <v>8.9767441860465116</v>
      </c>
      <c r="M50" s="5">
        <v>9.2558139534883725</v>
      </c>
      <c r="N50" s="5">
        <v>8.7906976744186043</v>
      </c>
    </row>
    <row r="51" spans="1:14" x14ac:dyDescent="0.25">
      <c r="A51" s="4" t="s">
        <v>96</v>
      </c>
      <c r="B51" s="4" t="s">
        <v>97</v>
      </c>
      <c r="C51" s="5">
        <v>8.7870370370370363</v>
      </c>
      <c r="D51" s="5">
        <v>8.9444444444444446</v>
      </c>
      <c r="E51" s="5">
        <v>9.7592592592592595</v>
      </c>
      <c r="F51" s="5">
        <v>9.0092592592592595</v>
      </c>
      <c r="G51" s="5">
        <v>9.8055555555555554</v>
      </c>
      <c r="H51" s="5">
        <v>9.1481481481481488</v>
      </c>
      <c r="I51" s="5">
        <v>9.356481481481481</v>
      </c>
      <c r="J51" s="5">
        <v>9.6111111111111107</v>
      </c>
      <c r="K51" s="5">
        <v>9.6666666666666661</v>
      </c>
      <c r="L51" s="5">
        <v>9.4861111111111107</v>
      </c>
      <c r="M51" s="5">
        <v>9.7916666666666661</v>
      </c>
      <c r="N51" s="5">
        <v>9.8287037037037042</v>
      </c>
    </row>
    <row r="52" spans="1:14" x14ac:dyDescent="0.25">
      <c r="A52" s="4" t="s">
        <v>98</v>
      </c>
      <c r="B52" s="4" t="s">
        <v>99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</row>
    <row r="53" spans="1:14" x14ac:dyDescent="0.25">
      <c r="A53" s="4" t="s">
        <v>100</v>
      </c>
      <c r="B53" s="4" t="s">
        <v>101</v>
      </c>
      <c r="C53" s="5">
        <v>9.1333333333333329</v>
      </c>
      <c r="D53" s="5">
        <v>8.8333333333333339</v>
      </c>
      <c r="E53" s="5">
        <v>9.2542372881355934</v>
      </c>
      <c r="F53" s="5">
        <v>8.2333333333333325</v>
      </c>
      <c r="G53" s="5">
        <v>8.8000000000000007</v>
      </c>
      <c r="H53" s="5">
        <v>9.5333333333333332</v>
      </c>
      <c r="I53" s="5">
        <v>9.4333333333333336</v>
      </c>
      <c r="J53" s="5">
        <v>8.8000000000000007</v>
      </c>
      <c r="K53" s="5">
        <v>8.8333333333333339</v>
      </c>
      <c r="L53" s="5">
        <v>7.8305084745762707</v>
      </c>
      <c r="M53" s="5">
        <v>9.1666666666666661</v>
      </c>
      <c r="N53" s="5">
        <v>9.3220338983050848</v>
      </c>
    </row>
    <row r="54" spans="1:14" x14ac:dyDescent="0.25">
      <c r="A54" s="4" t="s">
        <v>102</v>
      </c>
      <c r="B54" s="4" t="s">
        <v>103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</row>
    <row r="55" spans="1:14" x14ac:dyDescent="0.25">
      <c r="A55" s="4" t="s">
        <v>104</v>
      </c>
      <c r="B55" s="4" t="s">
        <v>105</v>
      </c>
      <c r="C55" s="5">
        <v>9.86</v>
      </c>
      <c r="D55" s="5">
        <v>9.74</v>
      </c>
      <c r="E55" s="5">
        <v>9.26</v>
      </c>
      <c r="F55" s="5">
        <v>9.26</v>
      </c>
      <c r="G55" s="5">
        <v>9.4600000000000009</v>
      </c>
      <c r="H55" s="5">
        <v>9.8000000000000007</v>
      </c>
      <c r="I55" s="5">
        <v>9.82</v>
      </c>
      <c r="J55" s="5">
        <v>9.8800000000000008</v>
      </c>
      <c r="K55" s="5">
        <v>9.4600000000000009</v>
      </c>
      <c r="L55" s="5">
        <v>9.8800000000000008</v>
      </c>
      <c r="M55" s="5">
        <v>9.6999999999999993</v>
      </c>
      <c r="N55" s="5">
        <v>9.3800000000000008</v>
      </c>
    </row>
    <row r="56" spans="1:14" x14ac:dyDescent="0.25">
      <c r="A56" s="4" t="s">
        <v>106</v>
      </c>
      <c r="B56" s="4" t="s">
        <v>107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</row>
    <row r="57" spans="1:14" x14ac:dyDescent="0.25">
      <c r="A57" s="4" t="s">
        <v>108</v>
      </c>
      <c r="B57" s="4" t="s">
        <v>109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</row>
    <row r="58" spans="1:14" x14ac:dyDescent="0.25">
      <c r="A58" s="4" t="s">
        <v>110</v>
      </c>
      <c r="B58" s="4" t="s">
        <v>111</v>
      </c>
      <c r="C58" s="5">
        <v>8.35</v>
      </c>
      <c r="D58" s="5">
        <v>8.5</v>
      </c>
      <c r="E58" s="5">
        <v>8.625</v>
      </c>
      <c r="F58" s="5">
        <v>8.2249999999999996</v>
      </c>
      <c r="G58" s="5">
        <v>8.375</v>
      </c>
      <c r="H58" s="5">
        <v>8.8000000000000007</v>
      </c>
      <c r="I58" s="5">
        <v>8.3000000000000007</v>
      </c>
      <c r="J58" s="5">
        <v>7.85</v>
      </c>
      <c r="K58" s="5">
        <v>7.9249999999999998</v>
      </c>
      <c r="L58" s="5">
        <v>8.2784810126582276</v>
      </c>
      <c r="M58" s="5">
        <v>8.7249999999999996</v>
      </c>
      <c r="N58" s="5">
        <v>8.375</v>
      </c>
    </row>
    <row r="59" spans="1:14" x14ac:dyDescent="0.25">
      <c r="A59" s="4" t="s">
        <v>112</v>
      </c>
      <c r="B59" s="4" t="s">
        <v>113</v>
      </c>
      <c r="C59" s="5">
        <v>8.9777777777777779</v>
      </c>
      <c r="D59" s="5">
        <v>9.3555555555555561</v>
      </c>
      <c r="E59" s="5">
        <v>8.6444444444444439</v>
      </c>
      <c r="F59" s="5">
        <v>8.6444444444444439</v>
      </c>
      <c r="G59" s="5">
        <v>9.0888888888888886</v>
      </c>
      <c r="H59" s="5">
        <v>8.7333333333333325</v>
      </c>
      <c r="I59" s="5">
        <v>9.2888888888888896</v>
      </c>
      <c r="J59" s="5">
        <v>8.0666666666666664</v>
      </c>
      <c r="K59" s="5">
        <v>8.8666666666666671</v>
      </c>
      <c r="L59" s="5">
        <v>8.9555555555555557</v>
      </c>
      <c r="M59" s="5">
        <v>9.1999999999999993</v>
      </c>
      <c r="N59" s="5">
        <v>8.844444444444445</v>
      </c>
    </row>
    <row r="60" spans="1:14" x14ac:dyDescent="0.25">
      <c r="A60" s="4" t="s">
        <v>114</v>
      </c>
      <c r="B60" s="4" t="s">
        <v>115</v>
      </c>
      <c r="C60" s="5">
        <v>8.8666666666666671</v>
      </c>
      <c r="D60" s="5">
        <v>8.6666666666666661</v>
      </c>
      <c r="E60" s="5">
        <v>8.8000000000000007</v>
      </c>
      <c r="F60" s="5">
        <v>9</v>
      </c>
      <c r="G60" s="5">
        <v>8.8888888888888893</v>
      </c>
      <c r="H60" s="5">
        <v>8.8888888888888893</v>
      </c>
      <c r="I60" s="5">
        <v>8.7777777777777786</v>
      </c>
      <c r="J60" s="5">
        <v>8.0888888888888886</v>
      </c>
      <c r="K60" s="5">
        <v>8.5555555555555554</v>
      </c>
      <c r="L60" s="5">
        <v>8.4444444444444446</v>
      </c>
      <c r="M60" s="5">
        <v>9.3333333333333339</v>
      </c>
      <c r="N60" s="5">
        <v>8.8888888888888893</v>
      </c>
    </row>
    <row r="61" spans="1:14" x14ac:dyDescent="0.25">
      <c r="A61" s="4" t="s">
        <v>116</v>
      </c>
      <c r="B61" s="4" t="s">
        <v>117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</row>
    <row r="62" spans="1:14" x14ac:dyDescent="0.25">
      <c r="A62" s="4" t="s">
        <v>118</v>
      </c>
      <c r="B62" s="4" t="s">
        <v>119</v>
      </c>
      <c r="C62" s="5">
        <v>10</v>
      </c>
      <c r="D62" s="5">
        <v>9.1999999999999993</v>
      </c>
      <c r="E62" s="5">
        <v>9.1999999999999993</v>
      </c>
      <c r="F62" s="5">
        <v>9.52</v>
      </c>
      <c r="G62" s="5">
        <v>9.6266666666666669</v>
      </c>
      <c r="H62" s="5">
        <v>9.3333333333333339</v>
      </c>
      <c r="I62" s="5">
        <v>8.8000000000000007</v>
      </c>
      <c r="J62" s="5">
        <v>9.4666666666666668</v>
      </c>
      <c r="K62" s="5">
        <v>9.6</v>
      </c>
      <c r="L62" s="5">
        <v>9.4666666666666668</v>
      </c>
      <c r="M62" s="5">
        <v>9.4666666666666668</v>
      </c>
      <c r="N62" s="5">
        <v>9.6</v>
      </c>
    </row>
    <row r="63" spans="1:14" x14ac:dyDescent="0.25">
      <c r="A63" s="4" t="s">
        <v>120</v>
      </c>
      <c r="B63" s="4" t="s">
        <v>121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</row>
    <row r="64" spans="1:14" x14ac:dyDescent="0.25">
      <c r="A64" s="4" t="s">
        <v>122</v>
      </c>
      <c r="B64" s="4" t="s">
        <v>123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</row>
    <row r="65" spans="1:14" x14ac:dyDescent="0.25">
      <c r="A65" s="4" t="s">
        <v>124</v>
      </c>
      <c r="B65" s="4" t="s">
        <v>125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</row>
    <row r="66" spans="1:14" x14ac:dyDescent="0.25">
      <c r="A66" s="4" t="s">
        <v>126</v>
      </c>
      <c r="B66" s="4" t="s">
        <v>127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</row>
    <row r="67" spans="1:14" x14ac:dyDescent="0.25">
      <c r="A67" s="4" t="s">
        <v>128</v>
      </c>
      <c r="B67" s="4" t="s">
        <v>129</v>
      </c>
      <c r="C67" s="5">
        <v>8.5054945054945055</v>
      </c>
      <c r="D67" s="5">
        <v>7.5652173913043477</v>
      </c>
      <c r="E67" s="5">
        <v>8.5157894736842099</v>
      </c>
      <c r="F67" s="5">
        <v>8.6999999999999993</v>
      </c>
      <c r="G67" s="5">
        <v>8.3726708074534155</v>
      </c>
      <c r="H67" s="5">
        <v>8.9285714285714288</v>
      </c>
      <c r="I67" s="5">
        <v>8.5445026178010473</v>
      </c>
      <c r="J67" s="5">
        <v>9.35</v>
      </c>
      <c r="K67" s="5">
        <v>8.67</v>
      </c>
      <c r="L67" s="5">
        <v>8.14</v>
      </c>
      <c r="M67" s="5">
        <v>8.7244897959183678</v>
      </c>
      <c r="N67" s="5">
        <v>9.07</v>
      </c>
    </row>
    <row r="68" spans="1:14" x14ac:dyDescent="0.25">
      <c r="A68" s="4" t="s">
        <v>130</v>
      </c>
      <c r="B68" s="4" t="s">
        <v>131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</row>
    <row r="69" spans="1:14" x14ac:dyDescent="0.25">
      <c r="A69" s="4" t="s">
        <v>132</v>
      </c>
      <c r="B69" s="4" t="s">
        <v>133</v>
      </c>
      <c r="C69" s="5">
        <v>9.2666666666666675</v>
      </c>
      <c r="D69" s="5">
        <v>9.1999999999999993</v>
      </c>
      <c r="E69" s="5">
        <v>8.7333333333333325</v>
      </c>
      <c r="F69" s="5">
        <v>8.9333333333333336</v>
      </c>
      <c r="G69" s="5">
        <v>8.6666666666666661</v>
      </c>
      <c r="H69" s="5">
        <v>9.1333333333333329</v>
      </c>
      <c r="I69" s="5">
        <v>9.2666666666666675</v>
      </c>
      <c r="J69" s="5">
        <v>9.2666666666666675</v>
      </c>
      <c r="K69" s="5">
        <v>9.1999999999999993</v>
      </c>
      <c r="L69" s="5">
        <v>8.1333333333333329</v>
      </c>
      <c r="M69" s="5">
        <v>9.5333333333333332</v>
      </c>
      <c r="N69" s="5">
        <v>9.1333333333333329</v>
      </c>
    </row>
    <row r="70" spans="1:14" x14ac:dyDescent="0.25">
      <c r="A70" s="4" t="s">
        <v>134</v>
      </c>
      <c r="B70" s="4" t="s">
        <v>135</v>
      </c>
      <c r="C70" s="5">
        <v>8.3565573770491799</v>
      </c>
      <c r="D70" s="5">
        <v>8.526315789473685</v>
      </c>
      <c r="E70" s="5">
        <v>8.6416666666666675</v>
      </c>
      <c r="F70" s="5">
        <v>8.4580777096114517</v>
      </c>
      <c r="G70" s="5">
        <v>8.4190871369294609</v>
      </c>
      <c r="H70" s="5">
        <v>9.1639344262295079</v>
      </c>
      <c r="I70" s="5">
        <v>9.2226720647773277</v>
      </c>
      <c r="J70" s="5">
        <v>8.7464503042596355</v>
      </c>
      <c r="K70" s="5">
        <v>8.2967479674796749</v>
      </c>
      <c r="L70" s="5">
        <v>8.7707910750507097</v>
      </c>
      <c r="M70" s="5">
        <v>8.5691056910569099</v>
      </c>
      <c r="N70" s="5">
        <v>8.6842105263157894</v>
      </c>
    </row>
    <row r="71" spans="1:14" x14ac:dyDescent="0.25">
      <c r="A71" s="4" t="s">
        <v>136</v>
      </c>
      <c r="B71" s="4" t="s">
        <v>137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</row>
    <row r="72" spans="1:14" x14ac:dyDescent="0.25">
      <c r="A72" s="4" t="s">
        <v>138</v>
      </c>
      <c r="B72" s="4" t="s">
        <v>139</v>
      </c>
      <c r="C72" s="5">
        <v>8.1</v>
      </c>
      <c r="D72" s="5">
        <v>7.85</v>
      </c>
      <c r="E72" s="5">
        <v>8.15</v>
      </c>
      <c r="F72" s="5">
        <v>7.8</v>
      </c>
      <c r="G72" s="5">
        <v>7.85</v>
      </c>
      <c r="H72" s="5">
        <v>8.35</v>
      </c>
      <c r="I72" s="5">
        <v>7.9</v>
      </c>
      <c r="J72" s="5">
        <v>8</v>
      </c>
      <c r="K72" s="5">
        <v>7.9</v>
      </c>
      <c r="L72" s="5">
        <v>8.4499999999999993</v>
      </c>
      <c r="M72" s="5">
        <v>8.3000000000000007</v>
      </c>
      <c r="N72" s="5">
        <v>8.1</v>
      </c>
    </row>
    <row r="73" spans="1:14" x14ac:dyDescent="0.25">
      <c r="A73" s="4" t="s">
        <v>140</v>
      </c>
      <c r="B73" s="4" t="s">
        <v>141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</row>
    <row r="74" spans="1:14" x14ac:dyDescent="0.25">
      <c r="A74" s="4" t="s">
        <v>142</v>
      </c>
      <c r="B74" s="4" t="s">
        <v>143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</row>
    <row r="75" spans="1:14" x14ac:dyDescent="0.25">
      <c r="A75" s="4" t="s">
        <v>144</v>
      </c>
      <c r="B75" s="4" t="s">
        <v>145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</row>
    <row r="76" spans="1:14" x14ac:dyDescent="0.25">
      <c r="A76" s="4" t="s">
        <v>146</v>
      </c>
      <c r="B76" s="4" t="s">
        <v>147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</row>
    <row r="77" spans="1:14" x14ac:dyDescent="0.25">
      <c r="A77" s="4" t="s">
        <v>148</v>
      </c>
      <c r="B77" s="4" t="s">
        <v>149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</row>
    <row r="78" spans="1:14" x14ac:dyDescent="0.25">
      <c r="A78" s="4" t="s">
        <v>150</v>
      </c>
      <c r="B78" s="4" t="s">
        <v>151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</row>
    <row r="79" spans="1:14" x14ac:dyDescent="0.25">
      <c r="A79" s="4" t="s">
        <v>152</v>
      </c>
      <c r="B79" s="4" t="s">
        <v>153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</row>
    <row r="80" spans="1:14" x14ac:dyDescent="0.25">
      <c r="A80" s="4" t="s">
        <v>154</v>
      </c>
      <c r="B80" s="4" t="s">
        <v>155</v>
      </c>
      <c r="C80" s="5">
        <v>8.9333333333333336</v>
      </c>
      <c r="D80" s="5">
        <v>9.0666666666666664</v>
      </c>
      <c r="E80" s="5">
        <v>8.8000000000000007</v>
      </c>
      <c r="F80" s="5">
        <v>8.8000000000000007</v>
      </c>
      <c r="G80" s="5">
        <v>8.6666666666666661</v>
      </c>
      <c r="H80" s="5">
        <v>9.6</v>
      </c>
      <c r="I80" s="5">
        <v>9.7333333333333325</v>
      </c>
      <c r="J80" s="5">
        <v>8.9333333333333336</v>
      </c>
      <c r="K80" s="5">
        <v>8.4</v>
      </c>
      <c r="L80" s="5">
        <v>8.1333333333333329</v>
      </c>
      <c r="M80" s="5">
        <v>9.1999999999999993</v>
      </c>
      <c r="N80" s="5">
        <v>8.8000000000000007</v>
      </c>
    </row>
    <row r="81" spans="1:14" x14ac:dyDescent="0.25">
      <c r="A81" s="4" t="s">
        <v>156</v>
      </c>
      <c r="B81" s="4" t="s">
        <v>157</v>
      </c>
      <c r="C81" s="5">
        <v>8.1999999999999993</v>
      </c>
      <c r="D81" s="5">
        <v>9.7333333333333325</v>
      </c>
      <c r="E81" s="5">
        <v>9.7241379310344822</v>
      </c>
      <c r="F81" s="5">
        <v>8.137931034482758</v>
      </c>
      <c r="G81" s="5">
        <v>9.7333333333333325</v>
      </c>
      <c r="H81" s="5">
        <v>9.8000000000000007</v>
      </c>
      <c r="I81" s="5">
        <v>9.6666666666666661</v>
      </c>
      <c r="J81" s="5">
        <v>9.5333333333333332</v>
      </c>
      <c r="K81" s="5">
        <v>9.6666666666666661</v>
      </c>
      <c r="L81" s="5">
        <v>9.5333333333333332</v>
      </c>
      <c r="M81" s="5">
        <v>9.5333333333333332</v>
      </c>
      <c r="N81" s="5">
        <v>9.6</v>
      </c>
    </row>
    <row r="82" spans="1:14" x14ac:dyDescent="0.25">
      <c r="A82" s="4" t="s">
        <v>158</v>
      </c>
      <c r="B82" s="4" t="s">
        <v>159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</row>
    <row r="83" spans="1:14" x14ac:dyDescent="0.25">
      <c r="A83" s="4" t="s">
        <v>160</v>
      </c>
      <c r="B83" s="4" t="s">
        <v>161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</row>
    <row r="84" spans="1:14" x14ac:dyDescent="0.25">
      <c r="A84" s="4" t="s">
        <v>162</v>
      </c>
      <c r="B84" s="4" t="s">
        <v>163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</row>
    <row r="85" spans="1:14" x14ac:dyDescent="0.25">
      <c r="A85" s="4" t="s">
        <v>164</v>
      </c>
      <c r="B85" s="4" t="s">
        <v>165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</row>
    <row r="86" spans="1:14" x14ac:dyDescent="0.25">
      <c r="A86" s="4" t="s">
        <v>166</v>
      </c>
      <c r="B86" s="4" t="s">
        <v>167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</row>
    <row r="87" spans="1:14" x14ac:dyDescent="0.25">
      <c r="A87" s="4" t="s">
        <v>168</v>
      </c>
      <c r="B87" s="4" t="s">
        <v>169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</row>
    <row r="88" spans="1:14" x14ac:dyDescent="0.25">
      <c r="A88" s="4" t="s">
        <v>170</v>
      </c>
      <c r="B88" s="4" t="s">
        <v>171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</row>
    <row r="89" spans="1:14" x14ac:dyDescent="0.25">
      <c r="A89" s="4" t="s">
        <v>172</v>
      </c>
      <c r="B89" s="4" t="s">
        <v>173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</row>
    <row r="90" spans="1:14" x14ac:dyDescent="0.25">
      <c r="A90" s="4" t="s">
        <v>174</v>
      </c>
      <c r="B90" s="4" t="s">
        <v>175</v>
      </c>
      <c r="C90" s="5">
        <v>8.4</v>
      </c>
      <c r="D90" s="5">
        <v>8.5500000000000007</v>
      </c>
      <c r="E90" s="5">
        <v>8.3000000000000007</v>
      </c>
      <c r="F90" s="5">
        <v>8.5</v>
      </c>
      <c r="G90" s="5">
        <v>8.4</v>
      </c>
      <c r="H90" s="5">
        <v>8.6</v>
      </c>
      <c r="I90" s="5">
        <v>8.85</v>
      </c>
      <c r="J90" s="5">
        <v>8.9</v>
      </c>
      <c r="K90" s="5">
        <v>8.75</v>
      </c>
      <c r="L90" s="5">
        <v>8.5</v>
      </c>
      <c r="M90" s="5">
        <v>9</v>
      </c>
      <c r="N90" s="5">
        <v>8.4</v>
      </c>
    </row>
    <row r="91" spans="1:14" x14ac:dyDescent="0.25">
      <c r="A91" s="4" t="s">
        <v>176</v>
      </c>
      <c r="B91" s="4" t="s">
        <v>177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</row>
    <row r="92" spans="1:14" x14ac:dyDescent="0.25">
      <c r="A92" s="4" t="s">
        <v>178</v>
      </c>
      <c r="B92" s="4" t="s">
        <v>179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</row>
    <row r="93" spans="1:14" x14ac:dyDescent="0.25">
      <c r="A93" s="4" t="s">
        <v>180</v>
      </c>
      <c r="B93" s="4" t="s">
        <v>181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</row>
    <row r="94" spans="1:14" x14ac:dyDescent="0.25">
      <c r="A94" s="4" t="s">
        <v>182</v>
      </c>
      <c r="B94" s="4" t="s">
        <v>183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</row>
    <row r="95" spans="1:14" x14ac:dyDescent="0.25">
      <c r="A95" s="4" t="s">
        <v>184</v>
      </c>
      <c r="B95" s="4" t="s">
        <v>185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</row>
    <row r="96" spans="1:14" x14ac:dyDescent="0.25">
      <c r="A96" s="4" t="s">
        <v>186</v>
      </c>
      <c r="B96" s="4" t="s">
        <v>187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</row>
    <row r="97" spans="1:14" x14ac:dyDescent="0.25">
      <c r="A97" s="4" t="s">
        <v>188</v>
      </c>
      <c r="B97" s="4" t="s">
        <v>189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</row>
    <row r="98" spans="1:14" x14ac:dyDescent="0.25">
      <c r="A98" s="4" t="s">
        <v>190</v>
      </c>
      <c r="B98" s="4" t="s">
        <v>191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</row>
    <row r="99" spans="1:14" x14ac:dyDescent="0.25">
      <c r="A99" s="4" t="s">
        <v>192</v>
      </c>
      <c r="B99" s="4" t="s">
        <v>193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</row>
    <row r="100" spans="1:14" x14ac:dyDescent="0.25">
      <c r="A100" s="4" t="s">
        <v>194</v>
      </c>
      <c r="B100" s="4" t="s">
        <v>195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</row>
    <row r="101" spans="1:14" x14ac:dyDescent="0.25">
      <c r="A101" s="4" t="s">
        <v>196</v>
      </c>
      <c r="B101" s="4" t="s">
        <v>197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</row>
    <row r="102" spans="1:14" x14ac:dyDescent="0.25">
      <c r="A102" s="4" t="s">
        <v>198</v>
      </c>
      <c r="B102" s="4" t="s">
        <v>199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</row>
    <row r="103" spans="1:14" x14ac:dyDescent="0.25">
      <c r="A103" s="4" t="s">
        <v>200</v>
      </c>
      <c r="B103" s="4" t="s">
        <v>201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</row>
    <row r="104" spans="1:14" x14ac:dyDescent="0.25">
      <c r="A104" s="4" t="s">
        <v>202</v>
      </c>
      <c r="B104" s="4" t="s">
        <v>203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</row>
    <row r="105" spans="1:14" x14ac:dyDescent="0.25">
      <c r="A105" s="4" t="s">
        <v>204</v>
      </c>
      <c r="B105" s="4" t="s">
        <v>205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</row>
    <row r="106" spans="1:14" x14ac:dyDescent="0.25">
      <c r="A106" s="4" t="s">
        <v>206</v>
      </c>
      <c r="B106" s="4" t="s">
        <v>207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</row>
    <row r="107" spans="1:14" x14ac:dyDescent="0.25">
      <c r="A107" s="4" t="s">
        <v>208</v>
      </c>
      <c r="B107" s="4" t="s">
        <v>209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</row>
    <row r="108" spans="1:14" x14ac:dyDescent="0.25">
      <c r="A108" s="4" t="s">
        <v>210</v>
      </c>
      <c r="B108" s="4" t="s">
        <v>211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</row>
    <row r="109" spans="1:14" x14ac:dyDescent="0.25">
      <c r="A109" s="4" t="s">
        <v>212</v>
      </c>
      <c r="B109" s="4" t="s">
        <v>213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</row>
    <row r="110" spans="1:14" x14ac:dyDescent="0.25">
      <c r="A110" s="4" t="s">
        <v>214</v>
      </c>
      <c r="B110" s="4" t="s">
        <v>215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</row>
    <row r="111" spans="1:14" x14ac:dyDescent="0.25">
      <c r="A111" s="4" t="s">
        <v>216</v>
      </c>
      <c r="B111" s="4" t="s">
        <v>217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</row>
    <row r="112" spans="1:14" ht="15.75" thickBot="1" x14ac:dyDescent="0.3">
      <c r="A112" s="4" t="s">
        <v>218</v>
      </c>
      <c r="B112" s="4" t="s">
        <v>219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</row>
    <row r="113" spans="1:14" ht="16.5" thickTop="1" thickBot="1" x14ac:dyDescent="0.3">
      <c r="A113" s="14"/>
      <c r="B113" s="30" t="s">
        <v>473</v>
      </c>
      <c r="C113" s="41">
        <f>AVERAGEIF(C4:C112,"&gt;0")</f>
        <v>8.8671107100774638</v>
      </c>
      <c r="D113" s="41">
        <f t="shared" ref="D113:N113" si="0">AVERAGEIF(D4:D112,"&gt;0")</f>
        <v>9.0035400694016143</v>
      </c>
      <c r="E113" s="41">
        <f t="shared" si="0"/>
        <v>9.0060371782003816</v>
      </c>
      <c r="F113" s="41">
        <f t="shared" si="0"/>
        <v>8.8672699653492124</v>
      </c>
      <c r="G113" s="41">
        <f t="shared" si="0"/>
        <v>8.8687139044952659</v>
      </c>
      <c r="H113" s="41">
        <f t="shared" si="0"/>
        <v>9.2332231044041446</v>
      </c>
      <c r="I113" s="41">
        <f t="shared" si="0"/>
        <v>9.1832371512904221</v>
      </c>
      <c r="J113" s="41">
        <f t="shared" si="0"/>
        <v>8.895307698842899</v>
      </c>
      <c r="K113" s="41">
        <f t="shared" si="0"/>
        <v>8.7701600994088054</v>
      </c>
      <c r="L113" s="41">
        <f t="shared" si="0"/>
        <v>8.8922966726355632</v>
      </c>
      <c r="M113" s="41">
        <f t="shared" si="0"/>
        <v>9.1711609120482702</v>
      </c>
      <c r="N113" s="41">
        <f t="shared" si="0"/>
        <v>9.0873270705894083</v>
      </c>
    </row>
    <row r="114" spans="1:14" ht="15.75" thickTop="1" x14ac:dyDescent="0.25"/>
  </sheetData>
  <mergeCells count="3">
    <mergeCell ref="A2:A3"/>
    <mergeCell ref="B2:B3"/>
    <mergeCell ref="C2:N2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14"/>
  <sheetViews>
    <sheetView workbookViewId="0">
      <selection activeCell="G124" sqref="G124"/>
    </sheetView>
  </sheetViews>
  <sheetFormatPr baseColWidth="10" defaultColWidth="9.140625" defaultRowHeight="15" x14ac:dyDescent="0.25"/>
  <cols>
    <col min="2" max="2" width="68.42578125" customWidth="1"/>
    <col min="3" max="19" width="16.5703125" customWidth="1"/>
  </cols>
  <sheetData>
    <row r="2" spans="1:10" ht="30" customHeight="1" x14ac:dyDescent="0.25">
      <c r="A2" s="318" t="s">
        <v>0</v>
      </c>
      <c r="B2" s="318" t="s">
        <v>1</v>
      </c>
      <c r="C2" s="318" t="s">
        <v>790</v>
      </c>
      <c r="D2" s="318" t="s">
        <v>790</v>
      </c>
      <c r="E2" s="318" t="s">
        <v>790</v>
      </c>
      <c r="F2" s="318" t="s">
        <v>790</v>
      </c>
      <c r="G2" s="318" t="s">
        <v>790</v>
      </c>
      <c r="H2" s="318" t="s">
        <v>790</v>
      </c>
      <c r="I2" s="318" t="s">
        <v>790</v>
      </c>
      <c r="J2" s="318" t="s">
        <v>790</v>
      </c>
    </row>
    <row r="3" spans="1:10" ht="39.950000000000003" customHeight="1" x14ac:dyDescent="0.25">
      <c r="A3" s="318" t="s">
        <v>0</v>
      </c>
      <c r="B3" s="318" t="s">
        <v>1</v>
      </c>
      <c r="C3" s="318" t="s">
        <v>769</v>
      </c>
      <c r="D3" s="318" t="s">
        <v>769</v>
      </c>
      <c r="E3" s="318" t="s">
        <v>770</v>
      </c>
      <c r="F3" s="318" t="s">
        <v>770</v>
      </c>
      <c r="G3" s="318" t="s">
        <v>771</v>
      </c>
      <c r="H3" s="318" t="s">
        <v>771</v>
      </c>
      <c r="I3" s="318" t="s">
        <v>772</v>
      </c>
      <c r="J3" s="318" t="s">
        <v>772</v>
      </c>
    </row>
    <row r="4" spans="1:10" ht="36" x14ac:dyDescent="0.25">
      <c r="A4" s="318" t="s">
        <v>0</v>
      </c>
      <c r="B4" s="318" t="s">
        <v>1</v>
      </c>
      <c r="C4" s="2" t="s">
        <v>791</v>
      </c>
      <c r="D4" s="2" t="s">
        <v>792</v>
      </c>
      <c r="E4" s="2" t="s">
        <v>791</v>
      </c>
      <c r="F4" s="2" t="s">
        <v>792</v>
      </c>
      <c r="G4" s="2" t="s">
        <v>791</v>
      </c>
      <c r="H4" s="2" t="s">
        <v>792</v>
      </c>
      <c r="I4" s="2" t="s">
        <v>791</v>
      </c>
      <c r="J4" s="2" t="s">
        <v>792</v>
      </c>
    </row>
    <row r="5" spans="1:10" x14ac:dyDescent="0.25">
      <c r="A5" s="4" t="s">
        <v>2</v>
      </c>
      <c r="B5" s="4" t="s">
        <v>3</v>
      </c>
      <c r="C5" s="3">
        <v>23</v>
      </c>
      <c r="D5" s="3">
        <v>26</v>
      </c>
      <c r="E5" s="3">
        <v>0</v>
      </c>
      <c r="F5" s="3">
        <v>0</v>
      </c>
      <c r="G5" s="3">
        <v>54</v>
      </c>
      <c r="H5" s="3">
        <v>55</v>
      </c>
      <c r="I5" s="3">
        <v>0</v>
      </c>
      <c r="J5" s="3">
        <v>0</v>
      </c>
    </row>
    <row r="6" spans="1:10" x14ac:dyDescent="0.25">
      <c r="A6" s="4" t="s">
        <v>4</v>
      </c>
      <c r="B6" s="4" t="s">
        <v>5</v>
      </c>
      <c r="C6" s="3">
        <v>177</v>
      </c>
      <c r="D6" s="3">
        <v>599</v>
      </c>
      <c r="E6" s="3">
        <v>0</v>
      </c>
      <c r="F6" s="3">
        <v>0</v>
      </c>
      <c r="G6" s="3">
        <v>95</v>
      </c>
      <c r="H6" s="3">
        <v>290</v>
      </c>
      <c r="I6" s="3">
        <v>0</v>
      </c>
      <c r="J6" s="3">
        <v>0</v>
      </c>
    </row>
    <row r="7" spans="1:10" x14ac:dyDescent="0.25">
      <c r="A7" s="4" t="s">
        <v>6</v>
      </c>
      <c r="B7" s="4" t="s">
        <v>7</v>
      </c>
      <c r="C7" s="3">
        <v>172</v>
      </c>
      <c r="D7" s="3">
        <v>881</v>
      </c>
      <c r="E7" s="3">
        <v>54</v>
      </c>
      <c r="F7" s="3">
        <v>95</v>
      </c>
      <c r="G7" s="3">
        <v>117</v>
      </c>
      <c r="H7" s="3">
        <v>627</v>
      </c>
      <c r="I7" s="3">
        <v>0</v>
      </c>
      <c r="J7" s="3">
        <v>0</v>
      </c>
    </row>
    <row r="8" spans="1:10" x14ac:dyDescent="0.25">
      <c r="A8" s="4" t="s">
        <v>8</v>
      </c>
      <c r="B8" s="4" t="s">
        <v>9</v>
      </c>
      <c r="C8" s="3">
        <v>31</v>
      </c>
      <c r="D8" s="3">
        <v>31</v>
      </c>
      <c r="E8" s="3">
        <v>0</v>
      </c>
      <c r="F8" s="3">
        <v>0</v>
      </c>
      <c r="G8" s="3">
        <v>62</v>
      </c>
      <c r="H8" s="3">
        <v>31</v>
      </c>
      <c r="I8" s="3">
        <v>0</v>
      </c>
      <c r="J8" s="3">
        <v>0</v>
      </c>
    </row>
    <row r="9" spans="1:10" x14ac:dyDescent="0.25">
      <c r="A9" s="4" t="s">
        <v>10</v>
      </c>
      <c r="B9" s="4" t="s">
        <v>11</v>
      </c>
      <c r="C9" s="3">
        <v>48</v>
      </c>
      <c r="D9" s="3">
        <v>63</v>
      </c>
      <c r="E9" s="3">
        <v>0</v>
      </c>
      <c r="F9" s="3">
        <v>0</v>
      </c>
      <c r="G9" s="3">
        <v>23</v>
      </c>
      <c r="H9" s="3">
        <v>30</v>
      </c>
      <c r="I9" s="3">
        <v>0</v>
      </c>
      <c r="J9" s="3">
        <v>0</v>
      </c>
    </row>
    <row r="10" spans="1:10" x14ac:dyDescent="0.25">
      <c r="A10" s="4" t="s">
        <v>12</v>
      </c>
      <c r="B10" s="4" t="s">
        <v>13</v>
      </c>
      <c r="C10" s="3">
        <v>83</v>
      </c>
      <c r="D10" s="3">
        <v>449</v>
      </c>
      <c r="E10" s="3">
        <v>0</v>
      </c>
      <c r="F10" s="3">
        <v>0</v>
      </c>
      <c r="G10" s="3">
        <v>65</v>
      </c>
      <c r="H10" s="3">
        <v>353</v>
      </c>
      <c r="I10" s="3">
        <v>0</v>
      </c>
      <c r="J10" s="3">
        <v>0</v>
      </c>
    </row>
    <row r="11" spans="1:10" x14ac:dyDescent="0.25">
      <c r="A11" s="4" t="s">
        <v>14</v>
      </c>
      <c r="B11" s="4" t="s">
        <v>15</v>
      </c>
      <c r="C11" s="3">
        <v>21</v>
      </c>
      <c r="D11" s="3">
        <v>1140</v>
      </c>
      <c r="E11" s="3">
        <v>0</v>
      </c>
      <c r="F11" s="3">
        <v>0</v>
      </c>
      <c r="G11" s="3">
        <v>11</v>
      </c>
      <c r="H11" s="3">
        <v>338</v>
      </c>
      <c r="I11" s="3">
        <v>0</v>
      </c>
      <c r="J11" s="3">
        <v>0</v>
      </c>
    </row>
    <row r="12" spans="1:10" x14ac:dyDescent="0.25">
      <c r="A12" s="4" t="s">
        <v>16</v>
      </c>
      <c r="B12" s="4" t="s">
        <v>17</v>
      </c>
      <c r="C12" s="3">
        <v>267</v>
      </c>
      <c r="D12" s="3">
        <v>534</v>
      </c>
      <c r="E12" s="3">
        <v>0</v>
      </c>
      <c r="F12" s="3">
        <v>0</v>
      </c>
      <c r="G12" s="3">
        <v>67</v>
      </c>
      <c r="H12" s="3">
        <v>133</v>
      </c>
      <c r="I12" s="3">
        <v>0</v>
      </c>
      <c r="J12" s="3">
        <v>0</v>
      </c>
    </row>
    <row r="13" spans="1:10" x14ac:dyDescent="0.25">
      <c r="A13" s="4" t="s">
        <v>18</v>
      </c>
      <c r="B13" s="4" t="s">
        <v>19</v>
      </c>
      <c r="C13" s="3">
        <v>374</v>
      </c>
      <c r="D13" s="3">
        <v>920</v>
      </c>
      <c r="E13" s="3">
        <v>0</v>
      </c>
      <c r="F13" s="3">
        <v>0</v>
      </c>
      <c r="G13" s="3">
        <v>129</v>
      </c>
      <c r="H13" s="3">
        <v>363</v>
      </c>
      <c r="I13" s="3">
        <v>0</v>
      </c>
      <c r="J13" s="3">
        <v>0</v>
      </c>
    </row>
    <row r="14" spans="1:10" x14ac:dyDescent="0.25">
      <c r="A14" s="4" t="s">
        <v>20</v>
      </c>
      <c r="B14" s="4" t="s">
        <v>21</v>
      </c>
      <c r="C14" s="3">
        <v>4</v>
      </c>
      <c r="D14" s="3">
        <v>10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</row>
    <row r="15" spans="1:10" x14ac:dyDescent="0.25">
      <c r="A15" s="4" t="s">
        <v>22</v>
      </c>
      <c r="B15" s="4" t="s">
        <v>23</v>
      </c>
      <c r="C15" s="3">
        <v>114</v>
      </c>
      <c r="D15" s="3">
        <v>297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</row>
    <row r="16" spans="1:10" x14ac:dyDescent="0.25">
      <c r="A16" s="4" t="s">
        <v>24</v>
      </c>
      <c r="B16" s="4" t="s">
        <v>25</v>
      </c>
      <c r="C16" s="3">
        <v>25</v>
      </c>
      <c r="D16" s="3">
        <v>176</v>
      </c>
      <c r="E16" s="3">
        <v>0</v>
      </c>
      <c r="F16" s="3">
        <v>0</v>
      </c>
      <c r="G16" s="3">
        <v>5</v>
      </c>
      <c r="H16" s="3">
        <v>69</v>
      </c>
      <c r="I16" s="3">
        <v>0</v>
      </c>
      <c r="J16" s="3">
        <v>0</v>
      </c>
    </row>
    <row r="17" spans="1:10" x14ac:dyDescent="0.25">
      <c r="A17" s="4" t="s">
        <v>26</v>
      </c>
      <c r="B17" s="4" t="s">
        <v>27</v>
      </c>
      <c r="C17" s="3">
        <v>21</v>
      </c>
      <c r="D17" s="3">
        <v>67</v>
      </c>
      <c r="E17" s="3">
        <v>0</v>
      </c>
      <c r="F17" s="3">
        <v>0</v>
      </c>
      <c r="G17" s="3">
        <v>51</v>
      </c>
      <c r="H17" s="3">
        <v>62</v>
      </c>
      <c r="I17" s="3">
        <v>0</v>
      </c>
      <c r="J17" s="3">
        <v>0</v>
      </c>
    </row>
    <row r="18" spans="1:10" x14ac:dyDescent="0.25">
      <c r="A18" s="4" t="s">
        <v>28</v>
      </c>
      <c r="B18" s="4" t="s">
        <v>29</v>
      </c>
      <c r="C18" s="3">
        <v>13</v>
      </c>
      <c r="D18" s="3">
        <v>16</v>
      </c>
      <c r="E18" s="3">
        <v>2</v>
      </c>
      <c r="F18" s="3">
        <v>2</v>
      </c>
      <c r="G18" s="3">
        <v>27</v>
      </c>
      <c r="H18" s="3">
        <v>36</v>
      </c>
      <c r="I18" s="3">
        <v>0</v>
      </c>
      <c r="J18" s="3">
        <v>0</v>
      </c>
    </row>
    <row r="19" spans="1:10" x14ac:dyDescent="0.25">
      <c r="A19" s="4" t="s">
        <v>30</v>
      </c>
      <c r="B19" s="4" t="s">
        <v>31</v>
      </c>
      <c r="C19" s="3">
        <v>43</v>
      </c>
      <c r="D19" s="3">
        <v>242</v>
      </c>
      <c r="E19" s="3">
        <v>0</v>
      </c>
      <c r="F19" s="3">
        <v>0</v>
      </c>
      <c r="G19" s="3">
        <v>71</v>
      </c>
      <c r="H19" s="3">
        <v>95</v>
      </c>
      <c r="I19" s="3">
        <v>0</v>
      </c>
      <c r="J19" s="3">
        <v>0</v>
      </c>
    </row>
    <row r="20" spans="1:10" x14ac:dyDescent="0.25">
      <c r="A20" s="4" t="s">
        <v>32</v>
      </c>
      <c r="B20" s="4" t="s">
        <v>33</v>
      </c>
      <c r="C20" s="3">
        <v>15</v>
      </c>
      <c r="D20" s="3">
        <v>75</v>
      </c>
      <c r="E20" s="3">
        <v>0</v>
      </c>
      <c r="F20" s="3">
        <v>0</v>
      </c>
      <c r="G20" s="3">
        <v>46</v>
      </c>
      <c r="H20" s="3">
        <v>140</v>
      </c>
      <c r="I20" s="3">
        <v>0</v>
      </c>
      <c r="J20" s="3">
        <v>0</v>
      </c>
    </row>
    <row r="21" spans="1:10" x14ac:dyDescent="0.25">
      <c r="A21" s="4" t="s">
        <v>34</v>
      </c>
      <c r="B21" s="4" t="s">
        <v>35</v>
      </c>
      <c r="C21" s="3">
        <v>29</v>
      </c>
      <c r="D21" s="3">
        <v>165</v>
      </c>
      <c r="E21" s="3">
        <v>0</v>
      </c>
      <c r="F21" s="3">
        <v>0</v>
      </c>
      <c r="G21" s="3">
        <v>36</v>
      </c>
      <c r="H21" s="3">
        <v>183</v>
      </c>
      <c r="I21" s="3">
        <v>0</v>
      </c>
      <c r="J21" s="3">
        <v>0</v>
      </c>
    </row>
    <row r="22" spans="1:10" x14ac:dyDescent="0.25">
      <c r="A22" s="4" t="s">
        <v>36</v>
      </c>
      <c r="B22" s="4" t="s">
        <v>37</v>
      </c>
      <c r="C22" s="3">
        <v>0</v>
      </c>
      <c r="D22" s="3">
        <v>200</v>
      </c>
      <c r="E22" s="3">
        <v>0</v>
      </c>
      <c r="F22" s="3">
        <v>10</v>
      </c>
      <c r="G22" s="3">
        <v>2</v>
      </c>
      <c r="H22" s="3">
        <v>88</v>
      </c>
      <c r="I22" s="3">
        <v>0</v>
      </c>
      <c r="J22" s="3">
        <v>0</v>
      </c>
    </row>
    <row r="23" spans="1:10" x14ac:dyDescent="0.25">
      <c r="A23" s="4" t="s">
        <v>38</v>
      </c>
      <c r="B23" s="4" t="s">
        <v>39</v>
      </c>
      <c r="C23" s="3">
        <v>7</v>
      </c>
      <c r="D23" s="3">
        <v>14</v>
      </c>
      <c r="E23" s="3">
        <v>0</v>
      </c>
      <c r="F23" s="3">
        <v>0</v>
      </c>
      <c r="G23" s="3">
        <v>30</v>
      </c>
      <c r="H23" s="3">
        <v>39</v>
      </c>
      <c r="I23" s="3">
        <v>0</v>
      </c>
      <c r="J23" s="3">
        <v>0</v>
      </c>
    </row>
    <row r="24" spans="1:10" x14ac:dyDescent="0.25">
      <c r="A24" s="4" t="s">
        <v>40</v>
      </c>
      <c r="B24" s="4" t="s">
        <v>41</v>
      </c>
      <c r="C24" s="3">
        <v>11</v>
      </c>
      <c r="D24" s="3">
        <v>41</v>
      </c>
      <c r="E24" s="3">
        <v>0</v>
      </c>
      <c r="F24" s="3">
        <v>0</v>
      </c>
      <c r="G24" s="3">
        <v>9</v>
      </c>
      <c r="H24" s="3">
        <v>21</v>
      </c>
      <c r="I24" s="3">
        <v>0</v>
      </c>
      <c r="J24" s="3">
        <v>0</v>
      </c>
    </row>
    <row r="25" spans="1:10" x14ac:dyDescent="0.25">
      <c r="A25" s="4" t="s">
        <v>42</v>
      </c>
      <c r="B25" s="4" t="s">
        <v>43</v>
      </c>
      <c r="C25" s="3">
        <v>122</v>
      </c>
      <c r="D25" s="3">
        <v>495</v>
      </c>
      <c r="E25" s="3">
        <v>0</v>
      </c>
      <c r="F25" s="3">
        <v>0</v>
      </c>
      <c r="G25" s="3">
        <v>33</v>
      </c>
      <c r="H25" s="3">
        <v>33</v>
      </c>
      <c r="I25" s="3">
        <v>0</v>
      </c>
      <c r="J25" s="3">
        <v>0</v>
      </c>
    </row>
    <row r="26" spans="1:10" x14ac:dyDescent="0.25">
      <c r="A26" s="4" t="s">
        <v>44</v>
      </c>
      <c r="B26" s="4" t="s">
        <v>45</v>
      </c>
      <c r="C26" s="3">
        <v>2</v>
      </c>
      <c r="D26" s="3">
        <v>14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</row>
    <row r="27" spans="1:10" x14ac:dyDescent="0.25">
      <c r="A27" s="4" t="s">
        <v>46</v>
      </c>
      <c r="B27" s="4" t="s">
        <v>47</v>
      </c>
      <c r="C27" s="3">
        <v>8</v>
      </c>
      <c r="D27" s="3">
        <v>24</v>
      </c>
      <c r="E27" s="3">
        <v>0</v>
      </c>
      <c r="F27" s="3">
        <v>0</v>
      </c>
      <c r="G27" s="3">
        <v>12</v>
      </c>
      <c r="H27" s="3">
        <v>37</v>
      </c>
      <c r="I27" s="3">
        <v>0</v>
      </c>
      <c r="J27" s="3">
        <v>0</v>
      </c>
    </row>
    <row r="28" spans="1:10" x14ac:dyDescent="0.25">
      <c r="A28" s="4" t="s">
        <v>48</v>
      </c>
      <c r="B28" s="4" t="s">
        <v>49</v>
      </c>
      <c r="C28" s="3">
        <v>21</v>
      </c>
      <c r="D28" s="3">
        <v>21</v>
      </c>
      <c r="E28" s="3">
        <v>0</v>
      </c>
      <c r="F28" s="3">
        <v>0</v>
      </c>
      <c r="G28" s="3">
        <v>25</v>
      </c>
      <c r="H28" s="3">
        <v>25</v>
      </c>
      <c r="I28" s="3">
        <v>0</v>
      </c>
      <c r="J28" s="3">
        <v>0</v>
      </c>
    </row>
    <row r="29" spans="1:10" x14ac:dyDescent="0.25">
      <c r="A29" s="4" t="s">
        <v>50</v>
      </c>
      <c r="B29" s="4" t="s">
        <v>51</v>
      </c>
      <c r="C29" s="3">
        <v>37</v>
      </c>
      <c r="D29" s="3">
        <v>43</v>
      </c>
      <c r="E29" s="3">
        <v>0</v>
      </c>
      <c r="F29" s="3">
        <v>0</v>
      </c>
      <c r="G29" s="3">
        <v>210</v>
      </c>
      <c r="H29" s="3">
        <v>278</v>
      </c>
      <c r="I29" s="3">
        <v>0</v>
      </c>
      <c r="J29" s="3">
        <v>0</v>
      </c>
    </row>
    <row r="30" spans="1:10" x14ac:dyDescent="0.25">
      <c r="A30" s="4" t="s">
        <v>52</v>
      </c>
      <c r="B30" s="4" t="s">
        <v>53</v>
      </c>
      <c r="C30" s="3">
        <v>56</v>
      </c>
      <c r="D30" s="3">
        <v>75</v>
      </c>
      <c r="E30" s="3">
        <v>0</v>
      </c>
      <c r="F30" s="3">
        <v>0</v>
      </c>
      <c r="G30" s="3">
        <v>56</v>
      </c>
      <c r="H30" s="3">
        <v>0</v>
      </c>
      <c r="I30" s="3">
        <v>0</v>
      </c>
      <c r="J30" s="3">
        <v>0</v>
      </c>
    </row>
    <row r="31" spans="1:10" x14ac:dyDescent="0.25">
      <c r="A31" s="4" t="s">
        <v>54</v>
      </c>
      <c r="B31" s="4" t="s">
        <v>55</v>
      </c>
      <c r="C31" s="3">
        <v>50</v>
      </c>
      <c r="D31" s="3">
        <v>734</v>
      </c>
      <c r="E31" s="3">
        <v>0</v>
      </c>
      <c r="F31" s="3">
        <v>0</v>
      </c>
      <c r="G31" s="3">
        <v>34</v>
      </c>
      <c r="H31" s="3">
        <v>460</v>
      </c>
      <c r="I31" s="3">
        <v>0</v>
      </c>
      <c r="J31" s="3">
        <v>0</v>
      </c>
    </row>
    <row r="32" spans="1:10" x14ac:dyDescent="0.25">
      <c r="A32" s="4" t="s">
        <v>56</v>
      </c>
      <c r="B32" s="4" t="s">
        <v>57</v>
      </c>
      <c r="C32" s="3">
        <v>28</v>
      </c>
      <c r="D32" s="3">
        <v>209</v>
      </c>
      <c r="E32" s="3">
        <v>0</v>
      </c>
      <c r="F32" s="3">
        <v>0</v>
      </c>
      <c r="G32" s="3">
        <v>11</v>
      </c>
      <c r="H32" s="3">
        <v>97</v>
      </c>
      <c r="I32" s="3">
        <v>0</v>
      </c>
      <c r="J32" s="3">
        <v>0</v>
      </c>
    </row>
    <row r="33" spans="1:10" x14ac:dyDescent="0.25">
      <c r="A33" s="4" t="s">
        <v>58</v>
      </c>
      <c r="B33" s="4" t="s">
        <v>59</v>
      </c>
      <c r="C33" s="3">
        <v>50</v>
      </c>
      <c r="D33" s="3">
        <v>154</v>
      </c>
      <c r="E33" s="3">
        <v>0</v>
      </c>
      <c r="F33" s="3">
        <v>0</v>
      </c>
      <c r="G33" s="3">
        <v>19</v>
      </c>
      <c r="H33" s="3">
        <v>132</v>
      </c>
      <c r="I33" s="3">
        <v>0</v>
      </c>
      <c r="J33" s="3">
        <v>0</v>
      </c>
    </row>
    <row r="34" spans="1:10" x14ac:dyDescent="0.25">
      <c r="A34" s="4" t="s">
        <v>60</v>
      </c>
      <c r="B34" s="4" t="s">
        <v>61</v>
      </c>
      <c r="C34" s="3">
        <v>506</v>
      </c>
      <c r="D34" s="3">
        <v>506</v>
      </c>
      <c r="E34" s="3">
        <v>0</v>
      </c>
      <c r="F34" s="3">
        <v>0</v>
      </c>
      <c r="G34" s="3">
        <v>96</v>
      </c>
      <c r="H34" s="3">
        <v>96</v>
      </c>
      <c r="I34" s="3">
        <v>0</v>
      </c>
      <c r="J34" s="3">
        <v>0</v>
      </c>
    </row>
    <row r="35" spans="1:10" x14ac:dyDescent="0.25">
      <c r="A35" s="4" t="s">
        <v>62</v>
      </c>
      <c r="B35" s="4" t="s">
        <v>63</v>
      </c>
      <c r="C35" s="3">
        <v>130</v>
      </c>
      <c r="D35" s="3">
        <v>321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</row>
    <row r="36" spans="1:10" x14ac:dyDescent="0.25">
      <c r="A36" s="4" t="s">
        <v>64</v>
      </c>
      <c r="B36" s="4" t="s">
        <v>65</v>
      </c>
      <c r="C36" s="3">
        <v>84</v>
      </c>
      <c r="D36" s="3">
        <v>123</v>
      </c>
      <c r="E36" s="3">
        <v>0</v>
      </c>
      <c r="F36" s="3">
        <v>0</v>
      </c>
      <c r="G36" s="3">
        <v>47</v>
      </c>
      <c r="H36" s="3">
        <v>71</v>
      </c>
      <c r="I36" s="3">
        <v>0</v>
      </c>
      <c r="J36" s="3">
        <v>0</v>
      </c>
    </row>
    <row r="37" spans="1:10" x14ac:dyDescent="0.25">
      <c r="A37" s="4" t="s">
        <v>66</v>
      </c>
      <c r="B37" s="4" t="s">
        <v>67</v>
      </c>
      <c r="C37" s="3">
        <v>72</v>
      </c>
      <c r="D37" s="3">
        <v>214</v>
      </c>
      <c r="E37" s="3">
        <v>0</v>
      </c>
      <c r="F37" s="3">
        <v>0</v>
      </c>
      <c r="G37" s="3">
        <v>10</v>
      </c>
      <c r="H37" s="3">
        <v>17</v>
      </c>
      <c r="I37" s="3">
        <v>0</v>
      </c>
      <c r="J37" s="3">
        <v>0</v>
      </c>
    </row>
    <row r="38" spans="1:10" x14ac:dyDescent="0.25">
      <c r="A38" s="4" t="s">
        <v>68</v>
      </c>
      <c r="B38" s="4" t="s">
        <v>69</v>
      </c>
      <c r="C38" s="3">
        <v>18</v>
      </c>
      <c r="D38" s="3">
        <v>231</v>
      </c>
      <c r="E38" s="3">
        <v>0</v>
      </c>
      <c r="F38" s="3">
        <v>0</v>
      </c>
      <c r="G38" s="3">
        <v>15</v>
      </c>
      <c r="H38" s="3">
        <v>94</v>
      </c>
      <c r="I38" s="3">
        <v>0</v>
      </c>
      <c r="J38" s="3">
        <v>0</v>
      </c>
    </row>
    <row r="39" spans="1:10" x14ac:dyDescent="0.25">
      <c r="A39" s="4" t="s">
        <v>70</v>
      </c>
      <c r="B39" s="4" t="s">
        <v>71</v>
      </c>
      <c r="C39" s="3">
        <v>58</v>
      </c>
      <c r="D39" s="3">
        <v>281</v>
      </c>
      <c r="E39" s="3">
        <v>0</v>
      </c>
      <c r="F39" s="3">
        <v>0</v>
      </c>
      <c r="G39" s="3">
        <v>55</v>
      </c>
      <c r="H39" s="3">
        <v>140</v>
      </c>
      <c r="I39" s="3">
        <v>0</v>
      </c>
      <c r="J39" s="3">
        <v>0</v>
      </c>
    </row>
    <row r="40" spans="1:10" x14ac:dyDescent="0.25">
      <c r="A40" s="4" t="s">
        <v>72</v>
      </c>
      <c r="B40" s="4" t="s">
        <v>73</v>
      </c>
      <c r="C40" s="3">
        <v>362</v>
      </c>
      <c r="D40" s="3">
        <v>362</v>
      </c>
      <c r="E40" s="3">
        <v>0</v>
      </c>
      <c r="F40" s="3">
        <v>0</v>
      </c>
      <c r="G40" s="3">
        <v>265</v>
      </c>
      <c r="H40" s="3">
        <v>127</v>
      </c>
      <c r="I40" s="3">
        <v>0</v>
      </c>
      <c r="J40" s="3">
        <v>0</v>
      </c>
    </row>
    <row r="41" spans="1:10" x14ac:dyDescent="0.25">
      <c r="A41" s="4" t="s">
        <v>74</v>
      </c>
      <c r="B41" s="4" t="s">
        <v>75</v>
      </c>
      <c r="C41" s="3">
        <v>65</v>
      </c>
      <c r="D41" s="3">
        <v>89</v>
      </c>
      <c r="E41" s="3">
        <v>0</v>
      </c>
      <c r="F41" s="3">
        <v>0</v>
      </c>
      <c r="G41" s="3">
        <v>73</v>
      </c>
      <c r="H41" s="3">
        <v>93</v>
      </c>
      <c r="I41" s="3">
        <v>0</v>
      </c>
      <c r="J41" s="3">
        <v>0</v>
      </c>
    </row>
    <row r="42" spans="1:10" x14ac:dyDescent="0.25">
      <c r="A42" s="4" t="s">
        <v>76</v>
      </c>
      <c r="B42" s="4" t="s">
        <v>77</v>
      </c>
      <c r="C42" s="3">
        <v>85</v>
      </c>
      <c r="D42" s="3">
        <v>197</v>
      </c>
      <c r="E42" s="3">
        <v>0</v>
      </c>
      <c r="F42" s="3">
        <v>0</v>
      </c>
      <c r="G42" s="3">
        <v>33</v>
      </c>
      <c r="H42" s="3">
        <v>78</v>
      </c>
      <c r="I42" s="3">
        <v>0</v>
      </c>
      <c r="J42" s="3">
        <v>0</v>
      </c>
    </row>
    <row r="43" spans="1:10" x14ac:dyDescent="0.25">
      <c r="A43" s="4" t="s">
        <v>78</v>
      </c>
      <c r="B43" s="4" t="s">
        <v>79</v>
      </c>
      <c r="C43" s="3">
        <v>86</v>
      </c>
      <c r="D43" s="3">
        <v>230</v>
      </c>
      <c r="E43" s="3">
        <v>0</v>
      </c>
      <c r="F43" s="3">
        <v>10</v>
      </c>
      <c r="G43" s="3">
        <v>50</v>
      </c>
      <c r="H43" s="3">
        <v>77</v>
      </c>
      <c r="I43" s="3">
        <v>0</v>
      </c>
      <c r="J43" s="3">
        <v>0</v>
      </c>
    </row>
    <row r="44" spans="1:10" x14ac:dyDescent="0.25">
      <c r="A44" s="4" t="s">
        <v>80</v>
      </c>
      <c r="B44" s="4" t="s">
        <v>81</v>
      </c>
      <c r="C44" s="3">
        <v>12</v>
      </c>
      <c r="D44" s="3">
        <v>50</v>
      </c>
      <c r="E44" s="3">
        <v>2</v>
      </c>
      <c r="F44" s="3">
        <v>3</v>
      </c>
      <c r="G44" s="3">
        <v>36</v>
      </c>
      <c r="H44" s="3">
        <v>120</v>
      </c>
      <c r="I44" s="3">
        <v>0</v>
      </c>
      <c r="J44" s="3">
        <v>0</v>
      </c>
    </row>
    <row r="45" spans="1:10" x14ac:dyDescent="0.25">
      <c r="A45" s="4" t="s">
        <v>82</v>
      </c>
      <c r="B45" s="4" t="s">
        <v>83</v>
      </c>
      <c r="C45" s="3">
        <v>165</v>
      </c>
      <c r="D45" s="3">
        <v>180</v>
      </c>
      <c r="E45" s="3">
        <v>0</v>
      </c>
      <c r="F45" s="3">
        <v>0</v>
      </c>
      <c r="G45" s="3">
        <v>84</v>
      </c>
      <c r="H45" s="3">
        <v>100</v>
      </c>
      <c r="I45" s="3">
        <v>0</v>
      </c>
      <c r="J45" s="3">
        <v>0</v>
      </c>
    </row>
    <row r="46" spans="1:10" x14ac:dyDescent="0.25">
      <c r="A46" s="4" t="s">
        <v>84</v>
      </c>
      <c r="B46" s="4" t="s">
        <v>85</v>
      </c>
      <c r="C46" s="3">
        <v>52</v>
      </c>
      <c r="D46" s="3">
        <v>86</v>
      </c>
      <c r="E46" s="3">
        <v>0</v>
      </c>
      <c r="F46" s="3">
        <v>0</v>
      </c>
      <c r="G46" s="3">
        <v>27</v>
      </c>
      <c r="H46" s="3">
        <v>61</v>
      </c>
      <c r="I46" s="3">
        <v>0</v>
      </c>
      <c r="J46" s="3">
        <v>0</v>
      </c>
    </row>
    <row r="47" spans="1:10" x14ac:dyDescent="0.25">
      <c r="A47" s="4" t="s">
        <v>86</v>
      </c>
      <c r="B47" s="4" t="s">
        <v>87</v>
      </c>
      <c r="C47" s="3">
        <v>17</v>
      </c>
      <c r="D47" s="3">
        <v>63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</row>
    <row r="48" spans="1:10" x14ac:dyDescent="0.25">
      <c r="A48" s="4" t="s">
        <v>88</v>
      </c>
      <c r="B48" s="4" t="s">
        <v>89</v>
      </c>
      <c r="C48" s="3">
        <v>234</v>
      </c>
      <c r="D48" s="3">
        <v>234</v>
      </c>
      <c r="E48" s="3">
        <v>0</v>
      </c>
      <c r="F48" s="3">
        <v>0</v>
      </c>
      <c r="G48" s="3">
        <v>180</v>
      </c>
      <c r="H48" s="3">
        <v>180</v>
      </c>
      <c r="I48" s="3">
        <v>0</v>
      </c>
      <c r="J48" s="3">
        <v>0</v>
      </c>
    </row>
    <row r="49" spans="1:10" x14ac:dyDescent="0.25">
      <c r="A49" s="4" t="s">
        <v>90</v>
      </c>
      <c r="B49" s="4" t="s">
        <v>91</v>
      </c>
      <c r="C49" s="3">
        <v>77</v>
      </c>
      <c r="D49" s="3">
        <v>80</v>
      </c>
      <c r="E49" s="3">
        <v>0</v>
      </c>
      <c r="F49" s="3">
        <v>0</v>
      </c>
      <c r="G49" s="3">
        <v>94</v>
      </c>
      <c r="H49" s="3">
        <v>100</v>
      </c>
      <c r="I49" s="3">
        <v>0</v>
      </c>
      <c r="J49" s="3">
        <v>0</v>
      </c>
    </row>
    <row r="50" spans="1:10" x14ac:dyDescent="0.25">
      <c r="A50" s="4" t="s">
        <v>92</v>
      </c>
      <c r="B50" s="4" t="s">
        <v>93</v>
      </c>
      <c r="C50" s="3">
        <v>25</v>
      </c>
      <c r="D50" s="3">
        <v>60</v>
      </c>
      <c r="E50" s="3">
        <v>0</v>
      </c>
      <c r="F50" s="3">
        <v>0</v>
      </c>
      <c r="G50" s="3">
        <v>38</v>
      </c>
      <c r="H50" s="3">
        <v>62</v>
      </c>
      <c r="I50" s="3">
        <v>0</v>
      </c>
      <c r="J50" s="3">
        <v>0</v>
      </c>
    </row>
    <row r="51" spans="1:10" x14ac:dyDescent="0.25">
      <c r="A51" s="4" t="s">
        <v>94</v>
      </c>
      <c r="B51" s="4" t="s">
        <v>95</v>
      </c>
      <c r="C51" s="3">
        <v>481</v>
      </c>
      <c r="D51" s="3">
        <v>350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</row>
    <row r="52" spans="1:10" x14ac:dyDescent="0.25">
      <c r="A52" s="4" t="s">
        <v>96</v>
      </c>
      <c r="B52" s="4" t="s">
        <v>97</v>
      </c>
      <c r="C52" s="3">
        <v>31</v>
      </c>
      <c r="D52" s="3">
        <v>55</v>
      </c>
      <c r="E52" s="3">
        <v>0</v>
      </c>
      <c r="F52" s="3">
        <v>0</v>
      </c>
      <c r="G52" s="3">
        <v>52</v>
      </c>
      <c r="H52" s="3">
        <v>95</v>
      </c>
      <c r="I52" s="3">
        <v>0</v>
      </c>
      <c r="J52" s="3">
        <v>0</v>
      </c>
    </row>
    <row r="53" spans="1:10" x14ac:dyDescent="0.25">
      <c r="A53" s="4" t="s">
        <v>98</v>
      </c>
      <c r="B53" s="4" t="s">
        <v>99</v>
      </c>
      <c r="C53" s="3">
        <v>129</v>
      </c>
      <c r="D53" s="3">
        <v>129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</row>
    <row r="54" spans="1:10" x14ac:dyDescent="0.25">
      <c r="A54" s="4" t="s">
        <v>100</v>
      </c>
      <c r="B54" s="4" t="s">
        <v>101</v>
      </c>
      <c r="C54" s="3">
        <v>17</v>
      </c>
      <c r="D54" s="3">
        <v>33</v>
      </c>
      <c r="E54" s="3">
        <v>0</v>
      </c>
      <c r="F54" s="3">
        <v>0</v>
      </c>
      <c r="G54" s="3">
        <v>23</v>
      </c>
      <c r="H54" s="3">
        <v>31</v>
      </c>
      <c r="I54" s="3">
        <v>0</v>
      </c>
      <c r="J54" s="3">
        <v>0</v>
      </c>
    </row>
    <row r="55" spans="1:10" x14ac:dyDescent="0.25">
      <c r="A55" s="4" t="s">
        <v>102</v>
      </c>
      <c r="B55" s="4" t="s">
        <v>103</v>
      </c>
      <c r="C55" s="3">
        <v>18</v>
      </c>
      <c r="D55" s="3">
        <v>61</v>
      </c>
      <c r="E55" s="3">
        <v>0</v>
      </c>
      <c r="F55" s="3">
        <v>0</v>
      </c>
      <c r="G55" s="3">
        <v>47</v>
      </c>
      <c r="H55" s="3">
        <v>158</v>
      </c>
      <c r="I55" s="3">
        <v>0</v>
      </c>
      <c r="J55" s="3">
        <v>0</v>
      </c>
    </row>
    <row r="56" spans="1:10" x14ac:dyDescent="0.25">
      <c r="A56" s="4" t="s">
        <v>104</v>
      </c>
      <c r="B56" s="4" t="s">
        <v>105</v>
      </c>
      <c r="C56" s="3">
        <v>10</v>
      </c>
      <c r="D56" s="3">
        <v>73</v>
      </c>
      <c r="E56" s="3">
        <v>0</v>
      </c>
      <c r="F56" s="3">
        <v>0</v>
      </c>
      <c r="G56" s="3">
        <v>4</v>
      </c>
      <c r="H56" s="3">
        <v>25</v>
      </c>
      <c r="I56" s="3">
        <v>0</v>
      </c>
      <c r="J56" s="3">
        <v>0</v>
      </c>
    </row>
    <row r="57" spans="1:10" x14ac:dyDescent="0.25">
      <c r="A57" s="4" t="s">
        <v>106</v>
      </c>
      <c r="B57" s="4" t="s">
        <v>107</v>
      </c>
      <c r="C57" s="3">
        <v>148</v>
      </c>
      <c r="D57" s="3">
        <v>7</v>
      </c>
      <c r="E57" s="3">
        <v>65</v>
      </c>
      <c r="F57" s="3">
        <v>6</v>
      </c>
      <c r="G57" s="3">
        <v>0</v>
      </c>
      <c r="H57" s="3">
        <v>0</v>
      </c>
      <c r="I57" s="3">
        <v>0</v>
      </c>
      <c r="J57" s="3">
        <v>0</v>
      </c>
    </row>
    <row r="58" spans="1:10" x14ac:dyDescent="0.25">
      <c r="A58" s="4" t="s">
        <v>108</v>
      </c>
      <c r="B58" s="4" t="s">
        <v>109</v>
      </c>
      <c r="C58" s="3">
        <v>27</v>
      </c>
      <c r="D58" s="3">
        <v>110</v>
      </c>
      <c r="E58" s="3">
        <v>0</v>
      </c>
      <c r="F58" s="3">
        <v>0</v>
      </c>
      <c r="G58" s="3">
        <v>34</v>
      </c>
      <c r="H58" s="3">
        <v>212</v>
      </c>
      <c r="I58" s="3">
        <v>0</v>
      </c>
      <c r="J58" s="3">
        <v>0</v>
      </c>
    </row>
    <row r="59" spans="1:10" x14ac:dyDescent="0.25">
      <c r="A59" s="4" t="s">
        <v>110</v>
      </c>
      <c r="B59" s="4" t="s">
        <v>111</v>
      </c>
      <c r="C59" s="3">
        <v>18</v>
      </c>
      <c r="D59" s="3">
        <v>18</v>
      </c>
      <c r="E59" s="3">
        <v>0</v>
      </c>
      <c r="F59" s="3">
        <v>0</v>
      </c>
      <c r="G59" s="3">
        <v>11</v>
      </c>
      <c r="H59" s="3">
        <v>11</v>
      </c>
      <c r="I59" s="3">
        <v>0</v>
      </c>
      <c r="J59" s="3">
        <v>0</v>
      </c>
    </row>
    <row r="60" spans="1:10" x14ac:dyDescent="0.25">
      <c r="A60" s="4" t="s">
        <v>112</v>
      </c>
      <c r="B60" s="4" t="s">
        <v>113</v>
      </c>
      <c r="C60" s="3">
        <v>40</v>
      </c>
      <c r="D60" s="3">
        <v>40</v>
      </c>
      <c r="E60" s="3">
        <v>0</v>
      </c>
      <c r="F60" s="3">
        <v>0</v>
      </c>
      <c r="G60" s="3">
        <v>13</v>
      </c>
      <c r="H60" s="3">
        <v>15</v>
      </c>
      <c r="I60" s="3">
        <v>0</v>
      </c>
      <c r="J60" s="3">
        <v>0</v>
      </c>
    </row>
    <row r="61" spans="1:10" x14ac:dyDescent="0.25">
      <c r="A61" s="4" t="s">
        <v>114</v>
      </c>
      <c r="B61" s="4" t="s">
        <v>115</v>
      </c>
      <c r="C61" s="3">
        <v>23</v>
      </c>
      <c r="D61" s="3">
        <v>55</v>
      </c>
      <c r="E61" s="3">
        <v>0</v>
      </c>
      <c r="F61" s="3">
        <v>0</v>
      </c>
      <c r="G61" s="3">
        <v>5</v>
      </c>
      <c r="H61" s="3">
        <v>5</v>
      </c>
      <c r="I61" s="3">
        <v>0</v>
      </c>
      <c r="J61" s="3">
        <v>0</v>
      </c>
    </row>
    <row r="62" spans="1:10" x14ac:dyDescent="0.25">
      <c r="A62" s="4" t="s">
        <v>116</v>
      </c>
      <c r="B62" s="4" t="s">
        <v>117</v>
      </c>
      <c r="C62" s="3">
        <v>3</v>
      </c>
      <c r="D62" s="3">
        <v>467</v>
      </c>
      <c r="E62" s="3">
        <v>0</v>
      </c>
      <c r="F62" s="3">
        <v>0</v>
      </c>
      <c r="G62" s="3">
        <v>7</v>
      </c>
      <c r="H62" s="3">
        <v>7</v>
      </c>
      <c r="I62" s="3">
        <v>0</v>
      </c>
      <c r="J62" s="3">
        <v>0</v>
      </c>
    </row>
    <row r="63" spans="1:10" x14ac:dyDescent="0.25">
      <c r="A63" s="4" t="s">
        <v>118</v>
      </c>
      <c r="B63" s="4" t="s">
        <v>119</v>
      </c>
      <c r="C63" s="3">
        <v>60</v>
      </c>
      <c r="D63" s="3">
        <v>68</v>
      </c>
      <c r="E63" s="3">
        <v>0</v>
      </c>
      <c r="F63" s="3">
        <v>0</v>
      </c>
      <c r="G63" s="3">
        <v>165</v>
      </c>
      <c r="H63" s="3">
        <v>180</v>
      </c>
      <c r="I63" s="3">
        <v>0</v>
      </c>
      <c r="J63" s="3">
        <v>0</v>
      </c>
    </row>
    <row r="64" spans="1:10" x14ac:dyDescent="0.25">
      <c r="A64" s="4" t="s">
        <v>120</v>
      </c>
      <c r="B64" s="4" t="s">
        <v>121</v>
      </c>
      <c r="C64" s="3">
        <v>63</v>
      </c>
      <c r="D64" s="3">
        <v>156</v>
      </c>
      <c r="E64" s="3">
        <v>0</v>
      </c>
      <c r="F64" s="3">
        <v>0</v>
      </c>
      <c r="G64" s="3">
        <v>63</v>
      </c>
      <c r="H64" s="3">
        <v>156</v>
      </c>
      <c r="I64" s="3">
        <v>0</v>
      </c>
      <c r="J64" s="3">
        <v>0</v>
      </c>
    </row>
    <row r="65" spans="1:10" x14ac:dyDescent="0.25">
      <c r="A65" s="4" t="s">
        <v>122</v>
      </c>
      <c r="B65" s="4" t="s">
        <v>123</v>
      </c>
      <c r="C65" s="3">
        <v>26</v>
      </c>
      <c r="D65" s="3">
        <v>35</v>
      </c>
      <c r="E65" s="3">
        <v>0</v>
      </c>
      <c r="F65" s="3">
        <v>0</v>
      </c>
      <c r="G65" s="3">
        <v>7</v>
      </c>
      <c r="H65" s="3">
        <v>15</v>
      </c>
      <c r="I65" s="3">
        <v>0</v>
      </c>
      <c r="J65" s="3">
        <v>0</v>
      </c>
    </row>
    <row r="66" spans="1:10" x14ac:dyDescent="0.25">
      <c r="A66" s="4" t="s">
        <v>124</v>
      </c>
      <c r="B66" s="4" t="s">
        <v>125</v>
      </c>
      <c r="C66" s="3">
        <v>9</v>
      </c>
      <c r="D66" s="3">
        <v>9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</row>
    <row r="67" spans="1:10" x14ac:dyDescent="0.25">
      <c r="A67" s="4" t="s">
        <v>126</v>
      </c>
      <c r="B67" s="4" t="s">
        <v>127</v>
      </c>
      <c r="C67" s="3">
        <v>19</v>
      </c>
      <c r="D67" s="3">
        <v>25</v>
      </c>
      <c r="E67" s="3">
        <v>0</v>
      </c>
      <c r="F67" s="3">
        <v>0</v>
      </c>
      <c r="G67" s="3">
        <v>29</v>
      </c>
      <c r="H67" s="3">
        <v>10</v>
      </c>
      <c r="I67" s="3">
        <v>0</v>
      </c>
      <c r="J67" s="3">
        <v>0</v>
      </c>
    </row>
    <row r="68" spans="1:10" x14ac:dyDescent="0.25">
      <c r="A68" s="4" t="s">
        <v>128</v>
      </c>
      <c r="B68" s="4" t="s">
        <v>129</v>
      </c>
      <c r="C68" s="3">
        <v>16</v>
      </c>
      <c r="D68" s="3">
        <v>64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</row>
    <row r="69" spans="1:10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</row>
    <row r="70" spans="1:10" x14ac:dyDescent="0.25">
      <c r="A70" s="4" t="s">
        <v>132</v>
      </c>
      <c r="B70" s="4" t="s">
        <v>133</v>
      </c>
      <c r="C70" s="3">
        <v>14</v>
      </c>
      <c r="D70" s="3">
        <v>29</v>
      </c>
      <c r="E70" s="3">
        <v>0</v>
      </c>
      <c r="F70" s="3">
        <v>0</v>
      </c>
      <c r="G70" s="3">
        <v>11</v>
      </c>
      <c r="H70" s="3">
        <v>20</v>
      </c>
      <c r="I70" s="3">
        <v>0</v>
      </c>
      <c r="J70" s="3">
        <v>0</v>
      </c>
    </row>
    <row r="71" spans="1:10" x14ac:dyDescent="0.25">
      <c r="A71" s="4" t="s">
        <v>134</v>
      </c>
      <c r="B71" s="4" t="s">
        <v>135</v>
      </c>
      <c r="C71" s="3">
        <v>7</v>
      </c>
      <c r="D71" s="3">
        <v>7</v>
      </c>
      <c r="E71" s="3">
        <v>0</v>
      </c>
      <c r="F71" s="3">
        <v>0</v>
      </c>
      <c r="G71" s="3">
        <v>8</v>
      </c>
      <c r="H71" s="3">
        <v>8</v>
      </c>
      <c r="I71" s="3">
        <v>0</v>
      </c>
      <c r="J71" s="3">
        <v>0</v>
      </c>
    </row>
    <row r="72" spans="1:10" x14ac:dyDescent="0.25">
      <c r="A72" s="4" t="s">
        <v>136</v>
      </c>
      <c r="B72" s="4" t="s">
        <v>137</v>
      </c>
      <c r="C72" s="3">
        <v>24</v>
      </c>
      <c r="D72" s="3">
        <v>18</v>
      </c>
      <c r="E72" s="3">
        <v>0</v>
      </c>
      <c r="F72" s="3">
        <v>0</v>
      </c>
      <c r="G72" s="3">
        <v>32</v>
      </c>
      <c r="H72" s="3">
        <v>26</v>
      </c>
      <c r="I72" s="3">
        <v>0</v>
      </c>
      <c r="J72" s="3">
        <v>0</v>
      </c>
    </row>
    <row r="73" spans="1:10" x14ac:dyDescent="0.25">
      <c r="A73" s="4" t="s">
        <v>138</v>
      </c>
      <c r="B73" s="4" t="s">
        <v>139</v>
      </c>
      <c r="C73" s="3">
        <v>0</v>
      </c>
      <c r="D73" s="3">
        <v>0</v>
      </c>
      <c r="E73" s="3">
        <v>0</v>
      </c>
      <c r="F73" s="3">
        <v>0</v>
      </c>
      <c r="G73" s="3">
        <v>28</v>
      </c>
      <c r="H73" s="3">
        <v>28</v>
      </c>
      <c r="I73" s="3">
        <v>0</v>
      </c>
      <c r="J73" s="3">
        <v>0</v>
      </c>
    </row>
    <row r="74" spans="1:10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</row>
    <row r="75" spans="1:10" x14ac:dyDescent="0.25">
      <c r="A75" s="4" t="s">
        <v>142</v>
      </c>
      <c r="B75" s="4" t="s">
        <v>143</v>
      </c>
      <c r="C75" s="3">
        <v>13</v>
      </c>
      <c r="D75" s="3">
        <v>78</v>
      </c>
      <c r="E75" s="3">
        <v>0</v>
      </c>
      <c r="F75" s="3">
        <v>0</v>
      </c>
      <c r="G75" s="3">
        <v>2</v>
      </c>
      <c r="H75" s="3">
        <v>9</v>
      </c>
      <c r="I75" s="3">
        <v>0</v>
      </c>
      <c r="J75" s="3">
        <v>0</v>
      </c>
    </row>
    <row r="76" spans="1:10" x14ac:dyDescent="0.25">
      <c r="A76" s="4" t="s">
        <v>144</v>
      </c>
      <c r="B76" s="4" t="s">
        <v>145</v>
      </c>
      <c r="C76" s="3">
        <v>0</v>
      </c>
      <c r="D76" s="3">
        <v>0</v>
      </c>
      <c r="E76" s="3">
        <v>0</v>
      </c>
      <c r="F76" s="3">
        <v>0</v>
      </c>
      <c r="G76" s="3">
        <v>6</v>
      </c>
      <c r="H76" s="3">
        <v>9</v>
      </c>
      <c r="I76" s="3">
        <v>0</v>
      </c>
      <c r="J76" s="3">
        <v>0</v>
      </c>
    </row>
    <row r="77" spans="1:10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</row>
    <row r="78" spans="1:10" x14ac:dyDescent="0.25">
      <c r="A78" s="4" t="s">
        <v>148</v>
      </c>
      <c r="B78" s="4" t="s">
        <v>149</v>
      </c>
      <c r="C78" s="3">
        <v>2</v>
      </c>
      <c r="D78" s="3">
        <v>2</v>
      </c>
      <c r="E78" s="3">
        <v>0</v>
      </c>
      <c r="F78" s="3">
        <v>0</v>
      </c>
      <c r="G78" s="3">
        <v>65</v>
      </c>
      <c r="H78" s="3">
        <v>70</v>
      </c>
      <c r="I78" s="3">
        <v>0</v>
      </c>
      <c r="J78" s="3">
        <v>0</v>
      </c>
    </row>
    <row r="79" spans="1:10" x14ac:dyDescent="0.25">
      <c r="A79" s="4" t="s">
        <v>150</v>
      </c>
      <c r="B79" s="4" t="s">
        <v>151</v>
      </c>
      <c r="C79" s="3">
        <v>40</v>
      </c>
      <c r="D79" s="3">
        <v>15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</row>
    <row r="80" spans="1:10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</row>
    <row r="81" spans="1:10" x14ac:dyDescent="0.25">
      <c r="A81" s="4" t="s">
        <v>154</v>
      </c>
      <c r="B81" s="4" t="s">
        <v>155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</row>
    <row r="82" spans="1:10" x14ac:dyDescent="0.25">
      <c r="A82" s="4" t="s">
        <v>156</v>
      </c>
      <c r="B82" s="4" t="s">
        <v>157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</row>
    <row r="83" spans="1:10" x14ac:dyDescent="0.25">
      <c r="A83" s="4" t="s">
        <v>158</v>
      </c>
      <c r="B83" s="4" t="s">
        <v>159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</row>
    <row r="84" spans="1:10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</row>
    <row r="85" spans="1:10" x14ac:dyDescent="0.25">
      <c r="A85" s="4" t="s">
        <v>162</v>
      </c>
      <c r="B85" s="4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</row>
    <row r="86" spans="1:10" x14ac:dyDescent="0.25">
      <c r="A86" s="4" t="s">
        <v>164</v>
      </c>
      <c r="B86" s="4" t="s">
        <v>165</v>
      </c>
      <c r="C86" s="3">
        <v>35</v>
      </c>
      <c r="D86" s="3">
        <v>35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</row>
    <row r="87" spans="1:10" x14ac:dyDescent="0.25">
      <c r="A87" s="4" t="s">
        <v>166</v>
      </c>
      <c r="B87" s="4" t="s">
        <v>167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</row>
    <row r="88" spans="1:10" x14ac:dyDescent="0.25">
      <c r="A88" s="4" t="s">
        <v>168</v>
      </c>
      <c r="B88" s="4" t="s">
        <v>169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</row>
    <row r="89" spans="1:10" x14ac:dyDescent="0.25">
      <c r="A89" s="4" t="s">
        <v>170</v>
      </c>
      <c r="B89" s="4" t="s">
        <v>171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</row>
    <row r="90" spans="1:10" x14ac:dyDescent="0.25">
      <c r="A90" s="4" t="s">
        <v>172</v>
      </c>
      <c r="B90" s="4" t="s">
        <v>173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</row>
    <row r="91" spans="1:10" x14ac:dyDescent="0.25">
      <c r="A91" s="4" t="s">
        <v>174</v>
      </c>
      <c r="B91" s="4" t="s">
        <v>175</v>
      </c>
      <c r="C91" s="3">
        <v>3</v>
      </c>
      <c r="D91" s="3">
        <v>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</row>
    <row r="92" spans="1:10" x14ac:dyDescent="0.25">
      <c r="A92" s="4" t="s">
        <v>176</v>
      </c>
      <c r="B92" s="4" t="s">
        <v>177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</row>
    <row r="93" spans="1:10" x14ac:dyDescent="0.25">
      <c r="A93" s="4" t="s">
        <v>178</v>
      </c>
      <c r="B93" s="4" t="s">
        <v>179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</row>
    <row r="94" spans="1:10" x14ac:dyDescent="0.25">
      <c r="A94" s="4" t="s">
        <v>180</v>
      </c>
      <c r="B94" s="4" t="s">
        <v>181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</row>
    <row r="95" spans="1:10" x14ac:dyDescent="0.25">
      <c r="A95" s="4" t="s">
        <v>182</v>
      </c>
      <c r="B95" s="4" t="s">
        <v>183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</row>
    <row r="96" spans="1:10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</row>
    <row r="97" spans="1:10" x14ac:dyDescent="0.25">
      <c r="A97" s="4" t="s">
        <v>186</v>
      </c>
      <c r="B97" s="4" t="s">
        <v>187</v>
      </c>
      <c r="C97" s="3">
        <v>30</v>
      </c>
      <c r="D97" s="3">
        <v>30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</row>
    <row r="98" spans="1:10" x14ac:dyDescent="0.25">
      <c r="A98" s="4" t="s">
        <v>188</v>
      </c>
      <c r="B98" s="4" t="s">
        <v>189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</row>
    <row r="99" spans="1:10" x14ac:dyDescent="0.25">
      <c r="A99" s="4" t="s">
        <v>190</v>
      </c>
      <c r="B99" s="4" t="s">
        <v>191</v>
      </c>
      <c r="C99" s="3">
        <v>15</v>
      </c>
      <c r="D99" s="3">
        <v>10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</row>
    <row r="100" spans="1:10" x14ac:dyDescent="0.25">
      <c r="A100" s="4" t="s">
        <v>192</v>
      </c>
      <c r="B100" s="4" t="s">
        <v>193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</row>
    <row r="101" spans="1:10" x14ac:dyDescent="0.25">
      <c r="A101" s="4" t="s">
        <v>194</v>
      </c>
      <c r="B101" s="4" t="s">
        <v>195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</row>
    <row r="102" spans="1:10" x14ac:dyDescent="0.25">
      <c r="A102" s="4" t="s">
        <v>196</v>
      </c>
      <c r="B102" s="4" t="s">
        <v>197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</row>
    <row r="103" spans="1:10" x14ac:dyDescent="0.25">
      <c r="A103" s="4" t="s">
        <v>198</v>
      </c>
      <c r="B103" s="4" t="s">
        <v>199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</row>
    <row r="104" spans="1:10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</row>
    <row r="105" spans="1:10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</row>
    <row r="106" spans="1:10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</row>
    <row r="107" spans="1:10" x14ac:dyDescent="0.25">
      <c r="A107" s="4" t="s">
        <v>206</v>
      </c>
      <c r="B107" s="4" t="s">
        <v>207</v>
      </c>
      <c r="C107" s="3">
        <v>23</v>
      </c>
      <c r="D107" s="3">
        <v>42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</row>
    <row r="108" spans="1:10" x14ac:dyDescent="0.25">
      <c r="A108" s="4" t="s">
        <v>208</v>
      </c>
      <c r="B108" s="4" t="s">
        <v>209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</row>
    <row r="109" spans="1:10" x14ac:dyDescent="0.25">
      <c r="A109" s="4" t="s">
        <v>210</v>
      </c>
      <c r="B109" s="4" t="s">
        <v>211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</row>
    <row r="110" spans="1:10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</row>
    <row r="111" spans="1:10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</row>
    <row r="112" spans="1:10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</row>
    <row r="113" spans="1:10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</row>
    <row r="114" spans="1:10" x14ac:dyDescent="0.25">
      <c r="A114" s="14"/>
      <c r="B114" s="9" t="s">
        <v>473</v>
      </c>
      <c r="C114" s="25">
        <f t="shared" ref="C114:H114" si="0">SUM(C5:C113)</f>
        <v>5244</v>
      </c>
      <c r="D114" s="25">
        <f t="shared" si="0"/>
        <v>13046</v>
      </c>
      <c r="E114" s="25">
        <f t="shared" si="0"/>
        <v>123</v>
      </c>
      <c r="F114" s="25">
        <f t="shared" si="0"/>
        <v>126</v>
      </c>
      <c r="G114" s="25">
        <f t="shared" si="0"/>
        <v>3015</v>
      </c>
      <c r="H114" s="25">
        <f t="shared" si="0"/>
        <v>6521</v>
      </c>
      <c r="I114" s="25">
        <f>SUM(I5:I113)</f>
        <v>0</v>
      </c>
      <c r="J114" s="25">
        <f>SUM(J5:J113)</f>
        <v>0</v>
      </c>
    </row>
  </sheetData>
  <mergeCells count="7">
    <mergeCell ref="A2:A4"/>
    <mergeCell ref="B2:B4"/>
    <mergeCell ref="C2:J2"/>
    <mergeCell ref="C3:D3"/>
    <mergeCell ref="E3:F3"/>
    <mergeCell ref="G3:H3"/>
    <mergeCell ref="I3:J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4"/>
  <sheetViews>
    <sheetView topLeftCell="A94" workbookViewId="0">
      <selection activeCell="H25" sqref="H25"/>
    </sheetView>
  </sheetViews>
  <sheetFormatPr baseColWidth="10" defaultColWidth="9.140625" defaultRowHeight="15" x14ac:dyDescent="0.25"/>
  <cols>
    <col min="2" max="2" width="68.42578125" customWidth="1"/>
    <col min="3" max="5" width="16.5703125" customWidth="1"/>
  </cols>
  <sheetData>
    <row r="1" spans="1:8" ht="15.75" thickBot="1" x14ac:dyDescent="0.3"/>
    <row r="2" spans="1:8" ht="30" customHeight="1" thickTop="1" thickBot="1" x14ac:dyDescent="0.3">
      <c r="A2" s="318" t="s">
        <v>0</v>
      </c>
      <c r="B2" s="318" t="s">
        <v>1</v>
      </c>
      <c r="C2" s="318" t="s">
        <v>793</v>
      </c>
      <c r="D2" s="318" t="s">
        <v>793</v>
      </c>
      <c r="E2" s="372" t="s">
        <v>821</v>
      </c>
    </row>
    <row r="3" spans="1:8" ht="39.950000000000003" customHeight="1" thickTop="1" thickBot="1" x14ac:dyDescent="0.3">
      <c r="A3" s="318" t="s">
        <v>0</v>
      </c>
      <c r="B3" s="318" t="s">
        <v>1</v>
      </c>
      <c r="C3" s="2" t="s">
        <v>794</v>
      </c>
      <c r="D3" s="2" t="s">
        <v>795</v>
      </c>
      <c r="E3" s="373"/>
    </row>
    <row r="4" spans="1:8" ht="15.75" thickTop="1" x14ac:dyDescent="0.25">
      <c r="A4" s="4" t="s">
        <v>2</v>
      </c>
      <c r="B4" s="4" t="s">
        <v>3</v>
      </c>
      <c r="C4" s="3">
        <v>1354</v>
      </c>
      <c r="D4" s="12">
        <v>12040</v>
      </c>
      <c r="E4" s="43">
        <f>+C4/D4*100</f>
        <v>11.245847176079735</v>
      </c>
      <c r="H4" s="7"/>
    </row>
    <row r="5" spans="1:8" x14ac:dyDescent="0.25">
      <c r="A5" s="4" t="s">
        <v>4</v>
      </c>
      <c r="B5" s="4" t="s">
        <v>5</v>
      </c>
      <c r="C5" s="3">
        <v>1541</v>
      </c>
      <c r="D5" s="12">
        <v>136123</v>
      </c>
      <c r="E5" s="44">
        <f t="shared" ref="E5:E68" si="0">+C5/D5*100</f>
        <v>1.1320643829477752</v>
      </c>
      <c r="H5" s="12"/>
    </row>
    <row r="6" spans="1:8" x14ac:dyDescent="0.25">
      <c r="A6" s="4" t="s">
        <v>6</v>
      </c>
      <c r="B6" s="4" t="s">
        <v>7</v>
      </c>
      <c r="C6" s="3">
        <v>1503</v>
      </c>
      <c r="D6" s="12">
        <v>26931</v>
      </c>
      <c r="E6" s="44">
        <f t="shared" si="0"/>
        <v>5.5809290408822552</v>
      </c>
      <c r="H6" s="12"/>
    </row>
    <row r="7" spans="1:8" x14ac:dyDescent="0.25">
      <c r="A7" s="4" t="s">
        <v>8</v>
      </c>
      <c r="B7" s="4" t="s">
        <v>9</v>
      </c>
      <c r="C7" s="3">
        <v>2340</v>
      </c>
      <c r="D7" s="12">
        <v>136123</v>
      </c>
      <c r="E7" s="44">
        <f t="shared" si="0"/>
        <v>1.7190335211536627</v>
      </c>
      <c r="H7" s="12"/>
    </row>
    <row r="8" spans="1:8" x14ac:dyDescent="0.25">
      <c r="A8" s="4" t="s">
        <v>10</v>
      </c>
      <c r="B8" s="4" t="s">
        <v>11</v>
      </c>
      <c r="C8" s="3">
        <v>956</v>
      </c>
      <c r="D8" s="12">
        <v>44989</v>
      </c>
      <c r="E8" s="44">
        <f t="shared" si="0"/>
        <v>2.1249638800595703</v>
      </c>
      <c r="H8" s="12"/>
    </row>
    <row r="9" spans="1:8" x14ac:dyDescent="0.25">
      <c r="A9" s="4" t="s">
        <v>12</v>
      </c>
      <c r="B9" s="4" t="s">
        <v>13</v>
      </c>
      <c r="C9" s="3">
        <v>2598</v>
      </c>
      <c r="D9" s="12">
        <v>70595</v>
      </c>
      <c r="E9" s="44">
        <f t="shared" si="0"/>
        <v>3.6801473192152421</v>
      </c>
      <c r="H9" s="12"/>
    </row>
    <row r="10" spans="1:8" x14ac:dyDescent="0.25">
      <c r="A10" s="4" t="s">
        <v>14</v>
      </c>
      <c r="B10" s="4" t="s">
        <v>15</v>
      </c>
      <c r="C10" s="3">
        <v>1842</v>
      </c>
      <c r="D10" s="12">
        <v>18262</v>
      </c>
      <c r="E10" s="44">
        <f t="shared" si="0"/>
        <v>10.086518453619538</v>
      </c>
      <c r="H10" s="12"/>
    </row>
    <row r="11" spans="1:8" x14ac:dyDescent="0.25">
      <c r="A11" s="4" t="s">
        <v>16</v>
      </c>
      <c r="B11" s="4" t="s">
        <v>17</v>
      </c>
      <c r="C11" s="3">
        <v>1126</v>
      </c>
      <c r="D11" s="12">
        <v>27214</v>
      </c>
      <c r="E11" s="44">
        <f t="shared" si="0"/>
        <v>4.1375762475196591</v>
      </c>
      <c r="H11" s="12"/>
    </row>
    <row r="12" spans="1:8" x14ac:dyDescent="0.25">
      <c r="A12" s="4" t="s">
        <v>18</v>
      </c>
      <c r="B12" s="4" t="s">
        <v>19</v>
      </c>
      <c r="C12" s="3">
        <v>2648</v>
      </c>
      <c r="D12" s="12">
        <v>44989</v>
      </c>
      <c r="E12" s="44">
        <f t="shared" si="0"/>
        <v>5.8858832158972199</v>
      </c>
      <c r="H12" s="12"/>
    </row>
    <row r="13" spans="1:8" x14ac:dyDescent="0.25">
      <c r="A13" s="4" t="s">
        <v>20</v>
      </c>
      <c r="B13" s="4" t="s">
        <v>21</v>
      </c>
      <c r="C13" s="3">
        <v>564</v>
      </c>
      <c r="D13" s="12">
        <v>26931</v>
      </c>
      <c r="E13" s="44">
        <f t="shared" si="0"/>
        <v>2.0942408376963351</v>
      </c>
      <c r="H13" s="12"/>
    </row>
    <row r="14" spans="1:8" x14ac:dyDescent="0.25">
      <c r="A14" s="4" t="s">
        <v>22</v>
      </c>
      <c r="B14" s="4" t="s">
        <v>23</v>
      </c>
      <c r="C14" s="3">
        <v>1064</v>
      </c>
      <c r="D14" s="12">
        <v>26931</v>
      </c>
      <c r="E14" s="44">
        <f t="shared" si="0"/>
        <v>3.9508373250157809</v>
      </c>
      <c r="H14" s="12"/>
    </row>
    <row r="15" spans="1:8" x14ac:dyDescent="0.25">
      <c r="A15" s="4" t="s">
        <v>24</v>
      </c>
      <c r="B15" s="4" t="s">
        <v>25</v>
      </c>
      <c r="C15" s="3">
        <v>1035</v>
      </c>
      <c r="D15" s="12">
        <v>25620</v>
      </c>
      <c r="E15" s="44">
        <f t="shared" si="0"/>
        <v>4.0398126463700237</v>
      </c>
      <c r="H15" s="12"/>
    </row>
    <row r="16" spans="1:8" x14ac:dyDescent="0.25">
      <c r="A16" s="4" t="s">
        <v>26</v>
      </c>
      <c r="B16" s="4" t="s">
        <v>27</v>
      </c>
      <c r="C16" s="3">
        <v>1790</v>
      </c>
      <c r="D16" s="12">
        <v>136123</v>
      </c>
      <c r="E16" s="44">
        <f t="shared" si="0"/>
        <v>1.3149871807115623</v>
      </c>
      <c r="H16" s="12"/>
    </row>
    <row r="17" spans="1:8" x14ac:dyDescent="0.25">
      <c r="A17" s="4" t="s">
        <v>28</v>
      </c>
      <c r="B17" s="4" t="s">
        <v>29</v>
      </c>
      <c r="C17" s="3">
        <v>1043</v>
      </c>
      <c r="D17" s="12">
        <v>70595</v>
      </c>
      <c r="E17" s="44">
        <f t="shared" si="0"/>
        <v>1.4774417451660882</v>
      </c>
      <c r="H17" s="12"/>
    </row>
    <row r="18" spans="1:8" x14ac:dyDescent="0.25">
      <c r="A18" s="4" t="s">
        <v>30</v>
      </c>
      <c r="B18" s="4" t="s">
        <v>31</v>
      </c>
      <c r="C18" s="3">
        <v>794</v>
      </c>
      <c r="D18" s="12">
        <v>13314</v>
      </c>
      <c r="E18" s="44">
        <f t="shared" si="0"/>
        <v>5.9636472885684242</v>
      </c>
      <c r="H18" s="12"/>
    </row>
    <row r="19" spans="1:8" x14ac:dyDescent="0.25">
      <c r="A19" s="4" t="s">
        <v>32</v>
      </c>
      <c r="B19" s="4" t="s">
        <v>33</v>
      </c>
      <c r="C19" s="3">
        <v>958</v>
      </c>
      <c r="D19" s="12">
        <v>26931</v>
      </c>
      <c r="E19" s="44">
        <f t="shared" si="0"/>
        <v>3.5572388697040589</v>
      </c>
      <c r="H19" s="12"/>
    </row>
    <row r="20" spans="1:8" x14ac:dyDescent="0.25">
      <c r="A20" s="4" t="s">
        <v>34</v>
      </c>
      <c r="B20" s="4" t="s">
        <v>35</v>
      </c>
      <c r="C20" s="3">
        <v>662</v>
      </c>
      <c r="D20" s="12">
        <v>7672</v>
      </c>
      <c r="E20" s="44">
        <f t="shared" si="0"/>
        <v>8.6287799791449427</v>
      </c>
      <c r="H20" s="12"/>
    </row>
    <row r="21" spans="1:8" x14ac:dyDescent="0.25">
      <c r="A21" s="4" t="s">
        <v>36</v>
      </c>
      <c r="B21" s="4" t="s">
        <v>37</v>
      </c>
      <c r="C21" s="3">
        <v>1122</v>
      </c>
      <c r="D21" s="12">
        <v>13468</v>
      </c>
      <c r="E21" s="44">
        <f t="shared" si="0"/>
        <v>8.3308583308583302</v>
      </c>
      <c r="H21" s="183"/>
    </row>
    <row r="22" spans="1:8" x14ac:dyDescent="0.25">
      <c r="A22" s="4" t="s">
        <v>38</v>
      </c>
      <c r="B22" s="4" t="s">
        <v>39</v>
      </c>
      <c r="C22" s="3">
        <v>905</v>
      </c>
      <c r="D22" s="12">
        <v>31069</v>
      </c>
      <c r="E22" s="44">
        <f t="shared" si="0"/>
        <v>2.9128713508642057</v>
      </c>
      <c r="H22" s="12"/>
    </row>
    <row r="23" spans="1:8" x14ac:dyDescent="0.25">
      <c r="A23" s="4" t="s">
        <v>40</v>
      </c>
      <c r="B23" s="4" t="s">
        <v>41</v>
      </c>
      <c r="C23" s="3">
        <v>645</v>
      </c>
      <c r="D23" s="12">
        <v>70595</v>
      </c>
      <c r="E23" s="44">
        <f t="shared" si="0"/>
        <v>0.91366244068276781</v>
      </c>
      <c r="H23" s="12"/>
    </row>
    <row r="24" spans="1:8" x14ac:dyDescent="0.25">
      <c r="A24" s="4" t="s">
        <v>42</v>
      </c>
      <c r="B24" s="4" t="s">
        <v>43</v>
      </c>
      <c r="C24" s="3">
        <v>979</v>
      </c>
      <c r="D24" s="12">
        <v>29710</v>
      </c>
      <c r="E24" s="44">
        <f t="shared" si="0"/>
        <v>3.2951868057892963</v>
      </c>
      <c r="H24" s="183"/>
    </row>
    <row r="25" spans="1:8" x14ac:dyDescent="0.25">
      <c r="A25" s="4" t="s">
        <v>44</v>
      </c>
      <c r="B25" s="4" t="s">
        <v>45</v>
      </c>
      <c r="C25" s="3">
        <v>973</v>
      </c>
      <c r="D25" s="12">
        <v>46199</v>
      </c>
      <c r="E25" s="44">
        <f t="shared" si="0"/>
        <v>2.1061061927747353</v>
      </c>
      <c r="H25" s="12"/>
    </row>
    <row r="26" spans="1:8" x14ac:dyDescent="0.25">
      <c r="A26" s="4" t="s">
        <v>46</v>
      </c>
      <c r="B26" s="4" t="s">
        <v>47</v>
      </c>
      <c r="C26" s="3">
        <v>530</v>
      </c>
      <c r="D26" s="12">
        <v>26931</v>
      </c>
      <c r="E26" s="44">
        <f t="shared" si="0"/>
        <v>1.9679922765586129</v>
      </c>
      <c r="H26" s="12"/>
    </row>
    <row r="27" spans="1:8" x14ac:dyDescent="0.25">
      <c r="A27" s="4" t="s">
        <v>48</v>
      </c>
      <c r="B27" s="4" t="s">
        <v>49</v>
      </c>
      <c r="C27" s="3">
        <v>487</v>
      </c>
      <c r="D27" s="12">
        <v>136123</v>
      </c>
      <c r="E27" s="44">
        <f t="shared" si="0"/>
        <v>0.35776466871873236</v>
      </c>
      <c r="H27" s="12"/>
    </row>
    <row r="28" spans="1:8" x14ac:dyDescent="0.25">
      <c r="A28" s="4" t="s">
        <v>50</v>
      </c>
      <c r="B28" s="4" t="s">
        <v>51</v>
      </c>
      <c r="C28" s="3">
        <v>877</v>
      </c>
      <c r="D28" s="12">
        <v>15514</v>
      </c>
      <c r="E28" s="44">
        <f t="shared" si="0"/>
        <v>5.6529586180224314</v>
      </c>
      <c r="H28" s="12"/>
    </row>
    <row r="29" spans="1:8" x14ac:dyDescent="0.25">
      <c r="A29" s="4" t="s">
        <v>52</v>
      </c>
      <c r="B29" s="4" t="s">
        <v>53</v>
      </c>
      <c r="C29" s="3">
        <v>571</v>
      </c>
      <c r="D29" s="12">
        <v>45684</v>
      </c>
      <c r="E29" s="44">
        <f t="shared" si="0"/>
        <v>1.2498905524910253</v>
      </c>
      <c r="H29" s="12"/>
    </row>
    <row r="30" spans="1:8" x14ac:dyDescent="0.25">
      <c r="A30" s="4" t="s">
        <v>54</v>
      </c>
      <c r="B30" s="4" t="s">
        <v>55</v>
      </c>
      <c r="C30" s="3">
        <v>1764</v>
      </c>
      <c r="D30" s="12">
        <v>26331</v>
      </c>
      <c r="E30" s="44">
        <f t="shared" si="0"/>
        <v>6.6993277885382243</v>
      </c>
      <c r="H30" s="12"/>
    </row>
    <row r="31" spans="1:8" x14ac:dyDescent="0.25">
      <c r="A31" s="4" t="s">
        <v>56</v>
      </c>
      <c r="B31" s="4" t="s">
        <v>57</v>
      </c>
      <c r="C31" s="3">
        <v>1025</v>
      </c>
      <c r="D31" s="12">
        <v>70595</v>
      </c>
      <c r="E31" s="44">
        <f t="shared" si="0"/>
        <v>1.451944188681918</v>
      </c>
      <c r="H31" s="12"/>
    </row>
    <row r="32" spans="1:8" x14ac:dyDescent="0.25">
      <c r="A32" s="4" t="s">
        <v>58</v>
      </c>
      <c r="B32" s="4" t="s">
        <v>59</v>
      </c>
      <c r="C32" s="3">
        <v>686</v>
      </c>
      <c r="D32" s="12">
        <v>74509</v>
      </c>
      <c r="E32" s="44">
        <f t="shared" si="0"/>
        <v>0.92069414433155727</v>
      </c>
      <c r="H32" s="12"/>
    </row>
    <row r="33" spans="1:8" x14ac:dyDescent="0.25">
      <c r="A33" s="4" t="s">
        <v>60</v>
      </c>
      <c r="B33" s="4" t="s">
        <v>61</v>
      </c>
      <c r="C33" s="3">
        <v>637</v>
      </c>
      <c r="D33" s="12">
        <v>26331</v>
      </c>
      <c r="E33" s="44">
        <f t="shared" si="0"/>
        <v>2.419201701416581</v>
      </c>
      <c r="H33" s="12"/>
    </row>
    <row r="34" spans="1:8" x14ac:dyDescent="0.25">
      <c r="A34" s="4" t="s">
        <v>62</v>
      </c>
      <c r="B34" s="4" t="s">
        <v>63</v>
      </c>
      <c r="C34" s="3">
        <v>556</v>
      </c>
      <c r="D34" s="12">
        <v>27214</v>
      </c>
      <c r="E34" s="44">
        <f t="shared" si="0"/>
        <v>2.043066068935107</v>
      </c>
      <c r="H34" s="12"/>
    </row>
    <row r="35" spans="1:8" x14ac:dyDescent="0.25">
      <c r="A35" s="4" t="s">
        <v>64</v>
      </c>
      <c r="B35" s="4" t="s">
        <v>65</v>
      </c>
      <c r="C35" s="3">
        <v>981</v>
      </c>
      <c r="D35" s="12">
        <v>18262</v>
      </c>
      <c r="E35" s="44">
        <f t="shared" si="0"/>
        <v>5.3718103165042166</v>
      </c>
      <c r="H35" s="184"/>
    </row>
    <row r="36" spans="1:8" x14ac:dyDescent="0.25">
      <c r="A36" s="4" t="s">
        <v>66</v>
      </c>
      <c r="B36" s="4" t="s">
        <v>67</v>
      </c>
      <c r="C36" s="3">
        <v>776</v>
      </c>
      <c r="D36" s="12">
        <v>45684</v>
      </c>
      <c r="E36" s="44">
        <f t="shared" si="0"/>
        <v>1.6986253392872779</v>
      </c>
    </row>
    <row r="37" spans="1:8" x14ac:dyDescent="0.25">
      <c r="A37" s="4" t="s">
        <v>68</v>
      </c>
      <c r="B37" s="4" t="s">
        <v>69</v>
      </c>
      <c r="C37" s="3">
        <v>537</v>
      </c>
      <c r="D37" s="12">
        <v>44989</v>
      </c>
      <c r="E37" s="44">
        <f t="shared" si="0"/>
        <v>1.1936251083598213</v>
      </c>
    </row>
    <row r="38" spans="1:8" x14ac:dyDescent="0.25">
      <c r="A38" s="4" t="s">
        <v>70</v>
      </c>
      <c r="B38" s="4" t="s">
        <v>71</v>
      </c>
      <c r="C38" s="3">
        <v>1985</v>
      </c>
      <c r="D38" s="12">
        <v>29789</v>
      </c>
      <c r="E38" s="44">
        <f t="shared" si="0"/>
        <v>6.6635335190842264</v>
      </c>
    </row>
    <row r="39" spans="1:8" x14ac:dyDescent="0.25">
      <c r="A39" s="4" t="s">
        <v>72</v>
      </c>
      <c r="B39" s="4" t="s">
        <v>73</v>
      </c>
      <c r="C39" s="3">
        <v>1257</v>
      </c>
      <c r="D39" s="12">
        <v>27214</v>
      </c>
      <c r="E39" s="44">
        <f t="shared" si="0"/>
        <v>4.6189461306680384</v>
      </c>
    </row>
    <row r="40" spans="1:8" x14ac:dyDescent="0.25">
      <c r="A40" s="4" t="s">
        <v>74</v>
      </c>
      <c r="B40" s="4" t="s">
        <v>75</v>
      </c>
      <c r="C40" s="3">
        <v>2370</v>
      </c>
      <c r="D40" s="12">
        <v>30330</v>
      </c>
      <c r="E40" s="44">
        <f t="shared" si="0"/>
        <v>7.8140454995054398</v>
      </c>
    </row>
    <row r="41" spans="1:8" x14ac:dyDescent="0.25">
      <c r="A41" s="4" t="s">
        <v>76</v>
      </c>
      <c r="B41" s="4" t="s">
        <v>77</v>
      </c>
      <c r="C41" s="3">
        <v>1037</v>
      </c>
      <c r="D41" s="12">
        <v>18348</v>
      </c>
      <c r="E41" s="44">
        <f t="shared" si="0"/>
        <v>5.6518421626335291</v>
      </c>
    </row>
    <row r="42" spans="1:8" x14ac:dyDescent="0.25">
      <c r="A42" s="4" t="s">
        <v>78</v>
      </c>
      <c r="B42" s="4" t="s">
        <v>79</v>
      </c>
      <c r="C42" s="3">
        <v>1369</v>
      </c>
      <c r="D42" s="12">
        <v>30330</v>
      </c>
      <c r="E42" s="44">
        <f t="shared" si="0"/>
        <v>4.5136828222881631</v>
      </c>
    </row>
    <row r="43" spans="1:8" x14ac:dyDescent="0.25">
      <c r="A43" s="4" t="s">
        <v>80</v>
      </c>
      <c r="B43" s="4" t="s">
        <v>81</v>
      </c>
      <c r="C43" s="3">
        <v>1374</v>
      </c>
      <c r="D43" s="12">
        <v>17087</v>
      </c>
      <c r="E43" s="44">
        <f t="shared" si="0"/>
        <v>8.0412009129747766</v>
      </c>
    </row>
    <row r="44" spans="1:8" x14ac:dyDescent="0.25">
      <c r="A44" s="4" t="s">
        <v>82</v>
      </c>
      <c r="B44" s="4" t="s">
        <v>83</v>
      </c>
      <c r="C44" s="3">
        <v>915</v>
      </c>
      <c r="D44" s="12">
        <v>39864</v>
      </c>
      <c r="E44" s="44">
        <f t="shared" si="0"/>
        <v>2.29530403371463</v>
      </c>
    </row>
    <row r="45" spans="1:8" x14ac:dyDescent="0.25">
      <c r="A45" s="4" t="s">
        <v>84</v>
      </c>
      <c r="B45" s="4" t="s">
        <v>85</v>
      </c>
      <c r="C45" s="3">
        <v>947</v>
      </c>
      <c r="D45" s="12">
        <v>12040</v>
      </c>
      <c r="E45" s="44">
        <f t="shared" si="0"/>
        <v>7.8654485049833882</v>
      </c>
    </row>
    <row r="46" spans="1:8" x14ac:dyDescent="0.25">
      <c r="A46" s="4" t="s">
        <v>86</v>
      </c>
      <c r="B46" s="4" t="s">
        <v>87</v>
      </c>
      <c r="C46" s="3">
        <v>438</v>
      </c>
      <c r="D46" s="12">
        <v>18348</v>
      </c>
      <c r="E46" s="44">
        <f t="shared" si="0"/>
        <v>2.3871811641595815</v>
      </c>
    </row>
    <row r="47" spans="1:8" x14ac:dyDescent="0.25">
      <c r="A47" s="4" t="s">
        <v>88</v>
      </c>
      <c r="B47" s="4" t="s">
        <v>89</v>
      </c>
      <c r="C47" s="3">
        <v>1129</v>
      </c>
      <c r="D47" s="12">
        <v>32281</v>
      </c>
      <c r="E47" s="44">
        <f t="shared" si="0"/>
        <v>3.4974133391158886</v>
      </c>
    </row>
    <row r="48" spans="1:8" x14ac:dyDescent="0.25">
      <c r="A48" s="4" t="s">
        <v>90</v>
      </c>
      <c r="B48" s="4" t="s">
        <v>91</v>
      </c>
      <c r="C48" s="3">
        <v>1084</v>
      </c>
      <c r="D48" s="12">
        <v>32281</v>
      </c>
      <c r="E48" s="44">
        <f t="shared" si="0"/>
        <v>3.3580124531458129</v>
      </c>
    </row>
    <row r="49" spans="1:5" x14ac:dyDescent="0.25">
      <c r="A49" s="4" t="s">
        <v>92</v>
      </c>
      <c r="B49" s="4" t="s">
        <v>93</v>
      </c>
      <c r="C49" s="3">
        <v>1491</v>
      </c>
      <c r="D49" s="12">
        <v>12821</v>
      </c>
      <c r="E49" s="44">
        <f t="shared" si="0"/>
        <v>11.629358084392793</v>
      </c>
    </row>
    <row r="50" spans="1:5" x14ac:dyDescent="0.25">
      <c r="A50" s="4" t="s">
        <v>94</v>
      </c>
      <c r="B50" s="4" t="s">
        <v>95</v>
      </c>
      <c r="C50" s="3">
        <v>1339</v>
      </c>
      <c r="D50" s="12">
        <v>27214</v>
      </c>
      <c r="E50" s="44">
        <f t="shared" si="0"/>
        <v>4.9202616300433597</v>
      </c>
    </row>
    <row r="51" spans="1:5" x14ac:dyDescent="0.25">
      <c r="A51" s="4" t="s">
        <v>96</v>
      </c>
      <c r="B51" s="4" t="s">
        <v>97</v>
      </c>
      <c r="C51" s="3">
        <v>1752</v>
      </c>
      <c r="D51" s="12">
        <v>136123</v>
      </c>
      <c r="E51" s="44">
        <f t="shared" si="0"/>
        <v>1.2870712517355627</v>
      </c>
    </row>
    <row r="52" spans="1:5" x14ac:dyDescent="0.25">
      <c r="A52" s="4" t="s">
        <v>98</v>
      </c>
      <c r="B52" s="4" t="s">
        <v>99</v>
      </c>
      <c r="C52" s="3">
        <v>770</v>
      </c>
      <c r="D52" s="12">
        <v>32281</v>
      </c>
      <c r="E52" s="44">
        <f t="shared" si="0"/>
        <v>2.3853040488212884</v>
      </c>
    </row>
    <row r="53" spans="1:5" x14ac:dyDescent="0.25">
      <c r="A53" s="4" t="s">
        <v>100</v>
      </c>
      <c r="B53" s="4" t="s">
        <v>101</v>
      </c>
      <c r="C53" s="3">
        <v>444</v>
      </c>
      <c r="D53" s="12">
        <v>12821</v>
      </c>
      <c r="E53" s="44">
        <f t="shared" si="0"/>
        <v>3.4630684034006709</v>
      </c>
    </row>
    <row r="54" spans="1:5" x14ac:dyDescent="0.25">
      <c r="A54" s="4" t="s">
        <v>102</v>
      </c>
      <c r="B54" s="4" t="s">
        <v>103</v>
      </c>
      <c r="C54" s="3">
        <v>726</v>
      </c>
      <c r="D54" s="12">
        <v>32281</v>
      </c>
      <c r="E54" s="44">
        <f t="shared" si="0"/>
        <v>2.2490009603172147</v>
      </c>
    </row>
    <row r="55" spans="1:5" x14ac:dyDescent="0.25">
      <c r="A55" s="4" t="s">
        <v>104</v>
      </c>
      <c r="B55" s="4" t="s">
        <v>105</v>
      </c>
      <c r="C55" s="3">
        <v>557</v>
      </c>
      <c r="D55" s="12">
        <v>26331</v>
      </c>
      <c r="E55" s="44">
        <f t="shared" si="0"/>
        <v>2.115377311913714</v>
      </c>
    </row>
    <row r="56" spans="1:5" x14ac:dyDescent="0.25">
      <c r="A56" s="4" t="s">
        <v>106</v>
      </c>
      <c r="B56" s="4" t="s">
        <v>107</v>
      </c>
      <c r="C56" s="3">
        <v>1097</v>
      </c>
      <c r="D56" s="12">
        <v>70595</v>
      </c>
      <c r="E56" s="44">
        <f t="shared" si="0"/>
        <v>1.5539344146185989</v>
      </c>
    </row>
    <row r="57" spans="1:5" x14ac:dyDescent="0.25">
      <c r="A57" s="4" t="s">
        <v>108</v>
      </c>
      <c r="B57" s="4" t="s">
        <v>109</v>
      </c>
      <c r="C57" s="3">
        <v>240</v>
      </c>
      <c r="D57" s="12">
        <v>74509</v>
      </c>
      <c r="E57" s="44">
        <f t="shared" si="0"/>
        <v>0.32210873854165267</v>
      </c>
    </row>
    <row r="58" spans="1:5" x14ac:dyDescent="0.25">
      <c r="A58" s="4" t="s">
        <v>110</v>
      </c>
      <c r="B58" s="4" t="s">
        <v>111</v>
      </c>
      <c r="C58" s="3">
        <v>971</v>
      </c>
      <c r="D58" s="12">
        <v>31069</v>
      </c>
      <c r="E58" s="44">
        <f t="shared" si="0"/>
        <v>3.1253017477228107</v>
      </c>
    </row>
    <row r="59" spans="1:5" x14ac:dyDescent="0.25">
      <c r="A59" s="4" t="s">
        <v>112</v>
      </c>
      <c r="B59" s="4" t="s">
        <v>113</v>
      </c>
      <c r="C59" s="3">
        <v>826</v>
      </c>
      <c r="D59" s="12">
        <v>75330</v>
      </c>
      <c r="E59" s="44">
        <f t="shared" si="0"/>
        <v>1.0965086950750034</v>
      </c>
    </row>
    <row r="60" spans="1:5" x14ac:dyDescent="0.25">
      <c r="A60" s="4" t="s">
        <v>114</v>
      </c>
      <c r="B60" s="4" t="s">
        <v>115</v>
      </c>
      <c r="C60" s="3">
        <v>210</v>
      </c>
      <c r="D60" s="12">
        <v>25620</v>
      </c>
      <c r="E60" s="44">
        <f t="shared" si="0"/>
        <v>0.81967213114754101</v>
      </c>
    </row>
    <row r="61" spans="1:5" x14ac:dyDescent="0.25">
      <c r="A61" s="4" t="s">
        <v>116</v>
      </c>
      <c r="B61" s="4" t="s">
        <v>117</v>
      </c>
      <c r="C61" s="3">
        <v>519</v>
      </c>
      <c r="D61" s="12">
        <v>12821</v>
      </c>
      <c r="E61" s="44">
        <f t="shared" si="0"/>
        <v>4.0480461742453784</v>
      </c>
    </row>
    <row r="62" spans="1:5" x14ac:dyDescent="0.25">
      <c r="A62" s="4" t="s">
        <v>118</v>
      </c>
      <c r="B62" s="4" t="s">
        <v>119</v>
      </c>
      <c r="C62" s="3">
        <v>1526</v>
      </c>
      <c r="D62" s="12">
        <v>75330</v>
      </c>
      <c r="E62" s="44">
        <f t="shared" si="0"/>
        <v>2.0257533519182265</v>
      </c>
    </row>
    <row r="63" spans="1:5" x14ac:dyDescent="0.25">
      <c r="A63" s="4" t="s">
        <v>120</v>
      </c>
      <c r="B63" s="4" t="s">
        <v>121</v>
      </c>
      <c r="C63" s="3">
        <v>436</v>
      </c>
      <c r="D63" s="12">
        <v>13468</v>
      </c>
      <c r="E63" s="44">
        <f t="shared" si="0"/>
        <v>3.2373032373032373</v>
      </c>
    </row>
    <row r="64" spans="1:5" x14ac:dyDescent="0.25">
      <c r="A64" s="4" t="s">
        <v>122</v>
      </c>
      <c r="B64" s="4" t="s">
        <v>123</v>
      </c>
      <c r="C64" s="3">
        <v>1268</v>
      </c>
      <c r="D64" s="12">
        <v>75330</v>
      </c>
      <c r="E64" s="44">
        <f t="shared" si="0"/>
        <v>1.6832603212531529</v>
      </c>
    </row>
    <row r="65" spans="1:5" x14ac:dyDescent="0.25">
      <c r="A65" s="4" t="s">
        <v>124</v>
      </c>
      <c r="B65" s="4" t="s">
        <v>125</v>
      </c>
      <c r="C65" s="3">
        <v>216</v>
      </c>
      <c r="D65" s="12">
        <v>70595</v>
      </c>
      <c r="E65" s="44">
        <f t="shared" si="0"/>
        <v>0.30597067781004317</v>
      </c>
    </row>
    <row r="66" spans="1:5" x14ac:dyDescent="0.25">
      <c r="A66" s="4" t="s">
        <v>126</v>
      </c>
      <c r="B66" s="4" t="s">
        <v>127</v>
      </c>
      <c r="C66" s="3">
        <v>463</v>
      </c>
      <c r="D66" s="12">
        <v>45684</v>
      </c>
      <c r="E66" s="44">
        <f t="shared" si="0"/>
        <v>1.0134839331056826</v>
      </c>
    </row>
    <row r="67" spans="1:5" x14ac:dyDescent="0.25">
      <c r="A67" s="4" t="s">
        <v>128</v>
      </c>
      <c r="B67" s="4" t="s">
        <v>129</v>
      </c>
      <c r="C67" s="3">
        <v>306</v>
      </c>
      <c r="D67" s="12">
        <v>45684</v>
      </c>
      <c r="E67" s="44">
        <f t="shared" si="0"/>
        <v>0.66981875492513787</v>
      </c>
    </row>
    <row r="68" spans="1:5" x14ac:dyDescent="0.25">
      <c r="A68" s="4" t="s">
        <v>130</v>
      </c>
      <c r="B68" s="4" t="s">
        <v>131</v>
      </c>
      <c r="C68" s="3">
        <v>560</v>
      </c>
      <c r="D68" s="11" t="s">
        <v>829</v>
      </c>
      <c r="E68" s="44">
        <f t="shared" si="0"/>
        <v>6.9504778453518687</v>
      </c>
    </row>
    <row r="69" spans="1:5" x14ac:dyDescent="0.25">
      <c r="A69" s="4" t="s">
        <v>132</v>
      </c>
      <c r="B69" s="4" t="s">
        <v>133</v>
      </c>
      <c r="C69" s="3">
        <v>379</v>
      </c>
      <c r="D69" s="12">
        <v>44989</v>
      </c>
      <c r="E69" s="44">
        <f t="shared" ref="E69:E113" si="1">+C69/D69*100</f>
        <v>0.84242814910311414</v>
      </c>
    </row>
    <row r="70" spans="1:5" x14ac:dyDescent="0.25">
      <c r="A70" s="4" t="s">
        <v>134</v>
      </c>
      <c r="B70" s="4" t="s">
        <v>135</v>
      </c>
      <c r="C70" s="3">
        <v>383</v>
      </c>
      <c r="D70" s="12">
        <v>18262</v>
      </c>
      <c r="E70" s="44">
        <f t="shared" si="1"/>
        <v>2.0972511225495567</v>
      </c>
    </row>
    <row r="71" spans="1:5" x14ac:dyDescent="0.25">
      <c r="A71" s="4" t="s">
        <v>136</v>
      </c>
      <c r="B71" s="4" t="s">
        <v>137</v>
      </c>
      <c r="C71" s="3">
        <v>594</v>
      </c>
      <c r="D71" s="12">
        <v>16338</v>
      </c>
      <c r="E71" s="44">
        <f t="shared" si="1"/>
        <v>3.6356959236136612</v>
      </c>
    </row>
    <row r="72" spans="1:5" x14ac:dyDescent="0.25">
      <c r="A72" s="4" t="s">
        <v>138</v>
      </c>
      <c r="B72" s="4" t="s">
        <v>139</v>
      </c>
      <c r="C72" s="3">
        <v>347</v>
      </c>
      <c r="D72" s="12">
        <v>16338</v>
      </c>
      <c r="E72" s="44">
        <f t="shared" si="1"/>
        <v>2.1238829722120212</v>
      </c>
    </row>
    <row r="73" spans="1:5" x14ac:dyDescent="0.25">
      <c r="A73" s="4" t="s">
        <v>140</v>
      </c>
      <c r="B73" s="4" t="s">
        <v>141</v>
      </c>
      <c r="C73" s="3">
        <v>56</v>
      </c>
      <c r="D73" s="11" t="s">
        <v>830</v>
      </c>
      <c r="E73" s="44">
        <f t="shared" si="1"/>
        <v>0.34275921165381323</v>
      </c>
    </row>
    <row r="74" spans="1:5" x14ac:dyDescent="0.25">
      <c r="A74" s="4" t="s">
        <v>142</v>
      </c>
      <c r="B74" s="4" t="s">
        <v>143</v>
      </c>
      <c r="C74" s="3">
        <v>436</v>
      </c>
      <c r="D74" s="12">
        <v>44989</v>
      </c>
      <c r="E74" s="44">
        <f t="shared" si="1"/>
        <v>0.96912578630331869</v>
      </c>
    </row>
    <row r="75" spans="1:5" x14ac:dyDescent="0.25">
      <c r="A75" s="4" t="s">
        <v>144</v>
      </c>
      <c r="B75" s="4" t="s">
        <v>145</v>
      </c>
      <c r="C75" s="3">
        <v>128</v>
      </c>
      <c r="D75" s="12">
        <v>30330</v>
      </c>
      <c r="E75" s="44">
        <f t="shared" si="1"/>
        <v>0.4220243982855259</v>
      </c>
    </row>
    <row r="76" spans="1:5" x14ac:dyDescent="0.25">
      <c r="A76" s="4" t="s">
        <v>146</v>
      </c>
      <c r="B76" s="4" t="s">
        <v>147</v>
      </c>
      <c r="C76" s="3">
        <v>817</v>
      </c>
      <c r="D76" s="11">
        <v>70595</v>
      </c>
      <c r="E76" s="44">
        <f t="shared" si="1"/>
        <v>1.1573057581981727</v>
      </c>
    </row>
    <row r="77" spans="1:5" x14ac:dyDescent="0.25">
      <c r="A77" s="4" t="s">
        <v>148</v>
      </c>
      <c r="B77" s="4" t="s">
        <v>149</v>
      </c>
      <c r="C77" s="3">
        <v>365</v>
      </c>
      <c r="D77" s="12">
        <v>35309</v>
      </c>
      <c r="E77" s="44">
        <f t="shared" si="1"/>
        <v>1.0337307768557591</v>
      </c>
    </row>
    <row r="78" spans="1:5" x14ac:dyDescent="0.25">
      <c r="A78" s="4" t="s">
        <v>150</v>
      </c>
      <c r="B78" s="4" t="s">
        <v>151</v>
      </c>
      <c r="C78" s="3">
        <v>265</v>
      </c>
      <c r="D78" s="12">
        <v>26331</v>
      </c>
      <c r="E78" s="44">
        <f t="shared" si="1"/>
        <v>1.0064182902282481</v>
      </c>
    </row>
    <row r="79" spans="1:5" x14ac:dyDescent="0.25">
      <c r="A79" s="4" t="s">
        <v>152</v>
      </c>
      <c r="B79" s="4" t="s">
        <v>153</v>
      </c>
      <c r="C79" s="3">
        <v>71</v>
      </c>
      <c r="D79" s="12">
        <v>32281</v>
      </c>
      <c r="E79" s="44">
        <f t="shared" si="1"/>
        <v>0.21994362008611879</v>
      </c>
    </row>
    <row r="80" spans="1:5" x14ac:dyDescent="0.25">
      <c r="A80" s="4" t="s">
        <v>154</v>
      </c>
      <c r="B80" s="4" t="s">
        <v>155</v>
      </c>
      <c r="C80" s="3">
        <v>251</v>
      </c>
      <c r="D80" s="12">
        <v>26331</v>
      </c>
      <c r="E80" s="44">
        <f t="shared" si="1"/>
        <v>0.95324902206524631</v>
      </c>
    </row>
    <row r="81" spans="1:5" x14ac:dyDescent="0.25">
      <c r="A81" s="4" t="s">
        <v>156</v>
      </c>
      <c r="B81" s="4" t="s">
        <v>157</v>
      </c>
      <c r="C81" s="3">
        <v>264</v>
      </c>
      <c r="D81" s="12">
        <v>26331</v>
      </c>
      <c r="E81" s="44">
        <f t="shared" si="1"/>
        <v>1.0026204853594622</v>
      </c>
    </row>
    <row r="82" spans="1:5" x14ac:dyDescent="0.25">
      <c r="A82" s="4" t="s">
        <v>158</v>
      </c>
      <c r="B82" s="4" t="s">
        <v>159</v>
      </c>
      <c r="C82" s="3">
        <v>166</v>
      </c>
      <c r="D82" s="12">
        <v>12821</v>
      </c>
      <c r="E82" s="44">
        <f t="shared" si="1"/>
        <v>1.2947507994696201</v>
      </c>
    </row>
    <row r="83" spans="1:5" x14ac:dyDescent="0.25">
      <c r="A83" s="4" t="s">
        <v>160</v>
      </c>
      <c r="B83" s="4" t="s">
        <v>161</v>
      </c>
      <c r="C83" s="3">
        <v>187</v>
      </c>
      <c r="D83" s="12">
        <v>12040</v>
      </c>
      <c r="E83" s="44">
        <f t="shared" si="1"/>
        <v>1.5531561461794021</v>
      </c>
    </row>
    <row r="84" spans="1:5" x14ac:dyDescent="0.25">
      <c r="A84" s="4" t="s">
        <v>162</v>
      </c>
      <c r="B84" s="4" t="s">
        <v>163</v>
      </c>
      <c r="C84" s="3">
        <v>65</v>
      </c>
      <c r="D84" s="12">
        <v>7672</v>
      </c>
      <c r="E84" s="44">
        <f t="shared" si="1"/>
        <v>0.8472367049009385</v>
      </c>
    </row>
    <row r="85" spans="1:5" x14ac:dyDescent="0.25">
      <c r="A85" s="4" t="s">
        <v>164</v>
      </c>
      <c r="B85" s="4" t="s">
        <v>165</v>
      </c>
      <c r="C85" s="3">
        <v>218</v>
      </c>
      <c r="D85" s="12">
        <v>30330</v>
      </c>
      <c r="E85" s="44">
        <f t="shared" si="1"/>
        <v>0.71876030333003627</v>
      </c>
    </row>
    <row r="86" spans="1:5" x14ac:dyDescent="0.25">
      <c r="A86" s="4" t="s">
        <v>166</v>
      </c>
      <c r="B86" s="4" t="s">
        <v>167</v>
      </c>
      <c r="C86" s="3">
        <v>113</v>
      </c>
      <c r="D86" s="12">
        <v>30330</v>
      </c>
      <c r="E86" s="44">
        <f t="shared" si="1"/>
        <v>0.37256841411144082</v>
      </c>
    </row>
    <row r="87" spans="1:5" x14ac:dyDescent="0.25">
      <c r="A87" s="4" t="s">
        <v>168</v>
      </c>
      <c r="B87" s="4" t="s">
        <v>169</v>
      </c>
      <c r="C87" s="3">
        <v>165</v>
      </c>
      <c r="D87" s="12">
        <v>16338</v>
      </c>
      <c r="E87" s="44">
        <f t="shared" si="1"/>
        <v>1.0099155343371282</v>
      </c>
    </row>
    <row r="88" spans="1:5" x14ac:dyDescent="0.25">
      <c r="A88" s="4" t="s">
        <v>170</v>
      </c>
      <c r="B88" s="4" t="s">
        <v>171</v>
      </c>
      <c r="C88" s="3">
        <v>279</v>
      </c>
      <c r="D88" s="12">
        <v>13468</v>
      </c>
      <c r="E88" s="44">
        <f t="shared" si="1"/>
        <v>2.0715770715770714</v>
      </c>
    </row>
    <row r="89" spans="1:5" x14ac:dyDescent="0.25">
      <c r="A89" s="4" t="s">
        <v>172</v>
      </c>
      <c r="B89" s="4" t="s">
        <v>173</v>
      </c>
      <c r="C89" s="3">
        <v>63</v>
      </c>
      <c r="D89" s="12">
        <v>35309</v>
      </c>
      <c r="E89" s="44">
        <f t="shared" si="1"/>
        <v>0.17842476422441869</v>
      </c>
    </row>
    <row r="90" spans="1:5" x14ac:dyDescent="0.25">
      <c r="A90" s="4" t="s">
        <v>174</v>
      </c>
      <c r="B90" s="4" t="s">
        <v>175</v>
      </c>
      <c r="C90" s="3">
        <v>298</v>
      </c>
      <c r="D90" s="12">
        <v>18262</v>
      </c>
      <c r="E90" s="44">
        <f t="shared" si="1"/>
        <v>1.6318037454824224</v>
      </c>
    </row>
    <row r="91" spans="1:5" x14ac:dyDescent="0.25">
      <c r="A91" s="4" t="s">
        <v>176</v>
      </c>
      <c r="B91" s="4" t="s">
        <v>177</v>
      </c>
      <c r="C91" s="3">
        <v>198</v>
      </c>
      <c r="D91" s="12">
        <v>18348</v>
      </c>
      <c r="E91" s="44">
        <f t="shared" si="1"/>
        <v>1.079136690647482</v>
      </c>
    </row>
    <row r="92" spans="1:5" x14ac:dyDescent="0.25">
      <c r="A92" s="4" t="s">
        <v>178</v>
      </c>
      <c r="B92" s="4" t="s">
        <v>179</v>
      </c>
      <c r="C92" s="3">
        <v>240</v>
      </c>
      <c r="D92" s="12">
        <v>18348</v>
      </c>
      <c r="E92" s="44">
        <f t="shared" si="1"/>
        <v>1.3080444735120993</v>
      </c>
    </row>
    <row r="93" spans="1:5" x14ac:dyDescent="0.25">
      <c r="A93" s="4" t="s">
        <v>180</v>
      </c>
      <c r="B93" s="4" t="s">
        <v>181</v>
      </c>
      <c r="C93" s="3">
        <v>148</v>
      </c>
      <c r="D93" s="12">
        <v>12040</v>
      </c>
      <c r="E93" s="44">
        <f t="shared" si="1"/>
        <v>1.2292358803986709</v>
      </c>
    </row>
    <row r="94" spans="1:5" x14ac:dyDescent="0.25">
      <c r="A94" s="4" t="s">
        <v>182</v>
      </c>
      <c r="B94" s="4" t="s">
        <v>183</v>
      </c>
      <c r="C94" s="3">
        <v>287</v>
      </c>
      <c r="D94" s="12">
        <v>6794</v>
      </c>
      <c r="E94" s="44">
        <f t="shared" si="1"/>
        <v>4.2243155725640271</v>
      </c>
    </row>
    <row r="95" spans="1:5" x14ac:dyDescent="0.25">
      <c r="A95" s="4" t="s">
        <v>184</v>
      </c>
      <c r="B95" s="4" t="s">
        <v>185</v>
      </c>
      <c r="C95" s="3">
        <v>122</v>
      </c>
      <c r="D95" s="12">
        <v>27214</v>
      </c>
      <c r="E95" s="44">
        <f t="shared" si="1"/>
        <v>0.44829866980230765</v>
      </c>
    </row>
    <row r="96" spans="1:5" x14ac:dyDescent="0.25">
      <c r="A96" s="4" t="s">
        <v>186</v>
      </c>
      <c r="B96" s="4" t="s">
        <v>187</v>
      </c>
      <c r="C96" s="3">
        <v>300</v>
      </c>
      <c r="D96" s="12">
        <v>30330</v>
      </c>
      <c r="E96" s="44">
        <f t="shared" si="1"/>
        <v>0.98911968348170121</v>
      </c>
    </row>
    <row r="97" spans="1:5" x14ac:dyDescent="0.25">
      <c r="A97" s="4" t="s">
        <v>188</v>
      </c>
      <c r="B97" s="4" t="s">
        <v>189</v>
      </c>
      <c r="C97" s="3">
        <v>367</v>
      </c>
      <c r="D97" s="12">
        <v>30330</v>
      </c>
      <c r="E97" s="44">
        <f t="shared" si="1"/>
        <v>1.2100230794592812</v>
      </c>
    </row>
    <row r="98" spans="1:5" x14ac:dyDescent="0.25">
      <c r="A98" s="4" t="s">
        <v>190</v>
      </c>
      <c r="B98" s="4" t="s">
        <v>191</v>
      </c>
      <c r="C98" s="3">
        <v>345</v>
      </c>
      <c r="D98" s="12">
        <v>30330</v>
      </c>
      <c r="E98" s="44">
        <f t="shared" si="1"/>
        <v>1.1374876360039565</v>
      </c>
    </row>
    <row r="99" spans="1:5" x14ac:dyDescent="0.25">
      <c r="A99" s="4" t="s">
        <v>192</v>
      </c>
      <c r="B99" s="4" t="s">
        <v>193</v>
      </c>
      <c r="C99" s="3">
        <v>286</v>
      </c>
      <c r="D99" s="12">
        <v>30330</v>
      </c>
      <c r="E99" s="44">
        <f t="shared" si="1"/>
        <v>0.94296076491922187</v>
      </c>
    </row>
    <row r="100" spans="1:5" x14ac:dyDescent="0.25">
      <c r="A100" s="4" t="s">
        <v>194</v>
      </c>
      <c r="B100" s="4" t="s">
        <v>195</v>
      </c>
      <c r="C100" s="3">
        <v>108</v>
      </c>
      <c r="D100" s="12">
        <v>16338</v>
      </c>
      <c r="E100" s="44">
        <f t="shared" si="1"/>
        <v>0.66103562247521119</v>
      </c>
    </row>
    <row r="101" spans="1:5" x14ac:dyDescent="0.25">
      <c r="A101" s="4" t="s">
        <v>196</v>
      </c>
      <c r="B101" s="4" t="s">
        <v>197</v>
      </c>
      <c r="C101" s="3">
        <v>278</v>
      </c>
      <c r="D101" s="12">
        <v>31069</v>
      </c>
      <c r="E101" s="44">
        <f t="shared" si="1"/>
        <v>0.89478258070745753</v>
      </c>
    </row>
    <row r="102" spans="1:5" x14ac:dyDescent="0.25">
      <c r="A102" s="4" t="s">
        <v>198</v>
      </c>
      <c r="B102" s="4" t="s">
        <v>199</v>
      </c>
      <c r="C102" s="3">
        <v>74</v>
      </c>
      <c r="D102" s="12">
        <v>26931</v>
      </c>
      <c r="E102" s="44">
        <f t="shared" si="1"/>
        <v>0.27477628012327804</v>
      </c>
    </row>
    <row r="103" spans="1:5" x14ac:dyDescent="0.25">
      <c r="A103" s="4" t="s">
        <v>200</v>
      </c>
      <c r="B103" s="4" t="s">
        <v>201</v>
      </c>
      <c r="C103" s="3">
        <v>263</v>
      </c>
      <c r="D103" s="11" t="s">
        <v>831</v>
      </c>
      <c r="E103" s="44">
        <f t="shared" si="1"/>
        <v>1.5391818341429158</v>
      </c>
    </row>
    <row r="104" spans="1:5" x14ac:dyDescent="0.25">
      <c r="A104" s="4" t="s">
        <v>202</v>
      </c>
      <c r="B104" s="4" t="s">
        <v>203</v>
      </c>
      <c r="C104" s="3">
        <v>172</v>
      </c>
      <c r="D104" s="12">
        <v>35045</v>
      </c>
      <c r="E104" s="44">
        <f t="shared" si="1"/>
        <v>0.49079754601226999</v>
      </c>
    </row>
    <row r="105" spans="1:5" x14ac:dyDescent="0.25">
      <c r="A105" s="4" t="s">
        <v>204</v>
      </c>
      <c r="B105" s="4" t="s">
        <v>205</v>
      </c>
      <c r="C105" s="3">
        <v>193</v>
      </c>
      <c r="D105" s="12">
        <v>35045</v>
      </c>
      <c r="E105" s="44">
        <f t="shared" si="1"/>
        <v>0.55072050221144242</v>
      </c>
    </row>
    <row r="106" spans="1:5" x14ac:dyDescent="0.25">
      <c r="A106" s="4" t="s">
        <v>206</v>
      </c>
      <c r="B106" s="4" t="s">
        <v>207</v>
      </c>
      <c r="C106" s="3">
        <v>222</v>
      </c>
      <c r="D106" s="12">
        <v>26331</v>
      </c>
      <c r="E106" s="44">
        <f t="shared" si="1"/>
        <v>0.84311268087045688</v>
      </c>
    </row>
    <row r="107" spans="1:5" x14ac:dyDescent="0.25">
      <c r="A107" s="4" t="s">
        <v>208</v>
      </c>
      <c r="B107" s="4" t="s">
        <v>209</v>
      </c>
      <c r="C107" s="3">
        <v>330</v>
      </c>
      <c r="D107" s="12">
        <v>18348</v>
      </c>
      <c r="E107" s="44">
        <f t="shared" si="1"/>
        <v>1.7985611510791366</v>
      </c>
    </row>
    <row r="108" spans="1:5" x14ac:dyDescent="0.25">
      <c r="A108" s="4" t="s">
        <v>210</v>
      </c>
      <c r="B108" s="4" t="s">
        <v>211</v>
      </c>
      <c r="C108" s="3">
        <v>245</v>
      </c>
      <c r="D108" s="12">
        <v>27214</v>
      </c>
      <c r="E108" s="44">
        <f t="shared" si="1"/>
        <v>0.90027191886529001</v>
      </c>
    </row>
    <row r="109" spans="1:5" x14ac:dyDescent="0.25">
      <c r="A109" s="4" t="s">
        <v>212</v>
      </c>
      <c r="B109" s="4" t="s">
        <v>213</v>
      </c>
      <c r="C109" s="3">
        <v>129</v>
      </c>
      <c r="D109" s="11" t="s">
        <v>832</v>
      </c>
      <c r="E109" s="44">
        <f t="shared" si="1"/>
        <v>0.41520486658727346</v>
      </c>
    </row>
    <row r="110" spans="1:5" x14ac:dyDescent="0.25">
      <c r="A110" s="4" t="s">
        <v>214</v>
      </c>
      <c r="B110" s="4" t="s">
        <v>215</v>
      </c>
      <c r="C110" s="3">
        <v>80</v>
      </c>
      <c r="D110" s="11" t="s">
        <v>832</v>
      </c>
      <c r="E110" s="44">
        <f t="shared" si="1"/>
        <v>0.25749139013164246</v>
      </c>
    </row>
    <row r="111" spans="1:5" x14ac:dyDescent="0.25">
      <c r="A111" s="4" t="s">
        <v>216</v>
      </c>
      <c r="B111" s="4" t="s">
        <v>217</v>
      </c>
      <c r="C111" s="3">
        <v>80</v>
      </c>
      <c r="D111" s="11" t="s">
        <v>833</v>
      </c>
      <c r="E111" s="44">
        <f t="shared" si="1"/>
        <v>0.29705543797111134</v>
      </c>
    </row>
    <row r="112" spans="1:5" ht="15.75" thickBot="1" x14ac:dyDescent="0.3">
      <c r="A112" s="36" t="s">
        <v>218</v>
      </c>
      <c r="B112" s="36" t="s">
        <v>219</v>
      </c>
      <c r="C112" s="34">
        <v>52</v>
      </c>
      <c r="D112" s="42">
        <v>136123</v>
      </c>
      <c r="E112" s="44">
        <f t="shared" si="1"/>
        <v>3.8200744914525832E-2</v>
      </c>
    </row>
    <row r="113" spans="1:6" ht="16.5" thickTop="1" thickBot="1" x14ac:dyDescent="0.3">
      <c r="A113" s="38"/>
      <c r="B113" s="39" t="s">
        <v>473</v>
      </c>
      <c r="C113" s="35">
        <f>SUM(C4:C112)</f>
        <v>77920</v>
      </c>
      <c r="D113" s="35">
        <v>983511</v>
      </c>
      <c r="E113" s="45">
        <f t="shared" si="1"/>
        <v>7.922636350788145</v>
      </c>
      <c r="F113" s="7"/>
    </row>
    <row r="114" spans="1:6" ht="15.75" thickTop="1" x14ac:dyDescent="0.25"/>
  </sheetData>
  <mergeCells count="4">
    <mergeCell ref="A2:A3"/>
    <mergeCell ref="B2:B3"/>
    <mergeCell ref="C2:D2"/>
    <mergeCell ref="E2: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"/>
  <sheetViews>
    <sheetView tabSelected="1" view="pageBreakPreview" zoomScaleNormal="100" zoomScaleSheetLayoutView="100" workbookViewId="0">
      <selection activeCell="O1" sqref="O1:R1048576"/>
    </sheetView>
  </sheetViews>
  <sheetFormatPr baseColWidth="10" defaultColWidth="9.140625" defaultRowHeight="15" x14ac:dyDescent="0.25"/>
  <cols>
    <col min="2" max="2" width="60.140625" bestFit="1" customWidth="1"/>
    <col min="3" max="3" width="10" customWidth="1"/>
    <col min="4" max="5" width="11.7109375" customWidth="1"/>
    <col min="6" max="7" width="12.85546875" customWidth="1"/>
    <col min="8" max="8" width="11.85546875" customWidth="1"/>
    <col min="9" max="9" width="13.7109375" customWidth="1"/>
    <col min="10" max="10" width="13" customWidth="1"/>
    <col min="11" max="11" width="13.85546875" customWidth="1"/>
    <col min="12" max="12" width="13.7109375" customWidth="1"/>
    <col min="13" max="14" width="16.5703125" customWidth="1"/>
  </cols>
  <sheetData>
    <row r="1" spans="1:14" ht="32.25" thickBot="1" x14ac:dyDescent="0.3">
      <c r="A1" s="329" t="s">
        <v>859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</row>
    <row r="2" spans="1:14" ht="30" customHeight="1" thickTop="1" thickBot="1" x14ac:dyDescent="0.3">
      <c r="A2" s="318" t="s">
        <v>0</v>
      </c>
      <c r="B2" s="318" t="s">
        <v>1</v>
      </c>
      <c r="C2" s="318" t="s">
        <v>402</v>
      </c>
      <c r="D2" s="318"/>
      <c r="E2" s="318" t="s">
        <v>402</v>
      </c>
      <c r="F2" s="318"/>
      <c r="G2" s="318" t="s">
        <v>402</v>
      </c>
      <c r="H2" s="318"/>
      <c r="I2" s="318" t="s">
        <v>402</v>
      </c>
      <c r="J2" s="318"/>
      <c r="K2" s="318" t="s">
        <v>402</v>
      </c>
      <c r="L2" s="318"/>
      <c r="M2" s="318" t="s">
        <v>402</v>
      </c>
      <c r="N2" s="318" t="s">
        <v>402</v>
      </c>
    </row>
    <row r="3" spans="1:14" ht="60" customHeight="1" thickTop="1" thickBot="1" x14ac:dyDescent="0.3">
      <c r="A3" s="318" t="s">
        <v>0</v>
      </c>
      <c r="B3" s="318" t="s">
        <v>1</v>
      </c>
      <c r="C3" s="330" t="s">
        <v>842</v>
      </c>
      <c r="D3" s="331"/>
      <c r="E3" s="330" t="s">
        <v>836</v>
      </c>
      <c r="F3" s="331"/>
      <c r="G3" s="330" t="s">
        <v>837</v>
      </c>
      <c r="H3" s="331"/>
      <c r="I3" s="330" t="s">
        <v>838</v>
      </c>
      <c r="J3" s="331"/>
      <c r="K3" s="330" t="s">
        <v>839</v>
      </c>
      <c r="L3" s="331"/>
      <c r="M3" s="2" t="s">
        <v>840</v>
      </c>
      <c r="N3" s="2" t="s">
        <v>841</v>
      </c>
    </row>
    <row r="4" spans="1:14" ht="15.75" thickTop="1" x14ac:dyDescent="0.25">
      <c r="A4" s="4" t="s">
        <v>2</v>
      </c>
      <c r="B4" s="4" t="s">
        <v>3</v>
      </c>
      <c r="C4" s="3">
        <v>1250</v>
      </c>
      <c r="D4" s="118">
        <f>+M4/C4*100</f>
        <v>100</v>
      </c>
      <c r="E4" s="3">
        <v>1354</v>
      </c>
      <c r="F4" s="118">
        <f>+M4/E4*100</f>
        <v>92.319054652880354</v>
      </c>
      <c r="G4" s="3">
        <v>126</v>
      </c>
      <c r="H4" s="118">
        <f>+G4/M4*100</f>
        <v>10.08</v>
      </c>
      <c r="I4" s="3">
        <v>1005</v>
      </c>
      <c r="J4" s="73">
        <f>+I4/M4*100</f>
        <v>80.400000000000006</v>
      </c>
      <c r="K4" s="3">
        <v>119</v>
      </c>
      <c r="L4" s="118">
        <f>+K4/M4*100</f>
        <v>9.5200000000000014</v>
      </c>
      <c r="M4" s="3">
        <v>1250</v>
      </c>
      <c r="N4" s="3">
        <v>104</v>
      </c>
    </row>
    <row r="5" spans="1:14" x14ac:dyDescent="0.25">
      <c r="A5" s="4" t="s">
        <v>4</v>
      </c>
      <c r="B5" s="4" t="s">
        <v>5</v>
      </c>
      <c r="C5" s="3">
        <v>1099</v>
      </c>
      <c r="D5" s="118">
        <f t="shared" ref="D5:D68" si="0">+M5/C5*100</f>
        <v>100</v>
      </c>
      <c r="E5" s="3">
        <v>1541</v>
      </c>
      <c r="F5" s="118">
        <f t="shared" ref="F5:F68" si="1">+M5/E5*100</f>
        <v>71.317326411421149</v>
      </c>
      <c r="G5" s="3">
        <v>66</v>
      </c>
      <c r="H5" s="118">
        <f t="shared" ref="H5:H68" si="2">+G5/M5*100</f>
        <v>6.005459508644222</v>
      </c>
      <c r="I5" s="3">
        <v>972</v>
      </c>
      <c r="J5" s="73">
        <f t="shared" ref="J5:J68" si="3">+I5/M5*100</f>
        <v>88.444040036396714</v>
      </c>
      <c r="K5" s="3">
        <v>61</v>
      </c>
      <c r="L5" s="118">
        <f t="shared" ref="L5:L68" si="4">+K5/M5*100</f>
        <v>5.550500454959054</v>
      </c>
      <c r="M5" s="3">
        <v>1099</v>
      </c>
      <c r="N5" s="3">
        <v>442</v>
      </c>
    </row>
    <row r="6" spans="1:14" x14ac:dyDescent="0.25">
      <c r="A6" s="4" t="s">
        <v>6</v>
      </c>
      <c r="B6" s="4" t="s">
        <v>7</v>
      </c>
      <c r="C6" s="3">
        <v>1621</v>
      </c>
      <c r="D6" s="118">
        <f t="shared" si="0"/>
        <v>78.778531770512032</v>
      </c>
      <c r="E6" s="3">
        <v>1503</v>
      </c>
      <c r="F6" s="118">
        <f t="shared" si="1"/>
        <v>84.96340652029275</v>
      </c>
      <c r="G6" s="3">
        <v>145</v>
      </c>
      <c r="H6" s="118">
        <f t="shared" si="2"/>
        <v>11.354737666405638</v>
      </c>
      <c r="I6" s="3">
        <v>1030</v>
      </c>
      <c r="J6" s="73">
        <f t="shared" si="3"/>
        <v>80.657791699295217</v>
      </c>
      <c r="K6" s="3">
        <v>102</v>
      </c>
      <c r="L6" s="118">
        <f t="shared" si="4"/>
        <v>7.9874706342991386</v>
      </c>
      <c r="M6" s="3">
        <v>1277</v>
      </c>
      <c r="N6" s="3">
        <v>226</v>
      </c>
    </row>
    <row r="7" spans="1:14" x14ac:dyDescent="0.25">
      <c r="A7" s="4" t="s">
        <v>8</v>
      </c>
      <c r="B7" s="4" t="s">
        <v>9</v>
      </c>
      <c r="C7" s="3">
        <v>3037</v>
      </c>
      <c r="D7" s="118">
        <f t="shared" si="0"/>
        <v>77.049720118538033</v>
      </c>
      <c r="E7" s="3">
        <v>2340</v>
      </c>
      <c r="F7" s="118">
        <f t="shared" si="1"/>
        <v>100</v>
      </c>
      <c r="G7" s="3">
        <v>336</v>
      </c>
      <c r="H7" s="118">
        <f t="shared" si="2"/>
        <v>14.358974358974358</v>
      </c>
      <c r="I7" s="3">
        <v>1383</v>
      </c>
      <c r="J7" s="73">
        <f t="shared" si="3"/>
        <v>59.102564102564102</v>
      </c>
      <c r="K7" s="3">
        <v>621</v>
      </c>
      <c r="L7" s="118">
        <f t="shared" si="4"/>
        <v>26.53846153846154</v>
      </c>
      <c r="M7" s="3">
        <v>2340</v>
      </c>
      <c r="N7" s="3">
        <v>0</v>
      </c>
    </row>
    <row r="8" spans="1:14" x14ac:dyDescent="0.25">
      <c r="A8" s="4" t="s">
        <v>10</v>
      </c>
      <c r="B8" s="4" t="s">
        <v>11</v>
      </c>
      <c r="C8" s="3">
        <v>1059</v>
      </c>
      <c r="D8" s="118">
        <f t="shared" si="0"/>
        <v>90.27384324834749</v>
      </c>
      <c r="E8" s="3">
        <v>956</v>
      </c>
      <c r="F8" s="118">
        <f t="shared" si="1"/>
        <v>100</v>
      </c>
      <c r="G8" s="3">
        <v>115</v>
      </c>
      <c r="H8" s="118">
        <f t="shared" si="2"/>
        <v>12.02928870292887</v>
      </c>
      <c r="I8" s="3">
        <v>789</v>
      </c>
      <c r="J8" s="73">
        <f t="shared" si="3"/>
        <v>82.531380753138066</v>
      </c>
      <c r="K8" s="3">
        <v>52</v>
      </c>
      <c r="L8" s="118">
        <f t="shared" si="4"/>
        <v>5.439330543933055</v>
      </c>
      <c r="M8" s="3">
        <v>956</v>
      </c>
      <c r="N8" s="3">
        <v>0</v>
      </c>
    </row>
    <row r="9" spans="1:14" x14ac:dyDescent="0.25">
      <c r="A9" s="4" t="s">
        <v>12</v>
      </c>
      <c r="B9" s="4" t="s">
        <v>13</v>
      </c>
      <c r="C9" s="3">
        <v>0</v>
      </c>
      <c r="D9" s="118" t="e">
        <f t="shared" si="0"/>
        <v>#DIV/0!</v>
      </c>
      <c r="E9" s="3">
        <f>'Nuevo Ingreso'!C10</f>
        <v>2598</v>
      </c>
      <c r="F9" s="118">
        <f t="shared" si="1"/>
        <v>0</v>
      </c>
      <c r="G9" s="3">
        <v>0</v>
      </c>
      <c r="H9" s="118" t="e">
        <f t="shared" si="2"/>
        <v>#DIV/0!</v>
      </c>
      <c r="I9" s="3">
        <v>0</v>
      </c>
      <c r="J9" s="73" t="e">
        <f t="shared" si="3"/>
        <v>#DIV/0!</v>
      </c>
      <c r="K9" s="3">
        <v>0</v>
      </c>
      <c r="L9" s="118" t="e">
        <f t="shared" si="4"/>
        <v>#DIV/0!</v>
      </c>
      <c r="M9" s="3">
        <v>0</v>
      </c>
      <c r="N9" s="3">
        <v>2598</v>
      </c>
    </row>
    <row r="10" spans="1:14" x14ac:dyDescent="0.25">
      <c r="A10" s="4" t="s">
        <v>14</v>
      </c>
      <c r="B10" s="4" t="s">
        <v>15</v>
      </c>
      <c r="C10" s="3">
        <v>2313</v>
      </c>
      <c r="D10" s="118">
        <f t="shared" si="0"/>
        <v>79.636835278858626</v>
      </c>
      <c r="E10" s="3">
        <v>1842</v>
      </c>
      <c r="F10" s="118">
        <f t="shared" si="1"/>
        <v>100</v>
      </c>
      <c r="G10" s="3">
        <v>261</v>
      </c>
      <c r="H10" s="118">
        <f t="shared" si="2"/>
        <v>14.169381107491857</v>
      </c>
      <c r="I10" s="3">
        <v>1539</v>
      </c>
      <c r="J10" s="73">
        <f t="shared" si="3"/>
        <v>83.55048859934854</v>
      </c>
      <c r="K10" s="3">
        <v>42</v>
      </c>
      <c r="L10" s="118">
        <f t="shared" si="4"/>
        <v>2.2801302931596092</v>
      </c>
      <c r="M10" s="3">
        <v>1842</v>
      </c>
      <c r="N10" s="3">
        <v>0</v>
      </c>
    </row>
    <row r="11" spans="1:14" x14ac:dyDescent="0.25">
      <c r="A11" s="4" t="s">
        <v>16</v>
      </c>
      <c r="B11" s="4" t="s">
        <v>17</v>
      </c>
      <c r="C11" s="3">
        <v>1279</v>
      </c>
      <c r="D11" s="118">
        <f t="shared" si="0"/>
        <v>77.013291634089128</v>
      </c>
      <c r="E11" s="3">
        <v>1126</v>
      </c>
      <c r="F11" s="118">
        <f t="shared" si="1"/>
        <v>87.477797513321491</v>
      </c>
      <c r="G11" s="3">
        <v>63</v>
      </c>
      <c r="H11" s="118">
        <f t="shared" si="2"/>
        <v>6.3959390862944163</v>
      </c>
      <c r="I11" s="3">
        <v>824</v>
      </c>
      <c r="J11" s="73">
        <f t="shared" si="3"/>
        <v>83.654822335025386</v>
      </c>
      <c r="K11" s="3">
        <v>98</v>
      </c>
      <c r="L11" s="118">
        <f t="shared" si="4"/>
        <v>9.9492385786802036</v>
      </c>
      <c r="M11" s="3">
        <v>985</v>
      </c>
      <c r="N11" s="3">
        <v>141</v>
      </c>
    </row>
    <row r="12" spans="1:14" x14ac:dyDescent="0.25">
      <c r="A12" s="4" t="s">
        <v>18</v>
      </c>
      <c r="B12" s="4" t="s">
        <v>19</v>
      </c>
      <c r="C12" s="3">
        <v>3110</v>
      </c>
      <c r="D12" s="118">
        <f t="shared" si="0"/>
        <v>85.144694533762049</v>
      </c>
      <c r="E12" s="3">
        <v>2648</v>
      </c>
      <c r="F12" s="118">
        <f t="shared" si="1"/>
        <v>100</v>
      </c>
      <c r="G12" s="3">
        <v>285</v>
      </c>
      <c r="H12" s="118">
        <f t="shared" si="2"/>
        <v>10.762839879154079</v>
      </c>
      <c r="I12" s="3">
        <v>2154</v>
      </c>
      <c r="J12" s="73">
        <f t="shared" si="3"/>
        <v>81.34441087613294</v>
      </c>
      <c r="K12" s="3">
        <v>209</v>
      </c>
      <c r="L12" s="118">
        <f t="shared" si="4"/>
        <v>7.8927492447129906</v>
      </c>
      <c r="M12" s="3">
        <v>2648</v>
      </c>
      <c r="N12" s="3">
        <v>0</v>
      </c>
    </row>
    <row r="13" spans="1:14" x14ac:dyDescent="0.25">
      <c r="A13" s="4" t="s">
        <v>20</v>
      </c>
      <c r="B13" s="4" t="s">
        <v>21</v>
      </c>
      <c r="C13" s="3">
        <v>270</v>
      </c>
      <c r="D13" s="118">
        <f t="shared" si="0"/>
        <v>100</v>
      </c>
      <c r="E13" s="3">
        <v>564</v>
      </c>
      <c r="F13" s="118">
        <f t="shared" si="1"/>
        <v>47.872340425531917</v>
      </c>
      <c r="G13" s="3">
        <v>24</v>
      </c>
      <c r="H13" s="118">
        <f t="shared" si="2"/>
        <v>8.8888888888888893</v>
      </c>
      <c r="I13" s="3">
        <v>226</v>
      </c>
      <c r="J13" s="73">
        <f t="shared" si="3"/>
        <v>83.703703703703695</v>
      </c>
      <c r="K13" s="3">
        <v>20</v>
      </c>
      <c r="L13" s="118">
        <f t="shared" si="4"/>
        <v>7.4074074074074066</v>
      </c>
      <c r="M13" s="3">
        <v>270</v>
      </c>
      <c r="N13" s="3">
        <v>294</v>
      </c>
    </row>
    <row r="14" spans="1:14" x14ac:dyDescent="0.25">
      <c r="A14" s="4" t="s">
        <v>22</v>
      </c>
      <c r="B14" s="4" t="s">
        <v>23</v>
      </c>
      <c r="C14" s="3">
        <v>1222</v>
      </c>
      <c r="D14" s="118">
        <f t="shared" si="0"/>
        <v>87.070376432078561</v>
      </c>
      <c r="E14" s="3">
        <v>1064</v>
      </c>
      <c r="F14" s="118">
        <f t="shared" si="1"/>
        <v>100</v>
      </c>
      <c r="G14" s="3">
        <v>49</v>
      </c>
      <c r="H14" s="118">
        <f t="shared" si="2"/>
        <v>4.6052631578947363</v>
      </c>
      <c r="I14" s="3">
        <v>826</v>
      </c>
      <c r="J14" s="73">
        <f t="shared" si="3"/>
        <v>77.631578947368425</v>
      </c>
      <c r="K14" s="3">
        <v>189</v>
      </c>
      <c r="L14" s="118">
        <f t="shared" si="4"/>
        <v>17.763157894736842</v>
      </c>
      <c r="M14" s="3">
        <v>1064</v>
      </c>
      <c r="N14" s="3">
        <v>0</v>
      </c>
    </row>
    <row r="15" spans="1:14" x14ac:dyDescent="0.25">
      <c r="A15" s="4" t="s">
        <v>24</v>
      </c>
      <c r="B15" s="4" t="s">
        <v>25</v>
      </c>
      <c r="C15" s="3">
        <v>1119</v>
      </c>
      <c r="D15" s="118">
        <f t="shared" si="0"/>
        <v>82.663092046470069</v>
      </c>
      <c r="E15" s="3">
        <v>1035</v>
      </c>
      <c r="F15" s="118">
        <f t="shared" si="1"/>
        <v>89.371980676328505</v>
      </c>
      <c r="G15" s="3">
        <v>53</v>
      </c>
      <c r="H15" s="118">
        <f t="shared" si="2"/>
        <v>5.7297297297297298</v>
      </c>
      <c r="I15" s="3">
        <v>734</v>
      </c>
      <c r="J15" s="73">
        <f t="shared" si="3"/>
        <v>79.351351351351354</v>
      </c>
      <c r="K15" s="3">
        <v>138</v>
      </c>
      <c r="L15" s="118">
        <f t="shared" si="4"/>
        <v>14.918918918918919</v>
      </c>
      <c r="M15" s="3">
        <v>925</v>
      </c>
      <c r="N15" s="3">
        <v>110</v>
      </c>
    </row>
    <row r="16" spans="1:14" x14ac:dyDescent="0.25">
      <c r="A16" s="4" t="s">
        <v>26</v>
      </c>
      <c r="B16" s="4" t="s">
        <v>27</v>
      </c>
      <c r="C16" s="3">
        <v>1438</v>
      </c>
      <c r="D16" s="118">
        <f t="shared" si="0"/>
        <v>100</v>
      </c>
      <c r="E16" s="3">
        <v>1790</v>
      </c>
      <c r="F16" s="118">
        <f t="shared" si="1"/>
        <v>80.335195530726253</v>
      </c>
      <c r="G16" s="3">
        <v>157</v>
      </c>
      <c r="H16" s="118">
        <f t="shared" si="2"/>
        <v>10.917941585535466</v>
      </c>
      <c r="I16" s="3">
        <v>1203</v>
      </c>
      <c r="J16" s="73">
        <f t="shared" si="3"/>
        <v>83.657858136300419</v>
      </c>
      <c r="K16" s="3">
        <v>78</v>
      </c>
      <c r="L16" s="118">
        <f t="shared" si="4"/>
        <v>5.4242002781641165</v>
      </c>
      <c r="M16" s="3">
        <v>1438</v>
      </c>
      <c r="N16" s="3">
        <v>352</v>
      </c>
    </row>
    <row r="17" spans="1:14" x14ac:dyDescent="0.25">
      <c r="A17" s="4" t="s">
        <v>28</v>
      </c>
      <c r="B17" s="4" t="s">
        <v>29</v>
      </c>
      <c r="C17" s="3">
        <v>745</v>
      </c>
      <c r="D17" s="118">
        <f t="shared" si="0"/>
        <v>100</v>
      </c>
      <c r="E17" s="3">
        <v>1043</v>
      </c>
      <c r="F17" s="118">
        <f t="shared" si="1"/>
        <v>71.428571428571431</v>
      </c>
      <c r="G17" s="3">
        <v>36</v>
      </c>
      <c r="H17" s="118">
        <f t="shared" si="2"/>
        <v>4.8322147651006713</v>
      </c>
      <c r="I17" s="3">
        <v>527</v>
      </c>
      <c r="J17" s="73">
        <f t="shared" si="3"/>
        <v>70.738255033557053</v>
      </c>
      <c r="K17" s="3">
        <v>182</v>
      </c>
      <c r="L17" s="118">
        <f t="shared" si="4"/>
        <v>24.429530201342281</v>
      </c>
      <c r="M17" s="3">
        <v>745</v>
      </c>
      <c r="N17" s="3">
        <v>298</v>
      </c>
    </row>
    <row r="18" spans="1:14" x14ac:dyDescent="0.25">
      <c r="A18" s="4" t="s">
        <v>30</v>
      </c>
      <c r="B18" s="4" t="s">
        <v>31</v>
      </c>
      <c r="C18" s="3">
        <v>558</v>
      </c>
      <c r="D18" s="118">
        <f t="shared" si="0"/>
        <v>100</v>
      </c>
      <c r="E18" s="3">
        <v>794</v>
      </c>
      <c r="F18" s="118">
        <f t="shared" si="1"/>
        <v>70.277078085642316</v>
      </c>
      <c r="G18" s="3">
        <v>38</v>
      </c>
      <c r="H18" s="118">
        <f t="shared" si="2"/>
        <v>6.8100358422939076</v>
      </c>
      <c r="I18" s="3">
        <v>467</v>
      </c>
      <c r="J18" s="73">
        <f t="shared" si="3"/>
        <v>83.691756272401435</v>
      </c>
      <c r="K18" s="3">
        <v>53</v>
      </c>
      <c r="L18" s="118">
        <f t="shared" si="4"/>
        <v>9.4982078853046588</v>
      </c>
      <c r="M18" s="3">
        <v>558</v>
      </c>
      <c r="N18" s="3">
        <v>236</v>
      </c>
    </row>
    <row r="19" spans="1:14" x14ac:dyDescent="0.25">
      <c r="A19" s="4" t="s">
        <v>32</v>
      </c>
      <c r="B19" s="4" t="s">
        <v>33</v>
      </c>
      <c r="C19" s="3">
        <v>958</v>
      </c>
      <c r="D19" s="118">
        <f t="shared" si="0"/>
        <v>96.972860125260965</v>
      </c>
      <c r="E19" s="3">
        <v>958</v>
      </c>
      <c r="F19" s="118">
        <f t="shared" si="1"/>
        <v>96.972860125260965</v>
      </c>
      <c r="G19" s="3">
        <v>57</v>
      </c>
      <c r="H19" s="118">
        <f t="shared" si="2"/>
        <v>6.1356297093649088</v>
      </c>
      <c r="I19" s="3">
        <v>774</v>
      </c>
      <c r="J19" s="73">
        <f t="shared" si="3"/>
        <v>83.315392895586655</v>
      </c>
      <c r="K19" s="3">
        <v>98</v>
      </c>
      <c r="L19" s="118">
        <f t="shared" si="4"/>
        <v>10.548977395048439</v>
      </c>
      <c r="M19" s="3">
        <v>929</v>
      </c>
      <c r="N19" s="3">
        <v>29</v>
      </c>
    </row>
    <row r="20" spans="1:14" x14ac:dyDescent="0.25">
      <c r="A20" s="4" t="s">
        <v>34</v>
      </c>
      <c r="B20" s="4" t="s">
        <v>35</v>
      </c>
      <c r="C20" s="3">
        <v>869</v>
      </c>
      <c r="D20" s="118">
        <f t="shared" si="0"/>
        <v>66.052934407364788</v>
      </c>
      <c r="E20" s="3">
        <v>662</v>
      </c>
      <c r="F20" s="118">
        <f t="shared" si="1"/>
        <v>86.70694864048339</v>
      </c>
      <c r="G20" s="3">
        <v>106</v>
      </c>
      <c r="H20" s="118">
        <f t="shared" si="2"/>
        <v>18.466898954703833</v>
      </c>
      <c r="I20" s="3">
        <v>444</v>
      </c>
      <c r="J20" s="73">
        <f t="shared" si="3"/>
        <v>77.351916376306619</v>
      </c>
      <c r="K20" s="3">
        <v>24</v>
      </c>
      <c r="L20" s="118">
        <f t="shared" si="4"/>
        <v>4.1811846689895473</v>
      </c>
      <c r="M20" s="3">
        <v>574</v>
      </c>
      <c r="N20" s="3">
        <v>88</v>
      </c>
    </row>
    <row r="21" spans="1:14" x14ac:dyDescent="0.25">
      <c r="A21" s="4" t="s">
        <v>36</v>
      </c>
      <c r="B21" s="4" t="s">
        <v>37</v>
      </c>
      <c r="C21" s="3">
        <v>1178</v>
      </c>
      <c r="D21" s="118">
        <f t="shared" si="0"/>
        <v>90.492359932088277</v>
      </c>
      <c r="E21" s="3">
        <v>1122</v>
      </c>
      <c r="F21" s="118">
        <f t="shared" si="1"/>
        <v>95.008912655971471</v>
      </c>
      <c r="G21" s="3">
        <v>102</v>
      </c>
      <c r="H21" s="118">
        <f t="shared" si="2"/>
        <v>9.568480300187618</v>
      </c>
      <c r="I21" s="3">
        <v>803</v>
      </c>
      <c r="J21" s="73">
        <f t="shared" si="3"/>
        <v>75.328330206378993</v>
      </c>
      <c r="K21" s="3">
        <v>161</v>
      </c>
      <c r="L21" s="118">
        <f t="shared" si="4"/>
        <v>15.103189493433398</v>
      </c>
      <c r="M21" s="3">
        <v>1066</v>
      </c>
      <c r="N21" s="3">
        <v>56</v>
      </c>
    </row>
    <row r="22" spans="1:14" x14ac:dyDescent="0.25">
      <c r="A22" s="4" t="s">
        <v>38</v>
      </c>
      <c r="B22" s="4" t="s">
        <v>39</v>
      </c>
      <c r="C22" s="3">
        <v>372</v>
      </c>
      <c r="D22" s="118">
        <f t="shared" si="0"/>
        <v>100</v>
      </c>
      <c r="E22" s="3">
        <v>905</v>
      </c>
      <c r="F22" s="118">
        <f t="shared" si="1"/>
        <v>41.104972375690608</v>
      </c>
      <c r="G22" s="3">
        <v>9</v>
      </c>
      <c r="H22" s="118">
        <f t="shared" si="2"/>
        <v>2.4193548387096775</v>
      </c>
      <c r="I22" s="3">
        <v>262</v>
      </c>
      <c r="J22" s="73">
        <f t="shared" si="3"/>
        <v>70.430107526881727</v>
      </c>
      <c r="K22" s="3">
        <v>101</v>
      </c>
      <c r="L22" s="118">
        <f t="shared" si="4"/>
        <v>27.1505376344086</v>
      </c>
      <c r="M22" s="3">
        <v>372</v>
      </c>
      <c r="N22" s="3">
        <v>533</v>
      </c>
    </row>
    <row r="23" spans="1:14" x14ac:dyDescent="0.25">
      <c r="A23" s="4" t="s">
        <v>40</v>
      </c>
      <c r="B23" s="4" t="s">
        <v>41</v>
      </c>
      <c r="C23" s="3">
        <v>511</v>
      </c>
      <c r="D23" s="118">
        <f t="shared" si="0"/>
        <v>100</v>
      </c>
      <c r="E23" s="3">
        <v>645</v>
      </c>
      <c r="F23" s="118">
        <f t="shared" si="1"/>
        <v>79.224806201550393</v>
      </c>
      <c r="G23" s="3">
        <v>31</v>
      </c>
      <c r="H23" s="118">
        <f t="shared" si="2"/>
        <v>6.0665362035225048</v>
      </c>
      <c r="I23" s="3">
        <v>393</v>
      </c>
      <c r="J23" s="73">
        <f t="shared" si="3"/>
        <v>76.908023483365952</v>
      </c>
      <c r="K23" s="3">
        <v>87</v>
      </c>
      <c r="L23" s="118">
        <f t="shared" si="4"/>
        <v>17.025440313111545</v>
      </c>
      <c r="M23" s="3">
        <v>511</v>
      </c>
      <c r="N23" s="3">
        <v>134</v>
      </c>
    </row>
    <row r="24" spans="1:14" x14ac:dyDescent="0.25">
      <c r="A24" s="4" t="s">
        <v>42</v>
      </c>
      <c r="B24" s="4" t="s">
        <v>43</v>
      </c>
      <c r="C24" s="3">
        <v>1168</v>
      </c>
      <c r="D24" s="118">
        <f t="shared" si="0"/>
        <v>83.81849315068493</v>
      </c>
      <c r="E24" s="3">
        <v>979</v>
      </c>
      <c r="F24" s="118">
        <f t="shared" si="1"/>
        <v>100</v>
      </c>
      <c r="G24" s="3">
        <v>82</v>
      </c>
      <c r="H24" s="118">
        <f t="shared" si="2"/>
        <v>8.3758937691521957</v>
      </c>
      <c r="I24" s="3">
        <v>758</v>
      </c>
      <c r="J24" s="73">
        <f t="shared" si="3"/>
        <v>77.425944841675175</v>
      </c>
      <c r="K24" s="3">
        <v>139</v>
      </c>
      <c r="L24" s="118">
        <f t="shared" si="4"/>
        <v>14.198161389172625</v>
      </c>
      <c r="M24" s="3">
        <v>979</v>
      </c>
      <c r="N24" s="3">
        <v>0</v>
      </c>
    </row>
    <row r="25" spans="1:14" x14ac:dyDescent="0.25">
      <c r="A25" s="4" t="s">
        <v>44</v>
      </c>
      <c r="B25" s="4" t="s">
        <v>45</v>
      </c>
      <c r="C25" s="3">
        <v>1255</v>
      </c>
      <c r="D25" s="118">
        <f t="shared" si="0"/>
        <v>77.529880478087648</v>
      </c>
      <c r="E25" s="3">
        <v>973</v>
      </c>
      <c r="F25" s="118">
        <f t="shared" si="1"/>
        <v>100</v>
      </c>
      <c r="G25" s="3">
        <v>23</v>
      </c>
      <c r="H25" s="118">
        <f t="shared" si="2"/>
        <v>2.3638232271325799</v>
      </c>
      <c r="I25" s="3">
        <v>687</v>
      </c>
      <c r="J25" s="73">
        <f t="shared" si="3"/>
        <v>70.606372045220965</v>
      </c>
      <c r="K25" s="3">
        <v>263</v>
      </c>
      <c r="L25" s="118">
        <f t="shared" si="4"/>
        <v>27.029804727646457</v>
      </c>
      <c r="M25" s="3">
        <v>973</v>
      </c>
      <c r="N25" s="3">
        <v>0</v>
      </c>
    </row>
    <row r="26" spans="1:14" x14ac:dyDescent="0.25">
      <c r="A26" s="4" t="s">
        <v>46</v>
      </c>
      <c r="B26" s="4" t="s">
        <v>47</v>
      </c>
      <c r="C26" s="3">
        <v>611</v>
      </c>
      <c r="D26" s="118">
        <f t="shared" si="0"/>
        <v>86.743044189852696</v>
      </c>
      <c r="E26" s="3">
        <v>530</v>
      </c>
      <c r="F26" s="118">
        <f t="shared" si="1"/>
        <v>100</v>
      </c>
      <c r="G26" s="3">
        <v>127</v>
      </c>
      <c r="H26" s="118">
        <f t="shared" si="2"/>
        <v>23.962264150943398</v>
      </c>
      <c r="I26" s="3">
        <v>216</v>
      </c>
      <c r="J26" s="73">
        <f t="shared" si="3"/>
        <v>40.754716981132077</v>
      </c>
      <c r="K26" s="3">
        <v>187</v>
      </c>
      <c r="L26" s="118">
        <f t="shared" si="4"/>
        <v>35.283018867924525</v>
      </c>
      <c r="M26" s="3">
        <v>530</v>
      </c>
      <c r="N26" s="3">
        <v>0</v>
      </c>
    </row>
    <row r="27" spans="1:14" x14ac:dyDescent="0.25">
      <c r="A27" s="4" t="s">
        <v>48</v>
      </c>
      <c r="B27" s="4" t="s">
        <v>49</v>
      </c>
      <c r="C27" s="3">
        <v>410</v>
      </c>
      <c r="D27" s="118">
        <f t="shared" si="0"/>
        <v>100</v>
      </c>
      <c r="E27" s="3">
        <v>487</v>
      </c>
      <c r="F27" s="118">
        <f t="shared" si="1"/>
        <v>84.188911704312119</v>
      </c>
      <c r="G27" s="3">
        <v>19</v>
      </c>
      <c r="H27" s="118">
        <f t="shared" si="2"/>
        <v>4.6341463414634143</v>
      </c>
      <c r="I27" s="3">
        <v>335</v>
      </c>
      <c r="J27" s="73">
        <f t="shared" si="3"/>
        <v>81.707317073170728</v>
      </c>
      <c r="K27" s="3">
        <v>56</v>
      </c>
      <c r="L27" s="118">
        <f t="shared" si="4"/>
        <v>13.658536585365855</v>
      </c>
      <c r="M27" s="3">
        <v>410</v>
      </c>
      <c r="N27" s="3">
        <v>77</v>
      </c>
    </row>
    <row r="28" spans="1:14" x14ac:dyDescent="0.25">
      <c r="A28" s="4" t="s">
        <v>50</v>
      </c>
      <c r="B28" s="4" t="s">
        <v>51</v>
      </c>
      <c r="C28" s="3">
        <v>877</v>
      </c>
      <c r="D28" s="118">
        <f t="shared" si="0"/>
        <v>100</v>
      </c>
      <c r="E28" s="3">
        <v>877</v>
      </c>
      <c r="F28" s="118">
        <f t="shared" si="1"/>
        <v>100</v>
      </c>
      <c r="G28" s="3">
        <v>43</v>
      </c>
      <c r="H28" s="118">
        <f t="shared" si="2"/>
        <v>4.9030786773090078</v>
      </c>
      <c r="I28" s="3">
        <v>680</v>
      </c>
      <c r="J28" s="73">
        <f t="shared" si="3"/>
        <v>77.53705815279362</v>
      </c>
      <c r="K28" s="3">
        <v>154</v>
      </c>
      <c r="L28" s="118">
        <f t="shared" si="4"/>
        <v>17.559863169897376</v>
      </c>
      <c r="M28" s="3">
        <v>877</v>
      </c>
      <c r="N28" s="3">
        <v>0</v>
      </c>
    </row>
    <row r="29" spans="1:14" x14ac:dyDescent="0.25">
      <c r="A29" s="4" t="s">
        <v>52</v>
      </c>
      <c r="B29" s="4" t="s">
        <v>53</v>
      </c>
      <c r="C29" s="3">
        <v>431</v>
      </c>
      <c r="D29" s="118">
        <f t="shared" si="0"/>
        <v>100</v>
      </c>
      <c r="E29" s="3">
        <v>571</v>
      </c>
      <c r="F29" s="118">
        <f t="shared" si="1"/>
        <v>75.481611208406306</v>
      </c>
      <c r="G29" s="3">
        <v>18</v>
      </c>
      <c r="H29" s="118">
        <f t="shared" si="2"/>
        <v>4.1763341067285378</v>
      </c>
      <c r="I29" s="3">
        <v>298</v>
      </c>
      <c r="J29" s="73">
        <f t="shared" si="3"/>
        <v>69.141531322505799</v>
      </c>
      <c r="K29" s="3">
        <v>115</v>
      </c>
      <c r="L29" s="118">
        <f t="shared" si="4"/>
        <v>26.682134570765658</v>
      </c>
      <c r="M29" s="3">
        <v>431</v>
      </c>
      <c r="N29" s="3">
        <v>140</v>
      </c>
    </row>
    <row r="30" spans="1:14" x14ac:dyDescent="0.25">
      <c r="A30" s="4" t="s">
        <v>54</v>
      </c>
      <c r="B30" s="4" t="s">
        <v>55</v>
      </c>
      <c r="C30" s="3">
        <v>1383</v>
      </c>
      <c r="D30" s="118">
        <f t="shared" si="0"/>
        <v>100</v>
      </c>
      <c r="E30" s="3">
        <v>1764</v>
      </c>
      <c r="F30" s="118">
        <f t="shared" si="1"/>
        <v>78.401360544217695</v>
      </c>
      <c r="G30" s="3">
        <v>56</v>
      </c>
      <c r="H30" s="118">
        <f t="shared" si="2"/>
        <v>4.0491684743311644</v>
      </c>
      <c r="I30" s="3">
        <v>1068</v>
      </c>
      <c r="J30" s="73">
        <f t="shared" si="3"/>
        <v>77.223427331887208</v>
      </c>
      <c r="K30" s="3">
        <v>259</v>
      </c>
      <c r="L30" s="118">
        <f t="shared" si="4"/>
        <v>18.727404193781634</v>
      </c>
      <c r="M30" s="3">
        <v>1383</v>
      </c>
      <c r="N30" s="3">
        <v>381</v>
      </c>
    </row>
    <row r="31" spans="1:14" x14ac:dyDescent="0.25">
      <c r="A31" s="4" t="s">
        <v>56</v>
      </c>
      <c r="B31" s="4" t="s">
        <v>57</v>
      </c>
      <c r="C31" s="3">
        <v>997</v>
      </c>
      <c r="D31" s="118">
        <f t="shared" si="0"/>
        <v>100</v>
      </c>
      <c r="E31" s="3">
        <v>1025</v>
      </c>
      <c r="F31" s="118">
        <f t="shared" si="1"/>
        <v>97.268292682926827</v>
      </c>
      <c r="G31" s="3">
        <v>19</v>
      </c>
      <c r="H31" s="118">
        <f t="shared" si="2"/>
        <v>1.9057171514543632</v>
      </c>
      <c r="I31" s="3">
        <v>837</v>
      </c>
      <c r="J31" s="73">
        <f t="shared" si="3"/>
        <v>83.95185556670009</v>
      </c>
      <c r="K31" s="3">
        <v>141</v>
      </c>
      <c r="L31" s="118">
        <f t="shared" si="4"/>
        <v>14.142427281845539</v>
      </c>
      <c r="M31" s="3">
        <v>997</v>
      </c>
      <c r="N31" s="3">
        <v>28</v>
      </c>
    </row>
    <row r="32" spans="1:14" x14ac:dyDescent="0.25">
      <c r="A32" s="4" t="s">
        <v>58</v>
      </c>
      <c r="B32" s="4" t="s">
        <v>59</v>
      </c>
      <c r="C32" s="3">
        <v>810</v>
      </c>
      <c r="D32" s="118">
        <f t="shared" si="0"/>
        <v>84.691358024691354</v>
      </c>
      <c r="E32" s="3">
        <v>686</v>
      </c>
      <c r="F32" s="118">
        <f t="shared" si="1"/>
        <v>100</v>
      </c>
      <c r="G32" s="3">
        <v>83</v>
      </c>
      <c r="H32" s="118">
        <f t="shared" si="2"/>
        <v>12.099125364431487</v>
      </c>
      <c r="I32" s="3">
        <v>558</v>
      </c>
      <c r="J32" s="73">
        <f t="shared" si="3"/>
        <v>81.341107871720126</v>
      </c>
      <c r="K32" s="3">
        <v>45</v>
      </c>
      <c r="L32" s="118">
        <f t="shared" si="4"/>
        <v>6.5597667638483959</v>
      </c>
      <c r="M32" s="3">
        <v>686</v>
      </c>
      <c r="N32" s="3">
        <v>0</v>
      </c>
    </row>
    <row r="33" spans="1:14" x14ac:dyDescent="0.25">
      <c r="A33" s="4" t="s">
        <v>60</v>
      </c>
      <c r="B33" s="4" t="s">
        <v>61</v>
      </c>
      <c r="C33" s="3">
        <v>410</v>
      </c>
      <c r="D33" s="118">
        <f t="shared" si="0"/>
        <v>100</v>
      </c>
      <c r="E33" s="3">
        <v>637</v>
      </c>
      <c r="F33" s="118">
        <f t="shared" si="1"/>
        <v>64.364207221350085</v>
      </c>
      <c r="G33" s="3">
        <v>17</v>
      </c>
      <c r="H33" s="118">
        <f t="shared" si="2"/>
        <v>4.1463414634146343</v>
      </c>
      <c r="I33" s="3">
        <v>323</v>
      </c>
      <c r="J33" s="73">
        <f t="shared" si="3"/>
        <v>78.780487804878049</v>
      </c>
      <c r="K33" s="3">
        <v>70</v>
      </c>
      <c r="L33" s="118">
        <f t="shared" si="4"/>
        <v>17.073170731707318</v>
      </c>
      <c r="M33" s="3">
        <v>410</v>
      </c>
      <c r="N33" s="3">
        <v>227</v>
      </c>
    </row>
    <row r="34" spans="1:14" x14ac:dyDescent="0.25">
      <c r="A34" s="4" t="s">
        <v>62</v>
      </c>
      <c r="B34" s="4" t="s">
        <v>63</v>
      </c>
      <c r="C34" s="3">
        <v>556</v>
      </c>
      <c r="D34" s="118">
        <f t="shared" si="0"/>
        <v>100</v>
      </c>
      <c r="E34" s="3">
        <v>556</v>
      </c>
      <c r="F34" s="118">
        <f t="shared" si="1"/>
        <v>100</v>
      </c>
      <c r="G34" s="3">
        <v>40</v>
      </c>
      <c r="H34" s="118">
        <f t="shared" si="2"/>
        <v>7.1942446043165464</v>
      </c>
      <c r="I34" s="3">
        <v>435</v>
      </c>
      <c r="J34" s="73">
        <f t="shared" si="3"/>
        <v>78.237410071942449</v>
      </c>
      <c r="K34" s="3">
        <v>81</v>
      </c>
      <c r="L34" s="118">
        <f t="shared" si="4"/>
        <v>14.568345323741008</v>
      </c>
      <c r="M34" s="3">
        <v>556</v>
      </c>
      <c r="N34" s="3">
        <v>0</v>
      </c>
    </row>
    <row r="35" spans="1:14" x14ac:dyDescent="0.25">
      <c r="A35" s="4" t="s">
        <v>64</v>
      </c>
      <c r="B35" s="4" t="s">
        <v>65</v>
      </c>
      <c r="C35" s="3">
        <v>1223</v>
      </c>
      <c r="D35" s="118">
        <f t="shared" si="0"/>
        <v>80.212591986917417</v>
      </c>
      <c r="E35" s="3">
        <v>981</v>
      </c>
      <c r="F35" s="118">
        <f t="shared" si="1"/>
        <v>100</v>
      </c>
      <c r="G35" s="3">
        <v>168</v>
      </c>
      <c r="H35" s="118">
        <f t="shared" si="2"/>
        <v>17.12538226299694</v>
      </c>
      <c r="I35" s="3">
        <v>777</v>
      </c>
      <c r="J35" s="73">
        <f t="shared" si="3"/>
        <v>79.204892966360845</v>
      </c>
      <c r="K35" s="3">
        <v>36</v>
      </c>
      <c r="L35" s="118">
        <f t="shared" si="4"/>
        <v>3.669724770642202</v>
      </c>
      <c r="M35" s="3">
        <v>981</v>
      </c>
      <c r="N35" s="3">
        <v>0</v>
      </c>
    </row>
    <row r="36" spans="1:14" x14ac:dyDescent="0.25">
      <c r="A36" s="4" t="s">
        <v>66</v>
      </c>
      <c r="B36" s="4" t="s">
        <v>67</v>
      </c>
      <c r="C36" s="3">
        <v>564</v>
      </c>
      <c r="D36" s="118">
        <f t="shared" si="0"/>
        <v>100</v>
      </c>
      <c r="E36" s="3">
        <v>776</v>
      </c>
      <c r="F36" s="118">
        <f t="shared" si="1"/>
        <v>72.680412371134011</v>
      </c>
      <c r="G36" s="3">
        <v>37</v>
      </c>
      <c r="H36" s="118">
        <f t="shared" si="2"/>
        <v>6.5602836879432624</v>
      </c>
      <c r="I36" s="3">
        <v>441</v>
      </c>
      <c r="J36" s="73">
        <f t="shared" si="3"/>
        <v>78.191489361702125</v>
      </c>
      <c r="K36" s="3">
        <v>86</v>
      </c>
      <c r="L36" s="118">
        <f t="shared" si="4"/>
        <v>15.24822695035461</v>
      </c>
      <c r="M36" s="3">
        <v>564</v>
      </c>
      <c r="N36" s="3">
        <v>212</v>
      </c>
    </row>
    <row r="37" spans="1:14" x14ac:dyDescent="0.25">
      <c r="A37" s="4" t="s">
        <v>68</v>
      </c>
      <c r="B37" s="4" t="s">
        <v>69</v>
      </c>
      <c r="C37" s="3">
        <v>674</v>
      </c>
      <c r="D37" s="118">
        <f t="shared" si="0"/>
        <v>79.673590504451042</v>
      </c>
      <c r="E37" s="3">
        <v>537</v>
      </c>
      <c r="F37" s="118">
        <f t="shared" si="1"/>
        <v>100</v>
      </c>
      <c r="G37" s="3">
        <v>59</v>
      </c>
      <c r="H37" s="118">
        <f t="shared" si="2"/>
        <v>10.986964618249534</v>
      </c>
      <c r="I37" s="3">
        <v>449</v>
      </c>
      <c r="J37" s="73">
        <f t="shared" si="3"/>
        <v>83.612662942271882</v>
      </c>
      <c r="K37" s="3">
        <v>29</v>
      </c>
      <c r="L37" s="118">
        <f t="shared" si="4"/>
        <v>5.4003724394785841</v>
      </c>
      <c r="M37" s="3">
        <v>537</v>
      </c>
      <c r="N37" s="3">
        <v>0</v>
      </c>
    </row>
    <row r="38" spans="1:14" x14ac:dyDescent="0.25">
      <c r="A38" s="4" t="s">
        <v>70</v>
      </c>
      <c r="B38" s="4" t="s">
        <v>71</v>
      </c>
      <c r="C38" s="3">
        <v>2061</v>
      </c>
      <c r="D38" s="118">
        <f t="shared" si="0"/>
        <v>96.312469674915093</v>
      </c>
      <c r="E38" s="3">
        <v>1985</v>
      </c>
      <c r="F38" s="118">
        <f t="shared" si="1"/>
        <v>100</v>
      </c>
      <c r="G38" s="3">
        <v>201</v>
      </c>
      <c r="H38" s="118">
        <f t="shared" si="2"/>
        <v>10.125944584382871</v>
      </c>
      <c r="I38" s="3">
        <v>1615</v>
      </c>
      <c r="J38" s="73">
        <f t="shared" si="3"/>
        <v>81.360201511335021</v>
      </c>
      <c r="K38" s="3">
        <v>169</v>
      </c>
      <c r="L38" s="118">
        <f t="shared" si="4"/>
        <v>8.5138539042821169</v>
      </c>
      <c r="M38" s="3">
        <v>1985</v>
      </c>
      <c r="N38" s="3">
        <v>0</v>
      </c>
    </row>
    <row r="39" spans="1:14" x14ac:dyDescent="0.25">
      <c r="A39" s="4" t="s">
        <v>72</v>
      </c>
      <c r="B39" s="4" t="s">
        <v>73</v>
      </c>
      <c r="C39" s="3">
        <v>1166</v>
      </c>
      <c r="D39" s="118">
        <f t="shared" si="0"/>
        <v>85.420240137221271</v>
      </c>
      <c r="E39" s="3">
        <v>1257</v>
      </c>
      <c r="F39" s="118">
        <f t="shared" si="1"/>
        <v>79.23627684964201</v>
      </c>
      <c r="G39" s="3">
        <v>69</v>
      </c>
      <c r="H39" s="118">
        <f t="shared" si="2"/>
        <v>6.927710843373494</v>
      </c>
      <c r="I39" s="3">
        <v>789</v>
      </c>
      <c r="J39" s="73">
        <f t="shared" si="3"/>
        <v>79.216867469879517</v>
      </c>
      <c r="K39" s="3">
        <v>138</v>
      </c>
      <c r="L39" s="118">
        <f t="shared" si="4"/>
        <v>13.855421686746988</v>
      </c>
      <c r="M39" s="3">
        <v>996</v>
      </c>
      <c r="N39" s="3">
        <v>261</v>
      </c>
    </row>
    <row r="40" spans="1:14" x14ac:dyDescent="0.25">
      <c r="A40" s="4" t="s">
        <v>74</v>
      </c>
      <c r="B40" s="4" t="s">
        <v>75</v>
      </c>
      <c r="C40" s="3">
        <v>1566</v>
      </c>
      <c r="D40" s="118">
        <f t="shared" si="0"/>
        <v>100</v>
      </c>
      <c r="E40" s="3">
        <v>2370</v>
      </c>
      <c r="F40" s="118">
        <f t="shared" si="1"/>
        <v>66.075949367088612</v>
      </c>
      <c r="G40" s="3">
        <v>97</v>
      </c>
      <c r="H40" s="118">
        <f t="shared" si="2"/>
        <v>6.1941251596424012</v>
      </c>
      <c r="I40" s="3">
        <v>1209</v>
      </c>
      <c r="J40" s="73">
        <f t="shared" si="3"/>
        <v>77.203065134099617</v>
      </c>
      <c r="K40" s="3">
        <v>260</v>
      </c>
      <c r="L40" s="118">
        <f t="shared" si="4"/>
        <v>16.602809706257982</v>
      </c>
      <c r="M40" s="3">
        <v>1566</v>
      </c>
      <c r="N40" s="3">
        <v>804</v>
      </c>
    </row>
    <row r="41" spans="1:14" x14ac:dyDescent="0.25">
      <c r="A41" s="4" t="s">
        <v>76</v>
      </c>
      <c r="B41" s="4" t="s">
        <v>77</v>
      </c>
      <c r="C41" s="3">
        <v>1037</v>
      </c>
      <c r="D41" s="118">
        <f t="shared" si="0"/>
        <v>100</v>
      </c>
      <c r="E41" s="3">
        <v>1037</v>
      </c>
      <c r="F41" s="118">
        <f t="shared" si="1"/>
        <v>100</v>
      </c>
      <c r="G41" s="3">
        <v>173</v>
      </c>
      <c r="H41" s="118">
        <f t="shared" si="2"/>
        <v>16.682738669238187</v>
      </c>
      <c r="I41" s="3">
        <v>787</v>
      </c>
      <c r="J41" s="73">
        <f t="shared" si="3"/>
        <v>75.891996142719393</v>
      </c>
      <c r="K41" s="3">
        <v>77</v>
      </c>
      <c r="L41" s="118">
        <f t="shared" si="4"/>
        <v>7.425265188042431</v>
      </c>
      <c r="M41" s="3">
        <v>1037</v>
      </c>
      <c r="N41" s="3">
        <v>0</v>
      </c>
    </row>
    <row r="42" spans="1:14" x14ac:dyDescent="0.25">
      <c r="A42" s="4" t="s">
        <v>78</v>
      </c>
      <c r="B42" s="4" t="s">
        <v>79</v>
      </c>
      <c r="C42" s="3">
        <v>1369</v>
      </c>
      <c r="D42" s="118">
        <f t="shared" si="0"/>
        <v>100</v>
      </c>
      <c r="E42" s="3">
        <v>1369</v>
      </c>
      <c r="F42" s="118">
        <f t="shared" si="1"/>
        <v>100</v>
      </c>
      <c r="G42" s="3">
        <v>222</v>
      </c>
      <c r="H42" s="118">
        <f t="shared" si="2"/>
        <v>16.216216216216218</v>
      </c>
      <c r="I42" s="3">
        <v>1020</v>
      </c>
      <c r="J42" s="73">
        <f t="shared" si="3"/>
        <v>74.506939371804236</v>
      </c>
      <c r="K42" s="3">
        <v>127</v>
      </c>
      <c r="L42" s="118">
        <f t="shared" si="4"/>
        <v>9.2768444119795479</v>
      </c>
      <c r="M42" s="3">
        <v>1369</v>
      </c>
      <c r="N42" s="3">
        <v>0</v>
      </c>
    </row>
    <row r="43" spans="1:14" x14ac:dyDescent="0.25">
      <c r="A43" s="4" t="s">
        <v>80</v>
      </c>
      <c r="B43" s="4" t="s">
        <v>81</v>
      </c>
      <c r="C43" s="3">
        <v>1110</v>
      </c>
      <c r="D43" s="118">
        <f t="shared" si="0"/>
        <v>100</v>
      </c>
      <c r="E43" s="3">
        <v>1374</v>
      </c>
      <c r="F43" s="118">
        <f t="shared" si="1"/>
        <v>80.786026200873366</v>
      </c>
      <c r="G43" s="3">
        <v>121</v>
      </c>
      <c r="H43" s="118">
        <f t="shared" si="2"/>
        <v>10.900900900900901</v>
      </c>
      <c r="I43" s="3">
        <v>894</v>
      </c>
      <c r="J43" s="73">
        <f t="shared" si="3"/>
        <v>80.540540540540533</v>
      </c>
      <c r="K43" s="3">
        <v>95</v>
      </c>
      <c r="L43" s="118">
        <f t="shared" si="4"/>
        <v>8.5585585585585591</v>
      </c>
      <c r="M43" s="3">
        <v>1110</v>
      </c>
      <c r="N43" s="3">
        <v>264</v>
      </c>
    </row>
    <row r="44" spans="1:14" x14ac:dyDescent="0.25">
      <c r="A44" s="4" t="s">
        <v>82</v>
      </c>
      <c r="B44" s="4" t="s">
        <v>83</v>
      </c>
      <c r="C44" s="3">
        <v>750</v>
      </c>
      <c r="D44" s="118">
        <f t="shared" si="0"/>
        <v>100</v>
      </c>
      <c r="E44" s="3">
        <v>915</v>
      </c>
      <c r="F44" s="118">
        <f t="shared" si="1"/>
        <v>81.967213114754102</v>
      </c>
      <c r="G44" s="3">
        <v>352</v>
      </c>
      <c r="H44" s="118">
        <f t="shared" si="2"/>
        <v>46.93333333333333</v>
      </c>
      <c r="I44" s="3">
        <v>264</v>
      </c>
      <c r="J44" s="73">
        <f t="shared" si="3"/>
        <v>35.199999999999996</v>
      </c>
      <c r="K44" s="3">
        <v>134</v>
      </c>
      <c r="L44" s="118">
        <f t="shared" si="4"/>
        <v>17.866666666666667</v>
      </c>
      <c r="M44" s="3">
        <v>750</v>
      </c>
      <c r="N44" s="3">
        <v>165</v>
      </c>
    </row>
    <row r="45" spans="1:14" x14ac:dyDescent="0.25">
      <c r="A45" s="4" t="s">
        <v>84</v>
      </c>
      <c r="B45" s="4" t="s">
        <v>85</v>
      </c>
      <c r="C45" s="3">
        <v>947</v>
      </c>
      <c r="D45" s="118">
        <f t="shared" si="0"/>
        <v>100</v>
      </c>
      <c r="E45" s="3">
        <v>947</v>
      </c>
      <c r="F45" s="118">
        <f t="shared" si="1"/>
        <v>100</v>
      </c>
      <c r="G45" s="3">
        <v>100</v>
      </c>
      <c r="H45" s="118">
        <f t="shared" si="2"/>
        <v>10.559662090813093</v>
      </c>
      <c r="I45" s="3">
        <v>787</v>
      </c>
      <c r="J45" s="73">
        <f t="shared" si="3"/>
        <v>83.104540654699051</v>
      </c>
      <c r="K45" s="3">
        <v>60</v>
      </c>
      <c r="L45" s="118">
        <f t="shared" si="4"/>
        <v>6.335797254487856</v>
      </c>
      <c r="M45" s="3">
        <v>947</v>
      </c>
      <c r="N45" s="3">
        <v>0</v>
      </c>
    </row>
    <row r="46" spans="1:14" x14ac:dyDescent="0.25">
      <c r="A46" s="4" t="s">
        <v>86</v>
      </c>
      <c r="B46" s="4" t="s">
        <v>87</v>
      </c>
      <c r="C46" s="3">
        <v>440</v>
      </c>
      <c r="D46" s="118">
        <f t="shared" si="0"/>
        <v>99.545454545454547</v>
      </c>
      <c r="E46" s="3">
        <v>438</v>
      </c>
      <c r="F46" s="118">
        <f t="shared" si="1"/>
        <v>100</v>
      </c>
      <c r="G46" s="3">
        <v>21</v>
      </c>
      <c r="H46" s="118">
        <f t="shared" si="2"/>
        <v>4.7945205479452051</v>
      </c>
      <c r="I46" s="3">
        <v>348</v>
      </c>
      <c r="J46" s="73">
        <f t="shared" si="3"/>
        <v>79.452054794520549</v>
      </c>
      <c r="K46" s="3">
        <v>69</v>
      </c>
      <c r="L46" s="118">
        <f t="shared" si="4"/>
        <v>15.753424657534246</v>
      </c>
      <c r="M46" s="3">
        <v>438</v>
      </c>
      <c r="N46" s="3">
        <v>0</v>
      </c>
    </row>
    <row r="47" spans="1:14" x14ac:dyDescent="0.25">
      <c r="A47" s="4" t="s">
        <v>88</v>
      </c>
      <c r="B47" s="4" t="s">
        <v>89</v>
      </c>
      <c r="C47" s="3">
        <v>915</v>
      </c>
      <c r="D47" s="118">
        <f t="shared" si="0"/>
        <v>100</v>
      </c>
      <c r="E47" s="3">
        <v>1129</v>
      </c>
      <c r="F47" s="118">
        <f t="shared" si="1"/>
        <v>81.045172719220545</v>
      </c>
      <c r="G47" s="3">
        <v>74</v>
      </c>
      <c r="H47" s="118">
        <f t="shared" si="2"/>
        <v>8.0874316939890711</v>
      </c>
      <c r="I47" s="3">
        <v>705</v>
      </c>
      <c r="J47" s="73">
        <f t="shared" si="3"/>
        <v>77.049180327868854</v>
      </c>
      <c r="K47" s="3">
        <v>136</v>
      </c>
      <c r="L47" s="118">
        <f t="shared" si="4"/>
        <v>14.863387978142075</v>
      </c>
      <c r="M47" s="3">
        <v>915</v>
      </c>
      <c r="N47" s="3">
        <v>214</v>
      </c>
    </row>
    <row r="48" spans="1:14" x14ac:dyDescent="0.25">
      <c r="A48" s="4" t="s">
        <v>90</v>
      </c>
      <c r="B48" s="4" t="s">
        <v>91</v>
      </c>
      <c r="C48" s="3">
        <v>1205</v>
      </c>
      <c r="D48" s="118">
        <f t="shared" si="0"/>
        <v>89.958506224066397</v>
      </c>
      <c r="E48" s="3">
        <v>1084</v>
      </c>
      <c r="F48" s="118">
        <f t="shared" si="1"/>
        <v>100</v>
      </c>
      <c r="G48" s="3">
        <v>78</v>
      </c>
      <c r="H48" s="118">
        <f t="shared" si="2"/>
        <v>7.195571955719557</v>
      </c>
      <c r="I48" s="3">
        <v>886</v>
      </c>
      <c r="J48" s="73">
        <f t="shared" si="3"/>
        <v>81.73431734317343</v>
      </c>
      <c r="K48" s="3">
        <v>120</v>
      </c>
      <c r="L48" s="118">
        <f t="shared" si="4"/>
        <v>11.07011070110701</v>
      </c>
      <c r="M48" s="3">
        <v>1084</v>
      </c>
      <c r="N48" s="3">
        <v>0</v>
      </c>
    </row>
    <row r="49" spans="1:14" x14ac:dyDescent="0.25">
      <c r="A49" s="4" t="s">
        <v>92</v>
      </c>
      <c r="B49" s="4" t="s">
        <v>93</v>
      </c>
      <c r="C49" s="3">
        <v>1565</v>
      </c>
      <c r="D49" s="118">
        <f t="shared" si="0"/>
        <v>90.031948881789134</v>
      </c>
      <c r="E49" s="3">
        <v>1491</v>
      </c>
      <c r="F49" s="118">
        <f t="shared" si="1"/>
        <v>94.500335345405773</v>
      </c>
      <c r="G49" s="3">
        <v>64</v>
      </c>
      <c r="H49" s="118">
        <f t="shared" si="2"/>
        <v>4.5422285308729595</v>
      </c>
      <c r="I49" s="3">
        <v>1122</v>
      </c>
      <c r="J49" s="73">
        <f t="shared" si="3"/>
        <v>79.630943931866568</v>
      </c>
      <c r="K49" s="3">
        <v>223</v>
      </c>
      <c r="L49" s="118">
        <f t="shared" si="4"/>
        <v>15.826827537260469</v>
      </c>
      <c r="M49" s="3">
        <v>1409</v>
      </c>
      <c r="N49" s="3">
        <v>82</v>
      </c>
    </row>
    <row r="50" spans="1:14" x14ac:dyDescent="0.25">
      <c r="A50" s="4" t="s">
        <v>94</v>
      </c>
      <c r="B50" s="4" t="s">
        <v>95</v>
      </c>
      <c r="C50" s="3">
        <v>0</v>
      </c>
      <c r="D50" s="118" t="e">
        <f t="shared" si="0"/>
        <v>#DIV/0!</v>
      </c>
      <c r="E50" s="3">
        <f>'Nuevo Ingreso'!C51</f>
        <v>1339</v>
      </c>
      <c r="F50" s="118">
        <f t="shared" si="1"/>
        <v>0</v>
      </c>
      <c r="G50" s="3">
        <v>0</v>
      </c>
      <c r="H50" s="118" t="e">
        <f t="shared" si="2"/>
        <v>#DIV/0!</v>
      </c>
      <c r="I50" s="3">
        <v>0</v>
      </c>
      <c r="J50" s="73" t="e">
        <f t="shared" si="3"/>
        <v>#DIV/0!</v>
      </c>
      <c r="K50" s="3">
        <v>0</v>
      </c>
      <c r="L50" s="118" t="e">
        <f t="shared" si="4"/>
        <v>#DIV/0!</v>
      </c>
      <c r="M50" s="3">
        <v>0</v>
      </c>
      <c r="N50" s="3">
        <v>1339</v>
      </c>
    </row>
    <row r="51" spans="1:14" x14ac:dyDescent="0.25">
      <c r="A51" s="4" t="s">
        <v>96</v>
      </c>
      <c r="B51" s="4" t="s">
        <v>97</v>
      </c>
      <c r="C51" s="3">
        <v>1752</v>
      </c>
      <c r="D51" s="118">
        <f t="shared" si="0"/>
        <v>100</v>
      </c>
      <c r="E51" s="3">
        <v>1752</v>
      </c>
      <c r="F51" s="118">
        <f t="shared" si="1"/>
        <v>100</v>
      </c>
      <c r="G51" s="3">
        <v>193</v>
      </c>
      <c r="H51" s="118">
        <f t="shared" si="2"/>
        <v>11.015981735159817</v>
      </c>
      <c r="I51" s="3">
        <v>1477</v>
      </c>
      <c r="J51" s="73">
        <f t="shared" si="3"/>
        <v>84.303652968036531</v>
      </c>
      <c r="K51" s="3">
        <v>82</v>
      </c>
      <c r="L51" s="118">
        <f t="shared" si="4"/>
        <v>4.6803652968036529</v>
      </c>
      <c r="M51" s="3">
        <v>1752</v>
      </c>
      <c r="N51" s="3">
        <v>0</v>
      </c>
    </row>
    <row r="52" spans="1:14" x14ac:dyDescent="0.25">
      <c r="A52" s="4" t="s">
        <v>98</v>
      </c>
      <c r="B52" s="4" t="s">
        <v>99</v>
      </c>
      <c r="C52" s="3">
        <v>725</v>
      </c>
      <c r="D52" s="118">
        <f t="shared" si="0"/>
        <v>100</v>
      </c>
      <c r="E52" s="3">
        <v>770</v>
      </c>
      <c r="F52" s="118">
        <f t="shared" si="1"/>
        <v>94.155844155844164</v>
      </c>
      <c r="G52" s="3">
        <v>94</v>
      </c>
      <c r="H52" s="118">
        <f t="shared" si="2"/>
        <v>12.96551724137931</v>
      </c>
      <c r="I52" s="3">
        <v>566</v>
      </c>
      <c r="J52" s="73">
        <f t="shared" si="3"/>
        <v>78.068965517241381</v>
      </c>
      <c r="K52" s="3">
        <v>65</v>
      </c>
      <c r="L52" s="118">
        <f t="shared" si="4"/>
        <v>8.9655172413793096</v>
      </c>
      <c r="M52" s="3">
        <v>725</v>
      </c>
      <c r="N52" s="3">
        <v>45</v>
      </c>
    </row>
    <row r="53" spans="1:14" x14ac:dyDescent="0.25">
      <c r="A53" s="4" t="s">
        <v>100</v>
      </c>
      <c r="B53" s="4" t="s">
        <v>101</v>
      </c>
      <c r="C53" s="3">
        <v>389</v>
      </c>
      <c r="D53" s="118">
        <f t="shared" si="0"/>
        <v>100</v>
      </c>
      <c r="E53" s="3">
        <v>444</v>
      </c>
      <c r="F53" s="118">
        <f t="shared" si="1"/>
        <v>87.612612612612622</v>
      </c>
      <c r="G53" s="3">
        <v>10</v>
      </c>
      <c r="H53" s="118">
        <f t="shared" si="2"/>
        <v>2.5706940874035991</v>
      </c>
      <c r="I53" s="3">
        <v>276</v>
      </c>
      <c r="J53" s="73">
        <f t="shared" si="3"/>
        <v>70.951156812339335</v>
      </c>
      <c r="K53" s="3">
        <v>103</v>
      </c>
      <c r="L53" s="118">
        <f t="shared" si="4"/>
        <v>26.47814910025707</v>
      </c>
      <c r="M53" s="3">
        <v>389</v>
      </c>
      <c r="N53" s="3">
        <v>55</v>
      </c>
    </row>
    <row r="54" spans="1:14" x14ac:dyDescent="0.25">
      <c r="A54" s="4" t="s">
        <v>102</v>
      </c>
      <c r="B54" s="4" t="s">
        <v>103</v>
      </c>
      <c r="C54" s="3">
        <v>545</v>
      </c>
      <c r="D54" s="118">
        <f t="shared" si="0"/>
        <v>100</v>
      </c>
      <c r="E54" s="3">
        <v>726</v>
      </c>
      <c r="F54" s="118">
        <f t="shared" si="1"/>
        <v>75.068870523415981</v>
      </c>
      <c r="G54" s="3">
        <v>57</v>
      </c>
      <c r="H54" s="118">
        <f t="shared" si="2"/>
        <v>10.458715596330276</v>
      </c>
      <c r="I54" s="3">
        <v>406</v>
      </c>
      <c r="J54" s="73">
        <f t="shared" si="3"/>
        <v>74.495412844036707</v>
      </c>
      <c r="K54" s="3">
        <v>82</v>
      </c>
      <c r="L54" s="118">
        <f t="shared" si="4"/>
        <v>15.045871559633028</v>
      </c>
      <c r="M54" s="3">
        <v>545</v>
      </c>
      <c r="N54" s="3">
        <v>181</v>
      </c>
    </row>
    <row r="55" spans="1:14" x14ac:dyDescent="0.25">
      <c r="A55" s="4" t="s">
        <v>104</v>
      </c>
      <c r="B55" s="4" t="s">
        <v>105</v>
      </c>
      <c r="C55" s="3">
        <v>504</v>
      </c>
      <c r="D55" s="118">
        <f t="shared" si="0"/>
        <v>100</v>
      </c>
      <c r="E55" s="3">
        <v>557</v>
      </c>
      <c r="F55" s="118">
        <f t="shared" si="1"/>
        <v>90.484739676840221</v>
      </c>
      <c r="G55" s="3">
        <v>12</v>
      </c>
      <c r="H55" s="118">
        <f t="shared" si="2"/>
        <v>2.3809523809523809</v>
      </c>
      <c r="I55" s="3">
        <v>386</v>
      </c>
      <c r="J55" s="73">
        <f t="shared" si="3"/>
        <v>76.587301587301596</v>
      </c>
      <c r="K55" s="3">
        <v>106</v>
      </c>
      <c r="L55" s="118">
        <f t="shared" si="4"/>
        <v>21.031746031746032</v>
      </c>
      <c r="M55" s="3">
        <v>504</v>
      </c>
      <c r="N55" s="3">
        <v>53</v>
      </c>
    </row>
    <row r="56" spans="1:14" x14ac:dyDescent="0.25">
      <c r="A56" s="4" t="s">
        <v>106</v>
      </c>
      <c r="B56" s="4" t="s">
        <v>107</v>
      </c>
      <c r="C56" s="3">
        <v>368</v>
      </c>
      <c r="D56" s="118">
        <f t="shared" si="0"/>
        <v>100</v>
      </c>
      <c r="E56" s="3">
        <v>1097</v>
      </c>
      <c r="F56" s="118">
        <f t="shared" si="1"/>
        <v>33.546034639927072</v>
      </c>
      <c r="G56" s="3">
        <v>23</v>
      </c>
      <c r="H56" s="118">
        <f t="shared" si="2"/>
        <v>6.25</v>
      </c>
      <c r="I56" s="3">
        <v>297</v>
      </c>
      <c r="J56" s="73">
        <f t="shared" si="3"/>
        <v>80.706521739130437</v>
      </c>
      <c r="K56" s="3">
        <v>48</v>
      </c>
      <c r="L56" s="118">
        <f t="shared" si="4"/>
        <v>13.043478260869565</v>
      </c>
      <c r="M56" s="3">
        <v>368</v>
      </c>
      <c r="N56" s="3">
        <v>729</v>
      </c>
    </row>
    <row r="57" spans="1:14" x14ac:dyDescent="0.25">
      <c r="A57" s="4" t="s">
        <v>108</v>
      </c>
      <c r="B57" s="4" t="s">
        <v>109</v>
      </c>
      <c r="C57" s="3">
        <v>0</v>
      </c>
      <c r="D57" s="118" t="e">
        <f t="shared" si="0"/>
        <v>#DIV/0!</v>
      </c>
      <c r="E57" s="3">
        <f>'Nuevo Ingreso'!C58</f>
        <v>240</v>
      </c>
      <c r="F57" s="118">
        <f t="shared" si="1"/>
        <v>0</v>
      </c>
      <c r="G57" s="3">
        <v>0</v>
      </c>
      <c r="H57" s="118" t="e">
        <f t="shared" si="2"/>
        <v>#DIV/0!</v>
      </c>
      <c r="I57" s="3">
        <v>0</v>
      </c>
      <c r="J57" s="73" t="e">
        <f t="shared" si="3"/>
        <v>#DIV/0!</v>
      </c>
      <c r="K57" s="3">
        <v>0</v>
      </c>
      <c r="L57" s="118" t="e">
        <f t="shared" si="4"/>
        <v>#DIV/0!</v>
      </c>
      <c r="M57" s="3">
        <v>0</v>
      </c>
      <c r="N57" s="3">
        <v>240</v>
      </c>
    </row>
    <row r="58" spans="1:14" x14ac:dyDescent="0.25">
      <c r="A58" s="4" t="s">
        <v>110</v>
      </c>
      <c r="B58" s="4" t="s">
        <v>111</v>
      </c>
      <c r="C58" s="3">
        <v>425</v>
      </c>
      <c r="D58" s="118">
        <f t="shared" si="0"/>
        <v>100</v>
      </c>
      <c r="E58" s="3">
        <v>971</v>
      </c>
      <c r="F58" s="118">
        <f t="shared" si="1"/>
        <v>43.769309989701341</v>
      </c>
      <c r="G58" s="3">
        <v>9</v>
      </c>
      <c r="H58" s="118">
        <f t="shared" si="2"/>
        <v>2.1176470588235294</v>
      </c>
      <c r="I58" s="3">
        <v>304</v>
      </c>
      <c r="J58" s="73">
        <f t="shared" si="3"/>
        <v>71.529411764705884</v>
      </c>
      <c r="K58" s="3">
        <v>112</v>
      </c>
      <c r="L58" s="118">
        <f t="shared" si="4"/>
        <v>26.352941176470591</v>
      </c>
      <c r="M58" s="3">
        <v>425</v>
      </c>
      <c r="N58" s="3">
        <v>546</v>
      </c>
    </row>
    <row r="59" spans="1:14" x14ac:dyDescent="0.25">
      <c r="A59" s="4" t="s">
        <v>112</v>
      </c>
      <c r="B59" s="4" t="s">
        <v>113</v>
      </c>
      <c r="C59" s="3">
        <v>926</v>
      </c>
      <c r="D59" s="118">
        <f t="shared" si="0"/>
        <v>89.200863930885532</v>
      </c>
      <c r="E59" s="3">
        <v>826</v>
      </c>
      <c r="F59" s="118">
        <f t="shared" si="1"/>
        <v>100</v>
      </c>
      <c r="G59" s="3">
        <v>61</v>
      </c>
      <c r="H59" s="118">
        <f t="shared" si="2"/>
        <v>7.3849878934624691</v>
      </c>
      <c r="I59" s="3">
        <v>579</v>
      </c>
      <c r="J59" s="73">
        <f t="shared" si="3"/>
        <v>70.096852300242134</v>
      </c>
      <c r="K59" s="3">
        <v>186</v>
      </c>
      <c r="L59" s="118">
        <f t="shared" si="4"/>
        <v>22.518159806295397</v>
      </c>
      <c r="M59" s="3">
        <v>826</v>
      </c>
      <c r="N59" s="3">
        <v>0</v>
      </c>
    </row>
    <row r="60" spans="1:14" x14ac:dyDescent="0.25">
      <c r="A60" s="4" t="s">
        <v>114</v>
      </c>
      <c r="B60" s="4" t="s">
        <v>115</v>
      </c>
      <c r="C60" s="3">
        <v>260</v>
      </c>
      <c r="D60" s="118">
        <f t="shared" si="0"/>
        <v>69.230769230769226</v>
      </c>
      <c r="E60" s="3">
        <v>210</v>
      </c>
      <c r="F60" s="118">
        <f t="shared" si="1"/>
        <v>85.714285714285708</v>
      </c>
      <c r="G60" s="3">
        <v>7</v>
      </c>
      <c r="H60" s="118">
        <f t="shared" si="2"/>
        <v>3.8888888888888888</v>
      </c>
      <c r="I60" s="3">
        <v>34</v>
      </c>
      <c r="J60" s="73">
        <f t="shared" si="3"/>
        <v>18.888888888888889</v>
      </c>
      <c r="K60" s="3">
        <v>139</v>
      </c>
      <c r="L60" s="118">
        <f t="shared" si="4"/>
        <v>77.222222222222229</v>
      </c>
      <c r="M60" s="3">
        <v>180</v>
      </c>
      <c r="N60" s="3">
        <v>30</v>
      </c>
    </row>
    <row r="61" spans="1:14" x14ac:dyDescent="0.25">
      <c r="A61" s="4" t="s">
        <v>116</v>
      </c>
      <c r="B61" s="4" t="s">
        <v>117</v>
      </c>
      <c r="C61" s="3">
        <v>451</v>
      </c>
      <c r="D61" s="118">
        <f t="shared" si="0"/>
        <v>100</v>
      </c>
      <c r="E61" s="3">
        <v>519</v>
      </c>
      <c r="F61" s="118">
        <f t="shared" si="1"/>
        <v>86.897880539499042</v>
      </c>
      <c r="G61" s="3">
        <v>34</v>
      </c>
      <c r="H61" s="118">
        <f t="shared" si="2"/>
        <v>7.5388026607538805</v>
      </c>
      <c r="I61" s="3">
        <v>345</v>
      </c>
      <c r="J61" s="73">
        <f t="shared" si="3"/>
        <v>76.49667405764967</v>
      </c>
      <c r="K61" s="3">
        <v>72</v>
      </c>
      <c r="L61" s="118">
        <f t="shared" si="4"/>
        <v>15.964523281596451</v>
      </c>
      <c r="M61" s="3">
        <v>451</v>
      </c>
      <c r="N61" s="3">
        <v>68</v>
      </c>
    </row>
    <row r="62" spans="1:14" x14ac:dyDescent="0.25">
      <c r="A62" s="4" t="s">
        <v>118</v>
      </c>
      <c r="B62" s="4" t="s">
        <v>119</v>
      </c>
      <c r="C62" s="3">
        <v>1357</v>
      </c>
      <c r="D62" s="118">
        <f t="shared" si="0"/>
        <v>100</v>
      </c>
      <c r="E62" s="3">
        <v>1526</v>
      </c>
      <c r="F62" s="118">
        <f t="shared" si="1"/>
        <v>88.925294888597634</v>
      </c>
      <c r="G62" s="3">
        <v>94</v>
      </c>
      <c r="H62" s="118">
        <f t="shared" si="2"/>
        <v>6.9270449521002213</v>
      </c>
      <c r="I62" s="3">
        <v>1087</v>
      </c>
      <c r="J62" s="73">
        <f t="shared" si="3"/>
        <v>80.103168754605747</v>
      </c>
      <c r="K62" s="3">
        <v>176</v>
      </c>
      <c r="L62" s="118">
        <f t="shared" si="4"/>
        <v>12.96978629329403</v>
      </c>
      <c r="M62" s="3">
        <v>1357</v>
      </c>
      <c r="N62" s="3">
        <v>169</v>
      </c>
    </row>
    <row r="63" spans="1:14" x14ac:dyDescent="0.25">
      <c r="A63" s="4" t="s">
        <v>120</v>
      </c>
      <c r="B63" s="4" t="s">
        <v>121</v>
      </c>
      <c r="C63" s="3">
        <v>441</v>
      </c>
      <c r="D63" s="118">
        <f t="shared" si="0"/>
        <v>98.86621315192744</v>
      </c>
      <c r="E63" s="3">
        <v>436</v>
      </c>
      <c r="F63" s="118">
        <f t="shared" si="1"/>
        <v>100</v>
      </c>
      <c r="G63" s="3">
        <v>221</v>
      </c>
      <c r="H63" s="118">
        <f t="shared" si="2"/>
        <v>50.688073394495412</v>
      </c>
      <c r="I63" s="3">
        <v>195</v>
      </c>
      <c r="J63" s="73">
        <f t="shared" si="3"/>
        <v>44.724770642201833</v>
      </c>
      <c r="K63" s="3">
        <v>20</v>
      </c>
      <c r="L63" s="118">
        <f t="shared" si="4"/>
        <v>4.5871559633027523</v>
      </c>
      <c r="M63" s="3">
        <v>436</v>
      </c>
      <c r="N63" s="3">
        <v>0</v>
      </c>
    </row>
    <row r="64" spans="1:14" x14ac:dyDescent="0.25">
      <c r="A64" s="4" t="s">
        <v>122</v>
      </c>
      <c r="B64" s="4" t="s">
        <v>123</v>
      </c>
      <c r="C64" s="3">
        <v>770</v>
      </c>
      <c r="D64" s="118">
        <f t="shared" si="0"/>
        <v>100</v>
      </c>
      <c r="E64" s="3">
        <v>1268</v>
      </c>
      <c r="F64" s="118">
        <f t="shared" si="1"/>
        <v>60.725552050473183</v>
      </c>
      <c r="G64" s="3">
        <v>49</v>
      </c>
      <c r="H64" s="118">
        <f t="shared" si="2"/>
        <v>6.3636363636363633</v>
      </c>
      <c r="I64" s="3">
        <v>662</v>
      </c>
      <c r="J64" s="73">
        <f t="shared" si="3"/>
        <v>85.974025974025963</v>
      </c>
      <c r="K64" s="3">
        <v>59</v>
      </c>
      <c r="L64" s="118">
        <f t="shared" si="4"/>
        <v>7.662337662337662</v>
      </c>
      <c r="M64" s="3">
        <v>770</v>
      </c>
      <c r="N64" s="3">
        <v>498</v>
      </c>
    </row>
    <row r="65" spans="1:14" x14ac:dyDescent="0.25">
      <c r="A65" s="4" t="s">
        <v>124</v>
      </c>
      <c r="B65" s="4" t="s">
        <v>125</v>
      </c>
      <c r="C65" s="3">
        <v>0</v>
      </c>
      <c r="D65" s="118" t="e">
        <f t="shared" si="0"/>
        <v>#DIV/0!</v>
      </c>
      <c r="E65" s="3">
        <f>'Nuevo Ingreso'!C66</f>
        <v>216</v>
      </c>
      <c r="F65" s="118">
        <f t="shared" si="1"/>
        <v>0</v>
      </c>
      <c r="G65" s="3">
        <v>0</v>
      </c>
      <c r="H65" s="118" t="e">
        <f t="shared" si="2"/>
        <v>#DIV/0!</v>
      </c>
      <c r="I65" s="3">
        <v>0</v>
      </c>
      <c r="J65" s="73" t="e">
        <f t="shared" si="3"/>
        <v>#DIV/0!</v>
      </c>
      <c r="K65" s="3">
        <v>0</v>
      </c>
      <c r="L65" s="118" t="e">
        <f t="shared" si="4"/>
        <v>#DIV/0!</v>
      </c>
      <c r="M65" s="3">
        <v>0</v>
      </c>
      <c r="N65" s="3">
        <v>216</v>
      </c>
    </row>
    <row r="66" spans="1:14" x14ac:dyDescent="0.25">
      <c r="A66" s="4" t="s">
        <v>126</v>
      </c>
      <c r="B66" s="4" t="s">
        <v>127</v>
      </c>
      <c r="C66" s="3">
        <v>463</v>
      </c>
      <c r="D66" s="118">
        <f t="shared" si="0"/>
        <v>100</v>
      </c>
      <c r="E66" s="3">
        <v>463</v>
      </c>
      <c r="F66" s="118">
        <f t="shared" si="1"/>
        <v>100</v>
      </c>
      <c r="G66" s="3">
        <v>26</v>
      </c>
      <c r="H66" s="118">
        <f t="shared" si="2"/>
        <v>5.615550755939525</v>
      </c>
      <c r="I66" s="3">
        <v>294</v>
      </c>
      <c r="J66" s="73">
        <f t="shared" si="3"/>
        <v>63.498920086393085</v>
      </c>
      <c r="K66" s="3">
        <v>143</v>
      </c>
      <c r="L66" s="118">
        <f t="shared" si="4"/>
        <v>30.885529157667385</v>
      </c>
      <c r="M66" s="3">
        <v>463</v>
      </c>
      <c r="N66" s="3">
        <v>0</v>
      </c>
    </row>
    <row r="67" spans="1:14" x14ac:dyDescent="0.25">
      <c r="A67" s="4" t="s">
        <v>128</v>
      </c>
      <c r="B67" s="4" t="s">
        <v>129</v>
      </c>
      <c r="C67" s="3">
        <v>0</v>
      </c>
      <c r="D67" s="118" t="e">
        <f t="shared" si="0"/>
        <v>#DIV/0!</v>
      </c>
      <c r="E67" s="3">
        <f>'Nuevo Ingreso'!C68</f>
        <v>306</v>
      </c>
      <c r="F67" s="118">
        <f t="shared" si="1"/>
        <v>0</v>
      </c>
      <c r="G67" s="3">
        <v>0</v>
      </c>
      <c r="H67" s="118" t="e">
        <f t="shared" si="2"/>
        <v>#DIV/0!</v>
      </c>
      <c r="I67" s="3">
        <v>0</v>
      </c>
      <c r="J67" s="73" t="e">
        <f t="shared" si="3"/>
        <v>#DIV/0!</v>
      </c>
      <c r="K67" s="3">
        <v>0</v>
      </c>
      <c r="L67" s="118" t="e">
        <f t="shared" si="4"/>
        <v>#DIV/0!</v>
      </c>
      <c r="M67" s="3">
        <v>0</v>
      </c>
      <c r="N67" s="3">
        <v>306</v>
      </c>
    </row>
    <row r="68" spans="1:14" x14ac:dyDescent="0.25">
      <c r="A68" s="4" t="s">
        <v>130</v>
      </c>
      <c r="B68" s="4" t="s">
        <v>131</v>
      </c>
      <c r="C68" s="3">
        <v>0</v>
      </c>
      <c r="D68" s="118" t="e">
        <f t="shared" si="0"/>
        <v>#DIV/0!</v>
      </c>
      <c r="E68" s="3">
        <f>'Nuevo Ingreso'!C69</f>
        <v>560</v>
      </c>
      <c r="F68" s="118">
        <f t="shared" si="1"/>
        <v>0</v>
      </c>
      <c r="G68" s="3">
        <v>0</v>
      </c>
      <c r="H68" s="118" t="e">
        <f t="shared" si="2"/>
        <v>#DIV/0!</v>
      </c>
      <c r="I68" s="3">
        <v>0</v>
      </c>
      <c r="J68" s="73" t="e">
        <f t="shared" si="3"/>
        <v>#DIV/0!</v>
      </c>
      <c r="K68" s="3">
        <v>0</v>
      </c>
      <c r="L68" s="118" t="e">
        <f t="shared" si="4"/>
        <v>#DIV/0!</v>
      </c>
      <c r="M68" s="3">
        <v>0</v>
      </c>
      <c r="N68" s="3">
        <v>560</v>
      </c>
    </row>
    <row r="69" spans="1:14" x14ac:dyDescent="0.25">
      <c r="A69" s="4" t="s">
        <v>132</v>
      </c>
      <c r="B69" s="4" t="s">
        <v>133</v>
      </c>
      <c r="C69" s="3">
        <v>421</v>
      </c>
      <c r="D69" s="118">
        <f t="shared" ref="D69:D112" si="5">+M69/C69*100</f>
        <v>84.085510688836109</v>
      </c>
      <c r="E69" s="3">
        <v>379</v>
      </c>
      <c r="F69" s="118">
        <f t="shared" ref="F69:F113" si="6">+M69/E69*100</f>
        <v>93.403693931398408</v>
      </c>
      <c r="G69" s="3">
        <v>36</v>
      </c>
      <c r="H69" s="118">
        <f t="shared" ref="H69:H113" si="7">+G69/M69*100</f>
        <v>10.16949152542373</v>
      </c>
      <c r="I69" s="3">
        <v>275</v>
      </c>
      <c r="J69" s="73">
        <f t="shared" ref="J69:J113" si="8">+I69/M69*100</f>
        <v>77.683615819209038</v>
      </c>
      <c r="K69" s="3">
        <v>43</v>
      </c>
      <c r="L69" s="118">
        <f t="shared" ref="L69:L113" si="9">+K69/M69*100</f>
        <v>12.146892655367232</v>
      </c>
      <c r="M69" s="3">
        <v>354</v>
      </c>
      <c r="N69" s="3">
        <v>25</v>
      </c>
    </row>
    <row r="70" spans="1:14" x14ac:dyDescent="0.25">
      <c r="A70" s="4" t="s">
        <v>134</v>
      </c>
      <c r="B70" s="4" t="s">
        <v>135</v>
      </c>
      <c r="C70" s="3">
        <v>1252</v>
      </c>
      <c r="D70" s="118">
        <f t="shared" si="5"/>
        <v>30.591054313099043</v>
      </c>
      <c r="E70" s="3">
        <v>383</v>
      </c>
      <c r="F70" s="118">
        <f t="shared" si="6"/>
        <v>100</v>
      </c>
      <c r="G70" s="3">
        <v>258</v>
      </c>
      <c r="H70" s="118">
        <f t="shared" si="7"/>
        <v>67.362924281984334</v>
      </c>
      <c r="I70" s="3">
        <v>110</v>
      </c>
      <c r="J70" s="73">
        <f t="shared" si="8"/>
        <v>28.720626631853786</v>
      </c>
      <c r="K70" s="3">
        <v>15</v>
      </c>
      <c r="L70" s="118">
        <f t="shared" si="9"/>
        <v>3.9164490861618799</v>
      </c>
      <c r="M70" s="3">
        <v>383</v>
      </c>
      <c r="N70" s="3">
        <v>0</v>
      </c>
    </row>
    <row r="71" spans="1:14" x14ac:dyDescent="0.25">
      <c r="A71" s="4" t="s">
        <v>136</v>
      </c>
      <c r="B71" s="4" t="s">
        <v>137</v>
      </c>
      <c r="C71" s="3">
        <v>671</v>
      </c>
      <c r="D71" s="118">
        <f t="shared" si="5"/>
        <v>88.52459016393442</v>
      </c>
      <c r="E71" s="3">
        <v>594</v>
      </c>
      <c r="F71" s="118">
        <f t="shared" si="6"/>
        <v>100</v>
      </c>
      <c r="G71" s="3">
        <v>90</v>
      </c>
      <c r="H71" s="118">
        <f t="shared" si="7"/>
        <v>15.151515151515152</v>
      </c>
      <c r="I71" s="3">
        <v>478</v>
      </c>
      <c r="J71" s="73">
        <f t="shared" si="8"/>
        <v>80.471380471380471</v>
      </c>
      <c r="K71" s="3">
        <v>26</v>
      </c>
      <c r="L71" s="118">
        <f t="shared" si="9"/>
        <v>4.3771043771043772</v>
      </c>
      <c r="M71" s="3">
        <v>594</v>
      </c>
      <c r="N71" s="3">
        <v>0</v>
      </c>
    </row>
    <row r="72" spans="1:14" x14ac:dyDescent="0.25">
      <c r="A72" s="4" t="s">
        <v>138</v>
      </c>
      <c r="B72" s="4" t="s">
        <v>139</v>
      </c>
      <c r="C72" s="3">
        <v>372</v>
      </c>
      <c r="D72" s="118">
        <f t="shared" si="5"/>
        <v>93.27956989247312</v>
      </c>
      <c r="E72" s="3">
        <v>347</v>
      </c>
      <c r="F72" s="118">
        <f t="shared" si="6"/>
        <v>100</v>
      </c>
      <c r="G72" s="3">
        <v>12</v>
      </c>
      <c r="H72" s="118">
        <f t="shared" si="7"/>
        <v>3.4582132564841501</v>
      </c>
      <c r="I72" s="3">
        <v>233</v>
      </c>
      <c r="J72" s="73">
        <f t="shared" si="8"/>
        <v>67.146974063400577</v>
      </c>
      <c r="K72" s="3">
        <v>102</v>
      </c>
      <c r="L72" s="118">
        <f t="shared" si="9"/>
        <v>29.394812680115272</v>
      </c>
      <c r="M72" s="3">
        <v>347</v>
      </c>
      <c r="N72" s="3">
        <v>0</v>
      </c>
    </row>
    <row r="73" spans="1:14" x14ac:dyDescent="0.25">
      <c r="A73" s="4" t="s">
        <v>140</v>
      </c>
      <c r="B73" s="4" t="s">
        <v>141</v>
      </c>
      <c r="C73" s="3">
        <v>0</v>
      </c>
      <c r="D73" s="118" t="e">
        <f t="shared" si="5"/>
        <v>#DIV/0!</v>
      </c>
      <c r="E73" s="3">
        <f>'Nuevo Ingreso'!C74</f>
        <v>56</v>
      </c>
      <c r="F73" s="118">
        <f t="shared" si="6"/>
        <v>0</v>
      </c>
      <c r="G73" s="3">
        <v>0</v>
      </c>
      <c r="H73" s="118" t="e">
        <f t="shared" si="7"/>
        <v>#DIV/0!</v>
      </c>
      <c r="I73" s="3">
        <v>0</v>
      </c>
      <c r="J73" s="73" t="e">
        <f t="shared" si="8"/>
        <v>#DIV/0!</v>
      </c>
      <c r="K73" s="3">
        <v>0</v>
      </c>
      <c r="L73" s="118" t="e">
        <f t="shared" si="9"/>
        <v>#DIV/0!</v>
      </c>
      <c r="M73" s="3">
        <v>0</v>
      </c>
      <c r="N73" s="3">
        <v>56</v>
      </c>
    </row>
    <row r="74" spans="1:14" x14ac:dyDescent="0.25">
      <c r="A74" s="4" t="s">
        <v>142</v>
      </c>
      <c r="B74" s="4" t="s">
        <v>143</v>
      </c>
      <c r="C74" s="3">
        <v>452</v>
      </c>
      <c r="D74" s="118">
        <f t="shared" si="5"/>
        <v>96.460176991150433</v>
      </c>
      <c r="E74" s="3">
        <v>436</v>
      </c>
      <c r="F74" s="118">
        <f t="shared" si="6"/>
        <v>100</v>
      </c>
      <c r="G74" s="3">
        <v>57</v>
      </c>
      <c r="H74" s="118">
        <f t="shared" si="7"/>
        <v>13.073394495412844</v>
      </c>
      <c r="I74" s="3">
        <v>359</v>
      </c>
      <c r="J74" s="73">
        <f t="shared" si="8"/>
        <v>82.339449541284409</v>
      </c>
      <c r="K74" s="3">
        <v>20</v>
      </c>
      <c r="L74" s="118">
        <f t="shared" si="9"/>
        <v>4.5871559633027523</v>
      </c>
      <c r="M74" s="3">
        <v>436</v>
      </c>
      <c r="N74" s="3">
        <v>0</v>
      </c>
    </row>
    <row r="75" spans="1:14" x14ac:dyDescent="0.25">
      <c r="A75" s="4" t="s">
        <v>144</v>
      </c>
      <c r="B75" s="4" t="s">
        <v>145</v>
      </c>
      <c r="C75" s="3">
        <v>0</v>
      </c>
      <c r="D75" s="118" t="e">
        <f t="shared" si="5"/>
        <v>#DIV/0!</v>
      </c>
      <c r="E75" s="3">
        <f>'Nuevo Ingreso'!C76</f>
        <v>128</v>
      </c>
      <c r="F75" s="118">
        <f t="shared" si="6"/>
        <v>0</v>
      </c>
      <c r="G75" s="3">
        <v>0</v>
      </c>
      <c r="H75" s="118" t="e">
        <f t="shared" si="7"/>
        <v>#DIV/0!</v>
      </c>
      <c r="I75" s="3">
        <v>0</v>
      </c>
      <c r="J75" s="73" t="e">
        <f t="shared" si="8"/>
        <v>#DIV/0!</v>
      </c>
      <c r="K75" s="3">
        <v>0</v>
      </c>
      <c r="L75" s="118" t="e">
        <f t="shared" si="9"/>
        <v>#DIV/0!</v>
      </c>
      <c r="M75" s="3">
        <v>0</v>
      </c>
      <c r="N75" s="3">
        <v>128</v>
      </c>
    </row>
    <row r="76" spans="1:14" x14ac:dyDescent="0.25">
      <c r="A76" s="4" t="s">
        <v>146</v>
      </c>
      <c r="B76" s="4" t="s">
        <v>147</v>
      </c>
      <c r="C76" s="3">
        <v>0</v>
      </c>
      <c r="D76" s="118" t="e">
        <f t="shared" si="5"/>
        <v>#DIV/0!</v>
      </c>
      <c r="E76" s="3">
        <f>'Nuevo Ingreso'!C77</f>
        <v>817</v>
      </c>
      <c r="F76" s="118">
        <f t="shared" si="6"/>
        <v>0</v>
      </c>
      <c r="G76" s="3">
        <v>0</v>
      </c>
      <c r="H76" s="118" t="e">
        <f t="shared" si="7"/>
        <v>#DIV/0!</v>
      </c>
      <c r="I76" s="3">
        <v>0</v>
      </c>
      <c r="J76" s="73" t="e">
        <f t="shared" si="8"/>
        <v>#DIV/0!</v>
      </c>
      <c r="K76" s="3">
        <v>0</v>
      </c>
      <c r="L76" s="118" t="e">
        <f t="shared" si="9"/>
        <v>#DIV/0!</v>
      </c>
      <c r="M76" s="3">
        <v>0</v>
      </c>
      <c r="N76" s="3">
        <v>817</v>
      </c>
    </row>
    <row r="77" spans="1:14" x14ac:dyDescent="0.25">
      <c r="A77" s="4" t="s">
        <v>148</v>
      </c>
      <c r="B77" s="4" t="s">
        <v>149</v>
      </c>
      <c r="C77" s="3">
        <v>304</v>
      </c>
      <c r="D77" s="118">
        <f t="shared" si="5"/>
        <v>86.51315789473685</v>
      </c>
      <c r="E77" s="3">
        <v>365</v>
      </c>
      <c r="F77" s="118">
        <f t="shared" si="6"/>
        <v>72.054794520547944</v>
      </c>
      <c r="G77" s="3">
        <v>29</v>
      </c>
      <c r="H77" s="118">
        <f t="shared" si="7"/>
        <v>11.02661596958175</v>
      </c>
      <c r="I77" s="3">
        <v>203</v>
      </c>
      <c r="J77" s="73">
        <f t="shared" si="8"/>
        <v>77.186311787072242</v>
      </c>
      <c r="K77" s="3">
        <v>31</v>
      </c>
      <c r="L77" s="118">
        <f t="shared" si="9"/>
        <v>11.787072243346007</v>
      </c>
      <c r="M77" s="3">
        <v>263</v>
      </c>
      <c r="N77" s="3">
        <v>102</v>
      </c>
    </row>
    <row r="78" spans="1:14" x14ac:dyDescent="0.25">
      <c r="A78" s="4" t="s">
        <v>150</v>
      </c>
      <c r="B78" s="4" t="s">
        <v>151</v>
      </c>
      <c r="C78" s="3">
        <v>194</v>
      </c>
      <c r="D78" s="118">
        <f t="shared" si="5"/>
        <v>100</v>
      </c>
      <c r="E78" s="3">
        <v>265</v>
      </c>
      <c r="F78" s="118">
        <f t="shared" si="6"/>
        <v>73.20754716981132</v>
      </c>
      <c r="G78" s="3">
        <v>0</v>
      </c>
      <c r="H78" s="118">
        <f t="shared" si="7"/>
        <v>0</v>
      </c>
      <c r="I78" s="3">
        <v>133</v>
      </c>
      <c r="J78" s="73">
        <f t="shared" si="8"/>
        <v>68.55670103092784</v>
      </c>
      <c r="K78" s="3">
        <v>61</v>
      </c>
      <c r="L78" s="118">
        <f t="shared" si="9"/>
        <v>31.443298969072163</v>
      </c>
      <c r="M78" s="3">
        <v>194</v>
      </c>
      <c r="N78" s="3">
        <v>71</v>
      </c>
    </row>
    <row r="79" spans="1:14" x14ac:dyDescent="0.25">
      <c r="A79" s="4" t="s">
        <v>152</v>
      </c>
      <c r="B79" s="4" t="s">
        <v>153</v>
      </c>
      <c r="C79" s="3">
        <v>0</v>
      </c>
      <c r="D79" s="118" t="e">
        <f t="shared" si="5"/>
        <v>#DIV/0!</v>
      </c>
      <c r="E79" s="3">
        <f>'Nuevo Ingreso'!C80</f>
        <v>71</v>
      </c>
      <c r="F79" s="118">
        <f t="shared" si="6"/>
        <v>0</v>
      </c>
      <c r="G79" s="3">
        <v>0</v>
      </c>
      <c r="H79" s="118" t="e">
        <f t="shared" si="7"/>
        <v>#DIV/0!</v>
      </c>
      <c r="I79" s="3">
        <v>0</v>
      </c>
      <c r="J79" s="73" t="e">
        <f t="shared" si="8"/>
        <v>#DIV/0!</v>
      </c>
      <c r="K79" s="3">
        <v>0</v>
      </c>
      <c r="L79" s="118" t="e">
        <f t="shared" si="9"/>
        <v>#DIV/0!</v>
      </c>
      <c r="M79" s="3">
        <v>0</v>
      </c>
      <c r="N79" s="3">
        <v>71</v>
      </c>
    </row>
    <row r="80" spans="1:14" x14ac:dyDescent="0.25">
      <c r="A80" s="4" t="s">
        <v>154</v>
      </c>
      <c r="B80" s="4" t="s">
        <v>155</v>
      </c>
      <c r="C80" s="3">
        <v>240</v>
      </c>
      <c r="D80" s="118">
        <f t="shared" si="5"/>
        <v>100</v>
      </c>
      <c r="E80" s="3">
        <v>251</v>
      </c>
      <c r="F80" s="118">
        <f t="shared" si="6"/>
        <v>95.617529880478088</v>
      </c>
      <c r="G80" s="3">
        <v>15</v>
      </c>
      <c r="H80" s="118">
        <f t="shared" si="7"/>
        <v>6.25</v>
      </c>
      <c r="I80" s="3">
        <v>172</v>
      </c>
      <c r="J80" s="73">
        <f t="shared" si="8"/>
        <v>71.666666666666671</v>
      </c>
      <c r="K80" s="3">
        <v>53</v>
      </c>
      <c r="L80" s="118">
        <f t="shared" si="9"/>
        <v>22.083333333333332</v>
      </c>
      <c r="M80" s="3">
        <v>240</v>
      </c>
      <c r="N80" s="3">
        <v>11</v>
      </c>
    </row>
    <row r="81" spans="1:14" x14ac:dyDescent="0.25">
      <c r="A81" s="4" t="s">
        <v>156</v>
      </c>
      <c r="B81" s="4" t="s">
        <v>157</v>
      </c>
      <c r="C81" s="3">
        <v>264</v>
      </c>
      <c r="D81" s="118">
        <f t="shared" si="5"/>
        <v>91.287878787878782</v>
      </c>
      <c r="E81" s="3">
        <v>264</v>
      </c>
      <c r="F81" s="118">
        <f t="shared" si="6"/>
        <v>91.287878787878782</v>
      </c>
      <c r="G81" s="3">
        <v>22</v>
      </c>
      <c r="H81" s="118">
        <f t="shared" si="7"/>
        <v>9.1286307053941904</v>
      </c>
      <c r="I81" s="3">
        <v>184</v>
      </c>
      <c r="J81" s="73">
        <f t="shared" si="8"/>
        <v>76.348547717842322</v>
      </c>
      <c r="K81" s="3">
        <v>35</v>
      </c>
      <c r="L81" s="118">
        <f t="shared" si="9"/>
        <v>14.522821576763487</v>
      </c>
      <c r="M81" s="3">
        <v>241</v>
      </c>
      <c r="N81" s="3">
        <v>23</v>
      </c>
    </row>
    <row r="82" spans="1:14" x14ac:dyDescent="0.25">
      <c r="A82" s="4" t="s">
        <v>158</v>
      </c>
      <c r="B82" s="4" t="s">
        <v>159</v>
      </c>
      <c r="C82" s="3">
        <v>123</v>
      </c>
      <c r="D82" s="118">
        <f t="shared" si="5"/>
        <v>100</v>
      </c>
      <c r="E82" s="3">
        <v>166</v>
      </c>
      <c r="F82" s="118">
        <f t="shared" si="6"/>
        <v>74.096385542168676</v>
      </c>
      <c r="G82" s="3">
        <v>1</v>
      </c>
      <c r="H82" s="118">
        <f t="shared" si="7"/>
        <v>0.81300813008130091</v>
      </c>
      <c r="I82" s="3">
        <v>57</v>
      </c>
      <c r="J82" s="73">
        <f t="shared" si="8"/>
        <v>46.341463414634148</v>
      </c>
      <c r="K82" s="3">
        <v>65</v>
      </c>
      <c r="L82" s="118">
        <f t="shared" si="9"/>
        <v>52.845528455284551</v>
      </c>
      <c r="M82" s="3">
        <v>123</v>
      </c>
      <c r="N82" s="3">
        <v>43</v>
      </c>
    </row>
    <row r="83" spans="1:14" x14ac:dyDescent="0.25">
      <c r="A83" s="4" t="s">
        <v>160</v>
      </c>
      <c r="B83" s="4" t="s">
        <v>161</v>
      </c>
      <c r="C83" s="3">
        <v>0</v>
      </c>
      <c r="D83" s="118" t="e">
        <f t="shared" si="5"/>
        <v>#DIV/0!</v>
      </c>
      <c r="E83" s="3">
        <f>'Nuevo Ingreso'!C84</f>
        <v>187</v>
      </c>
      <c r="F83" s="118">
        <f t="shared" si="6"/>
        <v>0</v>
      </c>
      <c r="G83" s="3">
        <v>0</v>
      </c>
      <c r="H83" s="118" t="e">
        <f t="shared" si="7"/>
        <v>#DIV/0!</v>
      </c>
      <c r="I83" s="3">
        <v>0</v>
      </c>
      <c r="J83" s="73" t="e">
        <f t="shared" si="8"/>
        <v>#DIV/0!</v>
      </c>
      <c r="K83" s="3">
        <v>0</v>
      </c>
      <c r="L83" s="118" t="e">
        <f t="shared" si="9"/>
        <v>#DIV/0!</v>
      </c>
      <c r="M83" s="3">
        <v>0</v>
      </c>
      <c r="N83" s="3">
        <v>187</v>
      </c>
    </row>
    <row r="84" spans="1:14" x14ac:dyDescent="0.25">
      <c r="A84" s="4" t="s">
        <v>162</v>
      </c>
      <c r="B84" s="4" t="s">
        <v>163</v>
      </c>
      <c r="C84" s="3">
        <v>32</v>
      </c>
      <c r="D84" s="118">
        <f t="shared" si="5"/>
        <v>100</v>
      </c>
      <c r="E84" s="3">
        <v>65</v>
      </c>
      <c r="F84" s="118">
        <f t="shared" si="6"/>
        <v>49.230769230769234</v>
      </c>
      <c r="G84" s="3">
        <v>1</v>
      </c>
      <c r="H84" s="118">
        <f t="shared" si="7"/>
        <v>3.125</v>
      </c>
      <c r="I84" s="3">
        <v>25</v>
      </c>
      <c r="J84" s="73">
        <f t="shared" si="8"/>
        <v>78.125</v>
      </c>
      <c r="K84" s="3">
        <v>6</v>
      </c>
      <c r="L84" s="118">
        <f t="shared" si="9"/>
        <v>18.75</v>
      </c>
      <c r="M84" s="3">
        <v>32</v>
      </c>
      <c r="N84" s="3">
        <v>33</v>
      </c>
    </row>
    <row r="85" spans="1:14" x14ac:dyDescent="0.25">
      <c r="A85" s="4" t="s">
        <v>164</v>
      </c>
      <c r="B85" s="4" t="s">
        <v>165</v>
      </c>
      <c r="C85" s="3">
        <v>197</v>
      </c>
      <c r="D85" s="118">
        <f t="shared" si="5"/>
        <v>100</v>
      </c>
      <c r="E85" s="3">
        <v>218</v>
      </c>
      <c r="F85" s="118">
        <f t="shared" si="6"/>
        <v>90.366972477064223</v>
      </c>
      <c r="G85" s="3">
        <v>3</v>
      </c>
      <c r="H85" s="118">
        <f t="shared" si="7"/>
        <v>1.5228426395939088</v>
      </c>
      <c r="I85" s="3">
        <v>147</v>
      </c>
      <c r="J85" s="73">
        <f t="shared" si="8"/>
        <v>74.619289340101531</v>
      </c>
      <c r="K85" s="3">
        <v>47</v>
      </c>
      <c r="L85" s="118">
        <f t="shared" si="9"/>
        <v>23.857868020304569</v>
      </c>
      <c r="M85" s="3">
        <v>197</v>
      </c>
      <c r="N85" s="3">
        <v>21</v>
      </c>
    </row>
    <row r="86" spans="1:14" x14ac:dyDescent="0.25">
      <c r="A86" s="4" t="s">
        <v>166</v>
      </c>
      <c r="B86" s="4" t="s">
        <v>167</v>
      </c>
      <c r="C86" s="3">
        <v>87</v>
      </c>
      <c r="D86" s="118">
        <f t="shared" si="5"/>
        <v>95.402298850574709</v>
      </c>
      <c r="E86" s="3">
        <v>113</v>
      </c>
      <c r="F86" s="118">
        <f t="shared" si="6"/>
        <v>73.451327433628322</v>
      </c>
      <c r="G86" s="3">
        <v>3</v>
      </c>
      <c r="H86" s="118">
        <f t="shared" si="7"/>
        <v>3.6144578313253009</v>
      </c>
      <c r="I86" s="3">
        <v>62</v>
      </c>
      <c r="J86" s="73">
        <f t="shared" si="8"/>
        <v>74.698795180722882</v>
      </c>
      <c r="K86" s="3">
        <v>18</v>
      </c>
      <c r="L86" s="118">
        <f t="shared" si="9"/>
        <v>21.686746987951807</v>
      </c>
      <c r="M86" s="3">
        <v>83</v>
      </c>
      <c r="N86" s="3">
        <v>30</v>
      </c>
    </row>
    <row r="87" spans="1:14" x14ac:dyDescent="0.25">
      <c r="A87" s="4" t="s">
        <v>168</v>
      </c>
      <c r="B87" s="4" t="s">
        <v>169</v>
      </c>
      <c r="C87" s="3">
        <v>177</v>
      </c>
      <c r="D87" s="118">
        <f t="shared" si="5"/>
        <v>86.440677966101703</v>
      </c>
      <c r="E87" s="3">
        <v>165</v>
      </c>
      <c r="F87" s="118">
        <f t="shared" si="6"/>
        <v>92.72727272727272</v>
      </c>
      <c r="G87" s="3">
        <v>6</v>
      </c>
      <c r="H87" s="118">
        <f t="shared" si="7"/>
        <v>3.9215686274509802</v>
      </c>
      <c r="I87" s="3">
        <v>125</v>
      </c>
      <c r="J87" s="73">
        <f t="shared" si="8"/>
        <v>81.699346405228752</v>
      </c>
      <c r="K87" s="3">
        <v>22</v>
      </c>
      <c r="L87" s="118">
        <f t="shared" si="9"/>
        <v>14.37908496732026</v>
      </c>
      <c r="M87" s="3">
        <v>153</v>
      </c>
      <c r="N87" s="3">
        <v>12</v>
      </c>
    </row>
    <row r="88" spans="1:14" x14ac:dyDescent="0.25">
      <c r="A88" s="4" t="s">
        <v>170</v>
      </c>
      <c r="B88" s="4" t="s">
        <v>171</v>
      </c>
      <c r="C88" s="3">
        <v>230</v>
      </c>
      <c r="D88" s="118">
        <f t="shared" si="5"/>
        <v>100</v>
      </c>
      <c r="E88" s="3">
        <v>279</v>
      </c>
      <c r="F88" s="118">
        <f t="shared" si="6"/>
        <v>82.437275985663078</v>
      </c>
      <c r="G88" s="3">
        <v>10</v>
      </c>
      <c r="H88" s="118">
        <f t="shared" si="7"/>
        <v>4.3478260869565215</v>
      </c>
      <c r="I88" s="3">
        <v>158</v>
      </c>
      <c r="J88" s="73">
        <f t="shared" si="8"/>
        <v>68.695652173913047</v>
      </c>
      <c r="K88" s="3">
        <v>62</v>
      </c>
      <c r="L88" s="118">
        <f t="shared" si="9"/>
        <v>26.956521739130434</v>
      </c>
      <c r="M88" s="3">
        <v>230</v>
      </c>
      <c r="N88" s="3">
        <v>49</v>
      </c>
    </row>
    <row r="89" spans="1:14" x14ac:dyDescent="0.25">
      <c r="A89" s="4" t="s">
        <v>172</v>
      </c>
      <c r="B89" s="4" t="s">
        <v>173</v>
      </c>
      <c r="C89" s="3">
        <v>0</v>
      </c>
      <c r="D89" s="118" t="e">
        <f t="shared" si="5"/>
        <v>#DIV/0!</v>
      </c>
      <c r="E89" s="3">
        <f>'Nuevo Ingreso'!C90</f>
        <v>63</v>
      </c>
      <c r="F89" s="118">
        <f t="shared" si="6"/>
        <v>0</v>
      </c>
      <c r="G89" s="3">
        <v>0</v>
      </c>
      <c r="H89" s="118" t="e">
        <f t="shared" si="7"/>
        <v>#DIV/0!</v>
      </c>
      <c r="I89" s="3">
        <v>0</v>
      </c>
      <c r="J89" s="73" t="e">
        <f t="shared" si="8"/>
        <v>#DIV/0!</v>
      </c>
      <c r="K89" s="3">
        <v>0</v>
      </c>
      <c r="L89" s="118" t="e">
        <f t="shared" si="9"/>
        <v>#DIV/0!</v>
      </c>
      <c r="M89" s="3">
        <v>0</v>
      </c>
      <c r="N89" s="3">
        <v>63</v>
      </c>
    </row>
    <row r="90" spans="1:14" x14ac:dyDescent="0.25">
      <c r="A90" s="4" t="s">
        <v>174</v>
      </c>
      <c r="B90" s="4" t="s">
        <v>175</v>
      </c>
      <c r="C90" s="3">
        <v>249</v>
      </c>
      <c r="D90" s="118">
        <f t="shared" si="5"/>
        <v>100</v>
      </c>
      <c r="E90" s="3">
        <v>298</v>
      </c>
      <c r="F90" s="118">
        <f t="shared" si="6"/>
        <v>83.557046979865774</v>
      </c>
      <c r="G90" s="3">
        <v>16</v>
      </c>
      <c r="H90" s="118">
        <f t="shared" si="7"/>
        <v>6.425702811244979</v>
      </c>
      <c r="I90" s="3">
        <v>218</v>
      </c>
      <c r="J90" s="73">
        <f t="shared" si="8"/>
        <v>87.550200803212846</v>
      </c>
      <c r="K90" s="3">
        <v>15</v>
      </c>
      <c r="L90" s="118">
        <f t="shared" si="9"/>
        <v>6.024096385542169</v>
      </c>
      <c r="M90" s="3">
        <v>249</v>
      </c>
      <c r="N90" s="3">
        <v>49</v>
      </c>
    </row>
    <row r="91" spans="1:14" x14ac:dyDescent="0.25">
      <c r="A91" s="4" t="s">
        <v>176</v>
      </c>
      <c r="B91" s="4" t="s">
        <v>177</v>
      </c>
      <c r="C91" s="3">
        <v>144</v>
      </c>
      <c r="D91" s="118">
        <f t="shared" si="5"/>
        <v>100</v>
      </c>
      <c r="E91" s="3">
        <v>198</v>
      </c>
      <c r="F91" s="118">
        <f t="shared" si="6"/>
        <v>72.727272727272734</v>
      </c>
      <c r="G91" s="3">
        <v>5</v>
      </c>
      <c r="H91" s="118">
        <f t="shared" si="7"/>
        <v>3.4722222222222223</v>
      </c>
      <c r="I91" s="3">
        <v>110</v>
      </c>
      <c r="J91" s="73">
        <f t="shared" si="8"/>
        <v>76.388888888888886</v>
      </c>
      <c r="K91" s="3">
        <v>29</v>
      </c>
      <c r="L91" s="118">
        <f t="shared" si="9"/>
        <v>20.138888888888889</v>
      </c>
      <c r="M91" s="3">
        <v>144</v>
      </c>
      <c r="N91" s="3">
        <v>54</v>
      </c>
    </row>
    <row r="92" spans="1:14" x14ac:dyDescent="0.25">
      <c r="A92" s="4" t="s">
        <v>178</v>
      </c>
      <c r="B92" s="4" t="s">
        <v>179</v>
      </c>
      <c r="C92" s="3">
        <v>0</v>
      </c>
      <c r="D92" s="118" t="e">
        <f t="shared" si="5"/>
        <v>#DIV/0!</v>
      </c>
      <c r="E92" s="3">
        <f>'Nuevo Ingreso'!C93</f>
        <v>240</v>
      </c>
      <c r="F92" s="118">
        <f t="shared" si="6"/>
        <v>0</v>
      </c>
      <c r="G92" s="3">
        <v>0</v>
      </c>
      <c r="H92" s="118" t="e">
        <f t="shared" si="7"/>
        <v>#DIV/0!</v>
      </c>
      <c r="I92" s="3">
        <v>0</v>
      </c>
      <c r="J92" s="73" t="e">
        <f t="shared" si="8"/>
        <v>#DIV/0!</v>
      </c>
      <c r="K92" s="3">
        <v>0</v>
      </c>
      <c r="L92" s="118" t="e">
        <f t="shared" si="9"/>
        <v>#DIV/0!</v>
      </c>
      <c r="M92" s="3">
        <v>0</v>
      </c>
      <c r="N92" s="3">
        <v>240</v>
      </c>
    </row>
    <row r="93" spans="1:14" x14ac:dyDescent="0.25">
      <c r="A93" s="4" t="s">
        <v>180</v>
      </c>
      <c r="B93" s="4" t="s">
        <v>181</v>
      </c>
      <c r="C93" s="3">
        <v>148</v>
      </c>
      <c r="D93" s="118">
        <f t="shared" si="5"/>
        <v>100</v>
      </c>
      <c r="E93" s="3">
        <v>148</v>
      </c>
      <c r="F93" s="118">
        <f t="shared" si="6"/>
        <v>100</v>
      </c>
      <c r="G93" s="3">
        <v>25</v>
      </c>
      <c r="H93" s="118">
        <f t="shared" si="7"/>
        <v>16.891891891891891</v>
      </c>
      <c r="I93" s="3">
        <v>102</v>
      </c>
      <c r="J93" s="73">
        <f t="shared" si="8"/>
        <v>68.918918918918919</v>
      </c>
      <c r="K93" s="3">
        <v>21</v>
      </c>
      <c r="L93" s="118">
        <f t="shared" si="9"/>
        <v>14.189189189189189</v>
      </c>
      <c r="M93" s="3">
        <v>148</v>
      </c>
      <c r="N93" s="3">
        <v>0</v>
      </c>
    </row>
    <row r="94" spans="1:14" x14ac:dyDescent="0.25">
      <c r="A94" s="4" t="s">
        <v>182</v>
      </c>
      <c r="B94" s="4" t="s">
        <v>183</v>
      </c>
      <c r="C94" s="3">
        <v>195</v>
      </c>
      <c r="D94" s="118">
        <f t="shared" si="5"/>
        <v>96.92307692307692</v>
      </c>
      <c r="E94" s="3">
        <v>287</v>
      </c>
      <c r="F94" s="118">
        <f t="shared" si="6"/>
        <v>65.853658536585371</v>
      </c>
      <c r="G94" s="3">
        <v>21</v>
      </c>
      <c r="H94" s="118">
        <f t="shared" si="7"/>
        <v>11.111111111111111</v>
      </c>
      <c r="I94" s="3">
        <v>113</v>
      </c>
      <c r="J94" s="73">
        <f t="shared" si="8"/>
        <v>59.788359788359791</v>
      </c>
      <c r="K94" s="3">
        <v>55</v>
      </c>
      <c r="L94" s="118">
        <f t="shared" si="9"/>
        <v>29.100529100529098</v>
      </c>
      <c r="M94" s="3">
        <v>189</v>
      </c>
      <c r="N94" s="3">
        <v>98</v>
      </c>
    </row>
    <row r="95" spans="1:14" x14ac:dyDescent="0.25">
      <c r="A95" s="4" t="s">
        <v>184</v>
      </c>
      <c r="B95" s="4" t="s">
        <v>185</v>
      </c>
      <c r="C95" s="3">
        <v>113</v>
      </c>
      <c r="D95" s="118">
        <f t="shared" si="5"/>
        <v>100</v>
      </c>
      <c r="E95" s="3">
        <v>122</v>
      </c>
      <c r="F95" s="118">
        <f t="shared" si="6"/>
        <v>92.622950819672127</v>
      </c>
      <c r="G95" s="3">
        <v>0</v>
      </c>
      <c r="H95" s="118">
        <f t="shared" si="7"/>
        <v>0</v>
      </c>
      <c r="I95" s="3">
        <v>71</v>
      </c>
      <c r="J95" s="73">
        <f t="shared" si="8"/>
        <v>62.831858407079643</v>
      </c>
      <c r="K95" s="3">
        <v>42</v>
      </c>
      <c r="L95" s="118">
        <f t="shared" si="9"/>
        <v>37.168141592920357</v>
      </c>
      <c r="M95" s="3">
        <v>113</v>
      </c>
      <c r="N95" s="3">
        <v>9</v>
      </c>
    </row>
    <row r="96" spans="1:14" x14ac:dyDescent="0.25">
      <c r="A96" s="4" t="s">
        <v>186</v>
      </c>
      <c r="B96" s="4" t="s">
        <v>187</v>
      </c>
      <c r="C96" s="3">
        <v>0</v>
      </c>
      <c r="D96" s="118" t="e">
        <f t="shared" si="5"/>
        <v>#DIV/0!</v>
      </c>
      <c r="E96" s="3">
        <f>'Nuevo Ingreso'!C97</f>
        <v>300</v>
      </c>
      <c r="F96" s="118">
        <f t="shared" si="6"/>
        <v>0</v>
      </c>
      <c r="G96" s="3">
        <v>0</v>
      </c>
      <c r="H96" s="118" t="e">
        <f t="shared" si="7"/>
        <v>#DIV/0!</v>
      </c>
      <c r="I96" s="3">
        <v>0</v>
      </c>
      <c r="J96" s="73" t="e">
        <f t="shared" si="8"/>
        <v>#DIV/0!</v>
      </c>
      <c r="K96" s="3">
        <v>0</v>
      </c>
      <c r="L96" s="118" t="e">
        <f t="shared" si="9"/>
        <v>#DIV/0!</v>
      </c>
      <c r="M96" s="3">
        <v>0</v>
      </c>
      <c r="N96" s="3">
        <v>300</v>
      </c>
    </row>
    <row r="97" spans="1:14" x14ac:dyDescent="0.25">
      <c r="A97" s="4" t="s">
        <v>188</v>
      </c>
      <c r="B97" s="4" t="s">
        <v>189</v>
      </c>
      <c r="C97" s="3">
        <v>0</v>
      </c>
      <c r="D97" s="118" t="e">
        <f t="shared" si="5"/>
        <v>#DIV/0!</v>
      </c>
      <c r="E97" s="3">
        <f>'Nuevo Ingreso'!C98</f>
        <v>367</v>
      </c>
      <c r="F97" s="118">
        <f t="shared" si="6"/>
        <v>0</v>
      </c>
      <c r="G97" s="3">
        <v>0</v>
      </c>
      <c r="H97" s="118" t="e">
        <f t="shared" si="7"/>
        <v>#DIV/0!</v>
      </c>
      <c r="I97" s="3">
        <v>0</v>
      </c>
      <c r="J97" s="73" t="e">
        <f t="shared" si="8"/>
        <v>#DIV/0!</v>
      </c>
      <c r="K97" s="3">
        <v>0</v>
      </c>
      <c r="L97" s="118" t="e">
        <f t="shared" si="9"/>
        <v>#DIV/0!</v>
      </c>
      <c r="M97" s="3">
        <v>0</v>
      </c>
      <c r="N97" s="3">
        <v>367</v>
      </c>
    </row>
    <row r="98" spans="1:14" x14ac:dyDescent="0.25">
      <c r="A98" s="4" t="s">
        <v>190</v>
      </c>
      <c r="B98" s="4" t="s">
        <v>191</v>
      </c>
      <c r="C98" s="3">
        <v>0</v>
      </c>
      <c r="D98" s="118" t="e">
        <f t="shared" si="5"/>
        <v>#DIV/0!</v>
      </c>
      <c r="E98" s="3">
        <f>'Nuevo Ingreso'!C99</f>
        <v>345</v>
      </c>
      <c r="F98" s="118">
        <f t="shared" si="6"/>
        <v>0</v>
      </c>
      <c r="G98" s="3">
        <v>0</v>
      </c>
      <c r="H98" s="118" t="e">
        <f t="shared" si="7"/>
        <v>#DIV/0!</v>
      </c>
      <c r="I98" s="3">
        <v>0</v>
      </c>
      <c r="J98" s="73" t="e">
        <f t="shared" si="8"/>
        <v>#DIV/0!</v>
      </c>
      <c r="K98" s="3">
        <v>0</v>
      </c>
      <c r="L98" s="118" t="e">
        <f t="shared" si="9"/>
        <v>#DIV/0!</v>
      </c>
      <c r="M98" s="3">
        <v>0</v>
      </c>
      <c r="N98" s="3">
        <v>345</v>
      </c>
    </row>
    <row r="99" spans="1:14" x14ac:dyDescent="0.25">
      <c r="A99" s="4" t="s">
        <v>192</v>
      </c>
      <c r="B99" s="4" t="s">
        <v>193</v>
      </c>
      <c r="C99" s="3">
        <v>40</v>
      </c>
      <c r="D99" s="118">
        <f t="shared" si="5"/>
        <v>100</v>
      </c>
      <c r="E99" s="3">
        <v>286</v>
      </c>
      <c r="F99" s="118">
        <f t="shared" si="6"/>
        <v>13.986013986013987</v>
      </c>
      <c r="G99" s="3">
        <v>27</v>
      </c>
      <c r="H99" s="118">
        <f t="shared" si="7"/>
        <v>67.5</v>
      </c>
      <c r="I99" s="3">
        <v>0</v>
      </c>
      <c r="J99" s="73">
        <f t="shared" si="8"/>
        <v>0</v>
      </c>
      <c r="K99" s="3">
        <v>13</v>
      </c>
      <c r="L99" s="118">
        <f t="shared" si="9"/>
        <v>32.5</v>
      </c>
      <c r="M99" s="3">
        <v>40</v>
      </c>
      <c r="N99" s="3">
        <v>246</v>
      </c>
    </row>
    <row r="100" spans="1:14" x14ac:dyDescent="0.25">
      <c r="A100" s="4" t="s">
        <v>194</v>
      </c>
      <c r="B100" s="4" t="s">
        <v>195</v>
      </c>
      <c r="C100" s="3">
        <v>129</v>
      </c>
      <c r="D100" s="118">
        <f t="shared" si="5"/>
        <v>83.720930232558146</v>
      </c>
      <c r="E100" s="3">
        <v>108</v>
      </c>
      <c r="F100" s="118">
        <f t="shared" si="6"/>
        <v>100</v>
      </c>
      <c r="G100" s="3">
        <v>5</v>
      </c>
      <c r="H100" s="118">
        <f t="shared" si="7"/>
        <v>4.6296296296296298</v>
      </c>
      <c r="I100" s="3">
        <v>90</v>
      </c>
      <c r="J100" s="73">
        <f t="shared" si="8"/>
        <v>83.333333333333343</v>
      </c>
      <c r="K100" s="3">
        <v>13</v>
      </c>
      <c r="L100" s="118">
        <f t="shared" si="9"/>
        <v>12.037037037037036</v>
      </c>
      <c r="M100" s="3">
        <v>108</v>
      </c>
      <c r="N100" s="3">
        <v>0</v>
      </c>
    </row>
    <row r="101" spans="1:14" x14ac:dyDescent="0.25">
      <c r="A101" s="4" t="s">
        <v>196</v>
      </c>
      <c r="B101" s="4" t="s">
        <v>197</v>
      </c>
      <c r="C101" s="3">
        <v>240</v>
      </c>
      <c r="D101" s="118">
        <f t="shared" si="5"/>
        <v>100</v>
      </c>
      <c r="E101" s="3">
        <v>278</v>
      </c>
      <c r="F101" s="118">
        <f t="shared" si="6"/>
        <v>86.330935251798564</v>
      </c>
      <c r="G101" s="3">
        <v>35</v>
      </c>
      <c r="H101" s="118">
        <f t="shared" si="7"/>
        <v>14.583333333333334</v>
      </c>
      <c r="I101" s="3">
        <v>60</v>
      </c>
      <c r="J101" s="73">
        <f t="shared" si="8"/>
        <v>25</v>
      </c>
      <c r="K101" s="3">
        <v>145</v>
      </c>
      <c r="L101" s="118">
        <f t="shared" si="9"/>
        <v>60.416666666666664</v>
      </c>
      <c r="M101" s="3">
        <v>240</v>
      </c>
      <c r="N101" s="3">
        <v>38</v>
      </c>
    </row>
    <row r="102" spans="1:14" x14ac:dyDescent="0.25">
      <c r="A102" s="4" t="s">
        <v>198</v>
      </c>
      <c r="B102" s="4" t="s">
        <v>199</v>
      </c>
      <c r="C102" s="3">
        <v>0</v>
      </c>
      <c r="D102" s="118" t="e">
        <f t="shared" si="5"/>
        <v>#DIV/0!</v>
      </c>
      <c r="E102" s="3">
        <f>'Nuevo Ingreso'!C103</f>
        <v>74</v>
      </c>
      <c r="F102" s="118">
        <f t="shared" si="6"/>
        <v>0</v>
      </c>
      <c r="G102" s="3">
        <v>0</v>
      </c>
      <c r="H102" s="118" t="e">
        <f t="shared" si="7"/>
        <v>#DIV/0!</v>
      </c>
      <c r="I102" s="3">
        <v>0</v>
      </c>
      <c r="J102" s="73" t="e">
        <f t="shared" si="8"/>
        <v>#DIV/0!</v>
      </c>
      <c r="K102" s="3">
        <v>0</v>
      </c>
      <c r="L102" s="118" t="e">
        <f t="shared" si="9"/>
        <v>#DIV/0!</v>
      </c>
      <c r="M102" s="3">
        <v>0</v>
      </c>
      <c r="N102" s="3">
        <v>74</v>
      </c>
    </row>
    <row r="103" spans="1:14" x14ac:dyDescent="0.25">
      <c r="A103" s="4" t="s">
        <v>200</v>
      </c>
      <c r="B103" s="4" t="s">
        <v>201</v>
      </c>
      <c r="C103" s="3">
        <v>0</v>
      </c>
      <c r="D103" s="118" t="e">
        <f t="shared" si="5"/>
        <v>#DIV/0!</v>
      </c>
      <c r="E103" s="3">
        <f>'Nuevo Ingreso'!C104</f>
        <v>263</v>
      </c>
      <c r="F103" s="118">
        <f t="shared" si="6"/>
        <v>0</v>
      </c>
      <c r="G103" s="3">
        <v>0</v>
      </c>
      <c r="H103" s="118" t="e">
        <f t="shared" si="7"/>
        <v>#DIV/0!</v>
      </c>
      <c r="I103" s="3">
        <v>0</v>
      </c>
      <c r="J103" s="73" t="e">
        <f t="shared" si="8"/>
        <v>#DIV/0!</v>
      </c>
      <c r="K103" s="3">
        <v>0</v>
      </c>
      <c r="L103" s="118" t="e">
        <f t="shared" si="9"/>
        <v>#DIV/0!</v>
      </c>
      <c r="M103" s="3">
        <v>0</v>
      </c>
      <c r="N103" s="3">
        <v>263</v>
      </c>
    </row>
    <row r="104" spans="1:14" x14ac:dyDescent="0.25">
      <c r="A104" s="4" t="s">
        <v>202</v>
      </c>
      <c r="B104" s="4" t="s">
        <v>203</v>
      </c>
      <c r="C104" s="3">
        <v>0</v>
      </c>
      <c r="D104" s="118" t="e">
        <f t="shared" si="5"/>
        <v>#DIV/0!</v>
      </c>
      <c r="E104" s="3">
        <f>'Nuevo Ingreso'!C105</f>
        <v>172</v>
      </c>
      <c r="F104" s="118">
        <f t="shared" si="6"/>
        <v>0</v>
      </c>
      <c r="G104" s="3">
        <v>0</v>
      </c>
      <c r="H104" s="118" t="e">
        <f t="shared" si="7"/>
        <v>#DIV/0!</v>
      </c>
      <c r="I104" s="3">
        <v>0</v>
      </c>
      <c r="J104" s="73" t="e">
        <f t="shared" si="8"/>
        <v>#DIV/0!</v>
      </c>
      <c r="K104" s="3">
        <v>0</v>
      </c>
      <c r="L104" s="118" t="e">
        <f t="shared" si="9"/>
        <v>#DIV/0!</v>
      </c>
      <c r="M104" s="3">
        <v>0</v>
      </c>
      <c r="N104" s="3">
        <v>172</v>
      </c>
    </row>
    <row r="105" spans="1:14" x14ac:dyDescent="0.25">
      <c r="A105" s="4" t="s">
        <v>204</v>
      </c>
      <c r="B105" s="4" t="s">
        <v>205</v>
      </c>
      <c r="C105" s="3">
        <v>196</v>
      </c>
      <c r="D105" s="118">
        <f t="shared" si="5"/>
        <v>98.469387755102048</v>
      </c>
      <c r="E105" s="3">
        <v>193</v>
      </c>
      <c r="F105" s="118">
        <f t="shared" si="6"/>
        <v>100</v>
      </c>
      <c r="G105" s="3">
        <v>1</v>
      </c>
      <c r="H105" s="118">
        <f t="shared" si="7"/>
        <v>0.5181347150259068</v>
      </c>
      <c r="I105" s="3">
        <v>98</v>
      </c>
      <c r="J105" s="73">
        <f t="shared" si="8"/>
        <v>50.777202072538863</v>
      </c>
      <c r="K105" s="3">
        <v>94</v>
      </c>
      <c r="L105" s="118">
        <f t="shared" si="9"/>
        <v>48.704663212435236</v>
      </c>
      <c r="M105" s="3">
        <v>193</v>
      </c>
      <c r="N105" s="3">
        <v>0</v>
      </c>
    </row>
    <row r="106" spans="1:14" x14ac:dyDescent="0.25">
      <c r="A106" s="4" t="s">
        <v>206</v>
      </c>
      <c r="B106" s="4" t="s">
        <v>207</v>
      </c>
      <c r="C106" s="3">
        <v>0</v>
      </c>
      <c r="D106" s="118" t="e">
        <f t="shared" si="5"/>
        <v>#DIV/0!</v>
      </c>
      <c r="E106" s="3">
        <f>'Nuevo Ingreso'!C107</f>
        <v>222</v>
      </c>
      <c r="F106" s="118">
        <f t="shared" si="6"/>
        <v>0</v>
      </c>
      <c r="G106" s="3">
        <v>0</v>
      </c>
      <c r="H106" s="118" t="e">
        <f t="shared" si="7"/>
        <v>#DIV/0!</v>
      </c>
      <c r="I106" s="3">
        <v>0</v>
      </c>
      <c r="J106" s="73" t="e">
        <f t="shared" si="8"/>
        <v>#DIV/0!</v>
      </c>
      <c r="K106" s="3">
        <v>0</v>
      </c>
      <c r="L106" s="118" t="e">
        <f t="shared" si="9"/>
        <v>#DIV/0!</v>
      </c>
      <c r="M106" s="3">
        <v>0</v>
      </c>
      <c r="N106" s="3">
        <v>222</v>
      </c>
    </row>
    <row r="107" spans="1:14" x14ac:dyDescent="0.25">
      <c r="A107" s="4" t="s">
        <v>208</v>
      </c>
      <c r="B107" s="4" t="s">
        <v>209</v>
      </c>
      <c r="C107" s="3">
        <v>277</v>
      </c>
      <c r="D107" s="118">
        <f t="shared" si="5"/>
        <v>100</v>
      </c>
      <c r="E107" s="3">
        <v>330</v>
      </c>
      <c r="F107" s="118">
        <f t="shared" si="6"/>
        <v>83.939393939393938</v>
      </c>
      <c r="G107" s="3">
        <v>36</v>
      </c>
      <c r="H107" s="118">
        <f t="shared" si="7"/>
        <v>12.996389891696749</v>
      </c>
      <c r="I107" s="3">
        <v>157</v>
      </c>
      <c r="J107" s="73">
        <f t="shared" si="8"/>
        <v>56.678700361010826</v>
      </c>
      <c r="K107" s="3">
        <v>84</v>
      </c>
      <c r="L107" s="118">
        <f t="shared" si="9"/>
        <v>30.324909747292416</v>
      </c>
      <c r="M107" s="3">
        <v>277</v>
      </c>
      <c r="N107" s="3">
        <v>53</v>
      </c>
    </row>
    <row r="108" spans="1:14" x14ac:dyDescent="0.25">
      <c r="A108" s="4" t="s">
        <v>210</v>
      </c>
      <c r="B108" s="4" t="s">
        <v>211</v>
      </c>
      <c r="C108" s="3">
        <v>420</v>
      </c>
      <c r="D108" s="118">
        <f t="shared" si="5"/>
        <v>58.333333333333336</v>
      </c>
      <c r="E108" s="3">
        <v>245</v>
      </c>
      <c r="F108" s="118">
        <f t="shared" si="6"/>
        <v>100</v>
      </c>
      <c r="G108" s="3">
        <v>50</v>
      </c>
      <c r="H108" s="118">
        <f t="shared" si="7"/>
        <v>20.408163265306122</v>
      </c>
      <c r="I108" s="3">
        <v>80</v>
      </c>
      <c r="J108" s="73">
        <f t="shared" si="8"/>
        <v>32.653061224489797</v>
      </c>
      <c r="K108" s="3">
        <v>115</v>
      </c>
      <c r="L108" s="118">
        <f t="shared" si="9"/>
        <v>46.938775510204081</v>
      </c>
      <c r="M108" s="3">
        <v>245</v>
      </c>
      <c r="N108" s="3">
        <v>0</v>
      </c>
    </row>
    <row r="109" spans="1:14" x14ac:dyDescent="0.25">
      <c r="A109" s="4" t="s">
        <v>212</v>
      </c>
      <c r="B109" s="4" t="s">
        <v>213</v>
      </c>
      <c r="C109" s="3">
        <v>0</v>
      </c>
      <c r="D109" s="118" t="e">
        <f t="shared" si="5"/>
        <v>#DIV/0!</v>
      </c>
      <c r="E109" s="3">
        <f>'Nuevo Ingreso'!C110</f>
        <v>129</v>
      </c>
      <c r="F109" s="118">
        <f t="shared" si="6"/>
        <v>0</v>
      </c>
      <c r="G109" s="3">
        <v>0</v>
      </c>
      <c r="H109" s="118" t="e">
        <f t="shared" si="7"/>
        <v>#DIV/0!</v>
      </c>
      <c r="I109" s="3">
        <v>0</v>
      </c>
      <c r="J109" s="73" t="e">
        <f t="shared" si="8"/>
        <v>#DIV/0!</v>
      </c>
      <c r="K109" s="3">
        <v>0</v>
      </c>
      <c r="L109" s="118" t="e">
        <f t="shared" si="9"/>
        <v>#DIV/0!</v>
      </c>
      <c r="M109" s="3">
        <v>0</v>
      </c>
      <c r="N109" s="3">
        <v>129</v>
      </c>
    </row>
    <row r="110" spans="1:14" x14ac:dyDescent="0.25">
      <c r="A110" s="4" t="s">
        <v>214</v>
      </c>
      <c r="B110" s="4" t="s">
        <v>215</v>
      </c>
      <c r="C110" s="3">
        <v>0</v>
      </c>
      <c r="D110" s="118" t="e">
        <f t="shared" si="5"/>
        <v>#DIV/0!</v>
      </c>
      <c r="E110" s="3">
        <f>'Nuevo Ingreso'!C111</f>
        <v>80</v>
      </c>
      <c r="F110" s="118">
        <f t="shared" si="6"/>
        <v>0</v>
      </c>
      <c r="G110" s="3">
        <v>0</v>
      </c>
      <c r="H110" s="118" t="e">
        <f t="shared" si="7"/>
        <v>#DIV/0!</v>
      </c>
      <c r="I110" s="3">
        <v>0</v>
      </c>
      <c r="J110" s="73" t="e">
        <f t="shared" si="8"/>
        <v>#DIV/0!</v>
      </c>
      <c r="K110" s="3">
        <v>0</v>
      </c>
      <c r="L110" s="118" t="e">
        <f t="shared" si="9"/>
        <v>#DIV/0!</v>
      </c>
      <c r="M110" s="3">
        <v>0</v>
      </c>
      <c r="N110" s="3">
        <v>80</v>
      </c>
    </row>
    <row r="111" spans="1:14" x14ac:dyDescent="0.25">
      <c r="A111" s="4" t="s">
        <v>216</v>
      </c>
      <c r="B111" s="4" t="s">
        <v>217</v>
      </c>
      <c r="C111" s="3">
        <v>0</v>
      </c>
      <c r="D111" s="118" t="e">
        <f t="shared" si="5"/>
        <v>#DIV/0!</v>
      </c>
      <c r="E111" s="3">
        <f>'Nuevo Ingreso'!C112</f>
        <v>80</v>
      </c>
      <c r="F111" s="118">
        <f t="shared" si="6"/>
        <v>0</v>
      </c>
      <c r="G111" s="3">
        <v>0</v>
      </c>
      <c r="H111" s="118" t="e">
        <f t="shared" si="7"/>
        <v>#DIV/0!</v>
      </c>
      <c r="I111" s="3">
        <v>0</v>
      </c>
      <c r="J111" s="73" t="e">
        <f t="shared" si="8"/>
        <v>#DIV/0!</v>
      </c>
      <c r="K111" s="3">
        <v>0</v>
      </c>
      <c r="L111" s="118" t="e">
        <f t="shared" si="9"/>
        <v>#DIV/0!</v>
      </c>
      <c r="M111" s="3">
        <v>0</v>
      </c>
      <c r="N111" s="3">
        <v>80</v>
      </c>
    </row>
    <row r="112" spans="1:14" x14ac:dyDescent="0.25">
      <c r="A112" s="4" t="s">
        <v>218</v>
      </c>
      <c r="B112" s="4" t="s">
        <v>219</v>
      </c>
      <c r="C112" s="3">
        <v>0</v>
      </c>
      <c r="D112" s="118" t="e">
        <f t="shared" si="5"/>
        <v>#DIV/0!</v>
      </c>
      <c r="E112" s="3">
        <f>'Nuevo Ingreso'!C113</f>
        <v>52</v>
      </c>
      <c r="F112" s="118">
        <f t="shared" si="6"/>
        <v>0</v>
      </c>
      <c r="G112" s="3">
        <v>0</v>
      </c>
      <c r="H112" s="118" t="e">
        <f t="shared" si="7"/>
        <v>#DIV/0!</v>
      </c>
      <c r="I112" s="3">
        <v>0</v>
      </c>
      <c r="J112" s="73" t="e">
        <f t="shared" si="8"/>
        <v>#DIV/0!</v>
      </c>
      <c r="K112" s="3">
        <v>0</v>
      </c>
      <c r="L112" s="118" t="e">
        <f t="shared" si="9"/>
        <v>#DIV/0!</v>
      </c>
      <c r="M112" s="3">
        <v>0</v>
      </c>
      <c r="N112" s="3">
        <v>52</v>
      </c>
    </row>
    <row r="113" spans="1:14" x14ac:dyDescent="0.25">
      <c r="A113" s="14"/>
      <c r="B113" s="9" t="s">
        <v>473</v>
      </c>
      <c r="C113" s="120">
        <f>SUM(C4:C112)</f>
        <v>66051</v>
      </c>
      <c r="D113" s="121">
        <f>+M113/C113*100</f>
        <v>90.499765332848852</v>
      </c>
      <c r="E113" s="120">
        <f t="shared" ref="E113:N113" si="10">SUM(E4:E112)</f>
        <v>77920</v>
      </c>
      <c r="F113" s="122">
        <f t="shared" si="6"/>
        <v>76.714579055441476</v>
      </c>
      <c r="G113" s="120">
        <f t="shared" si="10"/>
        <v>6076</v>
      </c>
      <c r="H113" s="122">
        <f t="shared" si="7"/>
        <v>10.164614561027838</v>
      </c>
      <c r="I113" s="120">
        <f t="shared" si="10"/>
        <v>45371</v>
      </c>
      <c r="J113" s="123">
        <f t="shared" si="8"/>
        <v>75.901699678800867</v>
      </c>
      <c r="K113" s="120">
        <f t="shared" si="10"/>
        <v>8329</v>
      </c>
      <c r="L113" s="122">
        <f t="shared" si="9"/>
        <v>13.933685760171304</v>
      </c>
      <c r="M113" s="119">
        <f t="shared" si="10"/>
        <v>59776</v>
      </c>
      <c r="N113" s="374">
        <f t="shared" si="10"/>
        <v>18144</v>
      </c>
    </row>
    <row r="114" spans="1:14" x14ac:dyDescent="0.25">
      <c r="N114" s="289"/>
    </row>
  </sheetData>
  <mergeCells count="9">
    <mergeCell ref="A1:N1"/>
    <mergeCell ref="A2:A3"/>
    <mergeCell ref="B2:B3"/>
    <mergeCell ref="C2:N2"/>
    <mergeCell ref="C3:D3"/>
    <mergeCell ref="E3:F3"/>
    <mergeCell ref="G3:H3"/>
    <mergeCell ref="I3:J3"/>
    <mergeCell ref="K3:L3"/>
  </mergeCells>
  <printOptions horizontalCentered="1"/>
  <pageMargins left="0.31496062992125984" right="0.31496062992125984" top="0.35433070866141736" bottom="0.35433070866141736" header="0.31496062992125984" footer="0.31496062992125984"/>
  <pageSetup paperSize="5" scale="37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"/>
  <sheetViews>
    <sheetView workbookViewId="0">
      <pane xSplit="2" ySplit="4" topLeftCell="E96" activePane="bottomRight" state="frozen"/>
      <selection pane="topRight" activeCell="C1" sqref="C1"/>
      <selection pane="bottomLeft" activeCell="A5" sqref="A5"/>
      <selection pane="bottomRight" activeCell="K116" sqref="K116"/>
    </sheetView>
  </sheetViews>
  <sheetFormatPr baseColWidth="10" defaultColWidth="9.140625" defaultRowHeight="15" x14ac:dyDescent="0.25"/>
  <cols>
    <col min="2" max="2" width="68.42578125" customWidth="1"/>
    <col min="3" max="9" width="16.5703125" customWidth="1"/>
    <col min="10" max="10" width="14.85546875" customWidth="1"/>
  </cols>
  <sheetData>
    <row r="1" spans="1:15" ht="15.75" thickBot="1" x14ac:dyDescent="0.3"/>
    <row r="2" spans="1:15" ht="30" customHeight="1" thickTop="1" thickBot="1" x14ac:dyDescent="0.3">
      <c r="A2" s="318" t="s">
        <v>0</v>
      </c>
      <c r="B2" s="318" t="s">
        <v>1</v>
      </c>
      <c r="C2" s="318" t="s">
        <v>796</v>
      </c>
      <c r="D2" s="318"/>
      <c r="E2" s="318"/>
      <c r="F2" s="318"/>
      <c r="G2" s="318"/>
      <c r="H2" s="318"/>
      <c r="I2" s="318"/>
      <c r="J2" s="318"/>
      <c r="K2" s="38"/>
    </row>
    <row r="3" spans="1:15" ht="34.5" customHeight="1" thickTop="1" thickBot="1" x14ac:dyDescent="0.3">
      <c r="A3" s="318" t="s">
        <v>0</v>
      </c>
      <c r="B3" s="318" t="s">
        <v>1</v>
      </c>
      <c r="C3" s="325" t="s">
        <v>445</v>
      </c>
      <c r="D3" s="337"/>
      <c r="E3" s="338"/>
      <c r="F3" s="325" t="s">
        <v>797</v>
      </c>
      <c r="G3" s="337"/>
      <c r="H3" s="338"/>
      <c r="I3" s="318" t="s">
        <v>473</v>
      </c>
      <c r="J3" s="318"/>
      <c r="K3" s="318"/>
    </row>
    <row r="4" spans="1:15" ht="16.5" thickTop="1" thickBot="1" x14ac:dyDescent="0.3">
      <c r="A4" s="318" t="s">
        <v>0</v>
      </c>
      <c r="B4" s="318" t="s">
        <v>1</v>
      </c>
      <c r="C4" s="70" t="s">
        <v>798</v>
      </c>
      <c r="D4" s="70" t="s">
        <v>799</v>
      </c>
      <c r="E4" s="180" t="s">
        <v>558</v>
      </c>
      <c r="F4" s="70" t="s">
        <v>798</v>
      </c>
      <c r="G4" s="70" t="s">
        <v>799</v>
      </c>
      <c r="H4" s="180" t="s">
        <v>558</v>
      </c>
      <c r="I4" s="26" t="s">
        <v>798</v>
      </c>
      <c r="J4" s="26" t="s">
        <v>799</v>
      </c>
      <c r="K4" s="26" t="s">
        <v>473</v>
      </c>
    </row>
    <row r="5" spans="1:15" ht="15.75" thickTop="1" x14ac:dyDescent="0.25">
      <c r="A5" s="4" t="s">
        <v>2</v>
      </c>
      <c r="B5" s="4" t="s">
        <v>3</v>
      </c>
      <c r="C5" s="61">
        <v>1162</v>
      </c>
      <c r="D5" s="61">
        <v>725</v>
      </c>
      <c r="E5" s="61">
        <f>+C5+D5</f>
        <v>1887</v>
      </c>
      <c r="F5" s="61">
        <v>795</v>
      </c>
      <c r="G5" s="61">
        <v>598</v>
      </c>
      <c r="H5" s="185">
        <f t="shared" ref="H5:H68" si="0">+F5+G5</f>
        <v>1393</v>
      </c>
      <c r="I5" s="61">
        <f>+C5+F5</f>
        <v>1957</v>
      </c>
      <c r="J5" s="103">
        <f>+D5+G5</f>
        <v>1323</v>
      </c>
      <c r="K5" s="96">
        <f t="shared" ref="K5:K67" si="1">+I5+J5</f>
        <v>3280</v>
      </c>
      <c r="L5" s="7"/>
      <c r="M5">
        <v>3280</v>
      </c>
      <c r="N5" s="7"/>
      <c r="O5" s="7"/>
    </row>
    <row r="6" spans="1:15" x14ac:dyDescent="0.25">
      <c r="A6" s="4" t="s">
        <v>4</v>
      </c>
      <c r="B6" s="4" t="s">
        <v>5</v>
      </c>
      <c r="C6" s="3">
        <v>979</v>
      </c>
      <c r="D6" s="3">
        <v>841</v>
      </c>
      <c r="E6" s="61">
        <f t="shared" ref="E6:E69" si="2">+C6+D6</f>
        <v>1820</v>
      </c>
      <c r="F6" s="3">
        <v>1839</v>
      </c>
      <c r="G6" s="3">
        <v>1548</v>
      </c>
      <c r="H6" s="3">
        <f t="shared" si="0"/>
        <v>3387</v>
      </c>
      <c r="I6" s="61">
        <f t="shared" ref="I6:I69" si="3">+C6+F6</f>
        <v>2818</v>
      </c>
      <c r="J6" s="103">
        <f t="shared" ref="J6:J69" si="4">+D6+G6</f>
        <v>2389</v>
      </c>
      <c r="K6" s="97">
        <f t="shared" si="1"/>
        <v>5207</v>
      </c>
      <c r="M6">
        <v>5207</v>
      </c>
      <c r="N6" s="7"/>
      <c r="O6" s="7"/>
    </row>
    <row r="7" spans="1:15" x14ac:dyDescent="0.25">
      <c r="A7" s="4" t="s">
        <v>6</v>
      </c>
      <c r="B7" s="4" t="s">
        <v>7</v>
      </c>
      <c r="C7" s="3">
        <v>1248</v>
      </c>
      <c r="D7" s="3">
        <v>960</v>
      </c>
      <c r="E7" s="61">
        <f t="shared" si="2"/>
        <v>2208</v>
      </c>
      <c r="F7" s="3">
        <v>898</v>
      </c>
      <c r="G7" s="3">
        <v>766</v>
      </c>
      <c r="H7" s="3">
        <f t="shared" si="0"/>
        <v>1664</v>
      </c>
      <c r="I7" s="61">
        <f t="shared" si="3"/>
        <v>2146</v>
      </c>
      <c r="J7" s="103">
        <f t="shared" si="4"/>
        <v>1726</v>
      </c>
      <c r="K7" s="97">
        <f t="shared" si="1"/>
        <v>3872</v>
      </c>
      <c r="M7">
        <v>3872</v>
      </c>
      <c r="N7" s="7"/>
      <c r="O7" s="7"/>
    </row>
    <row r="8" spans="1:15" x14ac:dyDescent="0.25">
      <c r="A8" s="4" t="s">
        <v>8</v>
      </c>
      <c r="B8" s="4" t="s">
        <v>9</v>
      </c>
      <c r="C8" s="3">
        <v>1409</v>
      </c>
      <c r="D8" s="3">
        <v>931</v>
      </c>
      <c r="E8" s="61">
        <f t="shared" si="2"/>
        <v>2340</v>
      </c>
      <c r="F8" s="3">
        <v>1696</v>
      </c>
      <c r="G8" s="3">
        <v>1468</v>
      </c>
      <c r="H8" s="3">
        <f t="shared" si="0"/>
        <v>3164</v>
      </c>
      <c r="I8" s="61">
        <f t="shared" si="3"/>
        <v>3105</v>
      </c>
      <c r="J8" s="103">
        <f t="shared" si="4"/>
        <v>2399</v>
      </c>
      <c r="K8" s="97">
        <f t="shared" si="1"/>
        <v>5504</v>
      </c>
      <c r="M8">
        <v>5504</v>
      </c>
      <c r="N8" s="7"/>
      <c r="O8" s="7"/>
    </row>
    <row r="9" spans="1:15" x14ac:dyDescent="0.25">
      <c r="A9" s="4" t="s">
        <v>10</v>
      </c>
      <c r="B9" s="4" t="s">
        <v>11</v>
      </c>
      <c r="C9" s="3">
        <v>739</v>
      </c>
      <c r="D9" s="3">
        <v>663</v>
      </c>
      <c r="E9" s="61">
        <f t="shared" si="2"/>
        <v>1402</v>
      </c>
      <c r="F9" s="3">
        <v>599</v>
      </c>
      <c r="G9" s="3">
        <v>563</v>
      </c>
      <c r="H9" s="3">
        <f t="shared" si="0"/>
        <v>1162</v>
      </c>
      <c r="I9" s="61">
        <f t="shared" si="3"/>
        <v>1338</v>
      </c>
      <c r="J9" s="103">
        <f t="shared" si="4"/>
        <v>1226</v>
      </c>
      <c r="K9" s="97">
        <f t="shared" si="1"/>
        <v>2564</v>
      </c>
      <c r="M9">
        <v>2564</v>
      </c>
      <c r="N9" s="7"/>
      <c r="O9" s="7"/>
    </row>
    <row r="10" spans="1:15" x14ac:dyDescent="0.25">
      <c r="A10" s="4" t="s">
        <v>12</v>
      </c>
      <c r="B10" s="4" t="s">
        <v>13</v>
      </c>
      <c r="C10" s="3">
        <v>2133</v>
      </c>
      <c r="D10" s="3">
        <v>1240</v>
      </c>
      <c r="E10" s="61">
        <f t="shared" si="2"/>
        <v>3373</v>
      </c>
      <c r="F10" s="3">
        <v>1547</v>
      </c>
      <c r="G10" s="3">
        <v>944</v>
      </c>
      <c r="H10" s="3">
        <f t="shared" si="0"/>
        <v>2491</v>
      </c>
      <c r="I10" s="61">
        <f t="shared" si="3"/>
        <v>3680</v>
      </c>
      <c r="J10" s="103">
        <f t="shared" si="4"/>
        <v>2184</v>
      </c>
      <c r="K10" s="97">
        <f t="shared" si="1"/>
        <v>5864</v>
      </c>
      <c r="M10">
        <v>5864</v>
      </c>
      <c r="N10" s="7"/>
      <c r="O10" s="7"/>
    </row>
    <row r="11" spans="1:15" x14ac:dyDescent="0.25">
      <c r="A11" s="4" t="s">
        <v>14</v>
      </c>
      <c r="B11" s="4" t="s">
        <v>15</v>
      </c>
      <c r="C11" s="3">
        <v>1557</v>
      </c>
      <c r="D11" s="3">
        <v>964</v>
      </c>
      <c r="E11" s="61">
        <f t="shared" si="2"/>
        <v>2521</v>
      </c>
      <c r="F11" s="3">
        <v>1638</v>
      </c>
      <c r="G11" s="3">
        <v>1058</v>
      </c>
      <c r="H11" s="3">
        <f t="shared" si="0"/>
        <v>2696</v>
      </c>
      <c r="I11" s="61">
        <f t="shared" si="3"/>
        <v>3195</v>
      </c>
      <c r="J11" s="103">
        <f t="shared" si="4"/>
        <v>2022</v>
      </c>
      <c r="K11" s="97">
        <f t="shared" si="1"/>
        <v>5217</v>
      </c>
      <c r="M11">
        <v>5217</v>
      </c>
      <c r="N11" s="7"/>
      <c r="O11" s="7"/>
    </row>
    <row r="12" spans="1:15" x14ac:dyDescent="0.25">
      <c r="A12" s="4" t="s">
        <v>16</v>
      </c>
      <c r="B12" s="4" t="s">
        <v>17</v>
      </c>
      <c r="C12" s="3">
        <v>1038</v>
      </c>
      <c r="D12" s="3">
        <v>460</v>
      </c>
      <c r="E12" s="61">
        <f t="shared" si="2"/>
        <v>1498</v>
      </c>
      <c r="F12" s="3">
        <v>790</v>
      </c>
      <c r="G12" s="3">
        <v>366</v>
      </c>
      <c r="H12" s="3">
        <f t="shared" si="0"/>
        <v>1156</v>
      </c>
      <c r="I12" s="61">
        <f t="shared" si="3"/>
        <v>1828</v>
      </c>
      <c r="J12" s="103">
        <f t="shared" si="4"/>
        <v>826</v>
      </c>
      <c r="K12" s="97">
        <f t="shared" si="1"/>
        <v>2654</v>
      </c>
      <c r="M12">
        <v>2654</v>
      </c>
      <c r="N12" s="7"/>
      <c r="O12" s="7"/>
    </row>
    <row r="13" spans="1:15" x14ac:dyDescent="0.25">
      <c r="A13" s="4" t="s">
        <v>18</v>
      </c>
      <c r="B13" s="4" t="s">
        <v>19</v>
      </c>
      <c r="C13" s="3">
        <v>2048</v>
      </c>
      <c r="D13" s="3">
        <v>1666</v>
      </c>
      <c r="E13" s="61">
        <f t="shared" si="2"/>
        <v>3714</v>
      </c>
      <c r="F13" s="3">
        <v>1533</v>
      </c>
      <c r="G13" s="3">
        <v>1096</v>
      </c>
      <c r="H13" s="3">
        <f t="shared" si="0"/>
        <v>2629</v>
      </c>
      <c r="I13" s="61">
        <f t="shared" si="3"/>
        <v>3581</v>
      </c>
      <c r="J13" s="103">
        <f t="shared" si="4"/>
        <v>2762</v>
      </c>
      <c r="K13" s="97">
        <f t="shared" si="1"/>
        <v>6343</v>
      </c>
      <c r="M13">
        <v>6343</v>
      </c>
      <c r="N13" s="7"/>
      <c r="O13" s="7"/>
    </row>
    <row r="14" spans="1:15" x14ac:dyDescent="0.25">
      <c r="A14" s="4" t="s">
        <v>20</v>
      </c>
      <c r="B14" s="4" t="s">
        <v>21</v>
      </c>
      <c r="C14" s="3">
        <v>408</v>
      </c>
      <c r="D14" s="3">
        <v>344</v>
      </c>
      <c r="E14" s="61">
        <f t="shared" si="2"/>
        <v>752</v>
      </c>
      <c r="F14" s="3">
        <v>268</v>
      </c>
      <c r="G14" s="3">
        <v>212</v>
      </c>
      <c r="H14" s="3">
        <f t="shared" si="0"/>
        <v>480</v>
      </c>
      <c r="I14" s="61">
        <f t="shared" si="3"/>
        <v>676</v>
      </c>
      <c r="J14" s="103">
        <f t="shared" si="4"/>
        <v>556</v>
      </c>
      <c r="K14" s="97">
        <f t="shared" si="1"/>
        <v>1232</v>
      </c>
      <c r="M14">
        <v>1232</v>
      </c>
      <c r="N14" s="7"/>
      <c r="O14" s="7"/>
    </row>
    <row r="15" spans="1:15" x14ac:dyDescent="0.25">
      <c r="A15" s="4" t="s">
        <v>22</v>
      </c>
      <c r="B15" s="4" t="s">
        <v>23</v>
      </c>
      <c r="C15" s="3">
        <v>953</v>
      </c>
      <c r="D15" s="3">
        <v>577</v>
      </c>
      <c r="E15" s="61">
        <f t="shared" si="2"/>
        <v>1530</v>
      </c>
      <c r="F15" s="3">
        <v>596</v>
      </c>
      <c r="G15" s="3">
        <v>392</v>
      </c>
      <c r="H15" s="3">
        <f t="shared" si="0"/>
        <v>988</v>
      </c>
      <c r="I15" s="61">
        <f t="shared" si="3"/>
        <v>1549</v>
      </c>
      <c r="J15" s="103">
        <f t="shared" si="4"/>
        <v>969</v>
      </c>
      <c r="K15" s="97">
        <f t="shared" si="1"/>
        <v>2518</v>
      </c>
      <c r="M15">
        <v>2518</v>
      </c>
      <c r="N15" s="7"/>
      <c r="O15" s="7"/>
    </row>
    <row r="16" spans="1:15" x14ac:dyDescent="0.25">
      <c r="A16" s="4" t="s">
        <v>24</v>
      </c>
      <c r="B16" s="4" t="s">
        <v>25</v>
      </c>
      <c r="C16" s="3">
        <v>861</v>
      </c>
      <c r="D16" s="3">
        <v>557</v>
      </c>
      <c r="E16" s="61">
        <f t="shared" si="2"/>
        <v>1418</v>
      </c>
      <c r="F16" s="3">
        <v>959</v>
      </c>
      <c r="G16" s="3">
        <v>678</v>
      </c>
      <c r="H16" s="3">
        <f t="shared" si="0"/>
        <v>1637</v>
      </c>
      <c r="I16" s="61">
        <f t="shared" si="3"/>
        <v>1820</v>
      </c>
      <c r="J16" s="103">
        <f t="shared" si="4"/>
        <v>1235</v>
      </c>
      <c r="K16" s="97">
        <f t="shared" si="1"/>
        <v>3055</v>
      </c>
      <c r="M16">
        <v>3055</v>
      </c>
      <c r="N16" s="7"/>
      <c r="O16" s="7"/>
    </row>
    <row r="17" spans="1:15" x14ac:dyDescent="0.25">
      <c r="A17" s="4" t="s">
        <v>26</v>
      </c>
      <c r="B17" s="4" t="s">
        <v>27</v>
      </c>
      <c r="C17" s="3">
        <v>1294</v>
      </c>
      <c r="D17" s="3">
        <v>970</v>
      </c>
      <c r="E17" s="61">
        <f t="shared" si="2"/>
        <v>2264</v>
      </c>
      <c r="F17" s="3">
        <v>2178</v>
      </c>
      <c r="G17" s="3">
        <v>1686</v>
      </c>
      <c r="H17" s="3">
        <f t="shared" si="0"/>
        <v>3864</v>
      </c>
      <c r="I17" s="61">
        <f t="shared" si="3"/>
        <v>3472</v>
      </c>
      <c r="J17" s="103">
        <f t="shared" si="4"/>
        <v>2656</v>
      </c>
      <c r="K17" s="97">
        <f t="shared" si="1"/>
        <v>6128</v>
      </c>
      <c r="M17">
        <v>6128</v>
      </c>
      <c r="N17" s="7"/>
      <c r="O17" s="7"/>
    </row>
    <row r="18" spans="1:15" x14ac:dyDescent="0.25">
      <c r="A18" s="4" t="s">
        <v>28</v>
      </c>
      <c r="B18" s="4" t="s">
        <v>29</v>
      </c>
      <c r="C18" s="3">
        <v>997</v>
      </c>
      <c r="D18" s="3">
        <v>550</v>
      </c>
      <c r="E18" s="61">
        <f t="shared" si="2"/>
        <v>1547</v>
      </c>
      <c r="F18" s="3">
        <v>468</v>
      </c>
      <c r="G18" s="3">
        <v>339</v>
      </c>
      <c r="H18" s="3">
        <f t="shared" si="0"/>
        <v>807</v>
      </c>
      <c r="I18" s="61">
        <f t="shared" si="3"/>
        <v>1465</v>
      </c>
      <c r="J18" s="103">
        <f t="shared" si="4"/>
        <v>889</v>
      </c>
      <c r="K18" s="97">
        <f t="shared" si="1"/>
        <v>2354</v>
      </c>
      <c r="M18">
        <v>2354</v>
      </c>
      <c r="N18" s="7"/>
      <c r="O18" s="7"/>
    </row>
    <row r="19" spans="1:15" x14ac:dyDescent="0.25">
      <c r="A19" s="4" t="s">
        <v>30</v>
      </c>
      <c r="B19" s="4" t="s">
        <v>31</v>
      </c>
      <c r="C19" s="3">
        <v>705</v>
      </c>
      <c r="D19" s="3">
        <v>458</v>
      </c>
      <c r="E19" s="61">
        <f t="shared" si="2"/>
        <v>1163</v>
      </c>
      <c r="F19" s="3">
        <v>444</v>
      </c>
      <c r="G19" s="3">
        <v>352</v>
      </c>
      <c r="H19" s="3">
        <f t="shared" si="0"/>
        <v>796</v>
      </c>
      <c r="I19" s="61">
        <f t="shared" si="3"/>
        <v>1149</v>
      </c>
      <c r="J19" s="103">
        <f t="shared" si="4"/>
        <v>810</v>
      </c>
      <c r="K19" s="97">
        <f t="shared" si="1"/>
        <v>1959</v>
      </c>
      <c r="M19">
        <v>1959</v>
      </c>
      <c r="N19" s="7"/>
      <c r="O19" s="7"/>
    </row>
    <row r="20" spans="1:15" x14ac:dyDescent="0.25">
      <c r="A20" s="4" t="s">
        <v>32</v>
      </c>
      <c r="B20" s="4" t="s">
        <v>33</v>
      </c>
      <c r="C20" s="3">
        <v>482</v>
      </c>
      <c r="D20" s="3">
        <v>476</v>
      </c>
      <c r="E20" s="61">
        <f t="shared" si="2"/>
        <v>958</v>
      </c>
      <c r="F20" s="3">
        <v>782</v>
      </c>
      <c r="G20" s="3">
        <v>690</v>
      </c>
      <c r="H20" s="3">
        <f t="shared" si="0"/>
        <v>1472</v>
      </c>
      <c r="I20" s="61">
        <f t="shared" si="3"/>
        <v>1264</v>
      </c>
      <c r="J20" s="103">
        <f t="shared" si="4"/>
        <v>1166</v>
      </c>
      <c r="K20" s="97">
        <f t="shared" si="1"/>
        <v>2430</v>
      </c>
      <c r="N20" s="7"/>
      <c r="O20" s="7"/>
    </row>
    <row r="21" spans="1:15" x14ac:dyDescent="0.25">
      <c r="A21" s="4" t="s">
        <v>34</v>
      </c>
      <c r="B21" s="4" t="s">
        <v>35</v>
      </c>
      <c r="C21" s="3">
        <v>475</v>
      </c>
      <c r="D21" s="3">
        <v>189</v>
      </c>
      <c r="E21" s="61">
        <f t="shared" si="2"/>
        <v>664</v>
      </c>
      <c r="F21" s="3">
        <v>889</v>
      </c>
      <c r="G21" s="3">
        <v>350</v>
      </c>
      <c r="H21" s="3">
        <f t="shared" si="0"/>
        <v>1239</v>
      </c>
      <c r="I21" s="61">
        <f t="shared" si="3"/>
        <v>1364</v>
      </c>
      <c r="J21" s="103">
        <f t="shared" si="4"/>
        <v>539</v>
      </c>
      <c r="K21" s="97">
        <f t="shared" si="1"/>
        <v>1903</v>
      </c>
      <c r="N21" s="7"/>
      <c r="O21" s="7"/>
    </row>
    <row r="22" spans="1:15" x14ac:dyDescent="0.25">
      <c r="A22" s="4" t="s">
        <v>36</v>
      </c>
      <c r="B22" s="4" t="s">
        <v>37</v>
      </c>
      <c r="C22" s="3">
        <v>619</v>
      </c>
      <c r="D22" s="3">
        <v>503</v>
      </c>
      <c r="E22" s="61">
        <f t="shared" si="2"/>
        <v>1122</v>
      </c>
      <c r="F22" s="3">
        <v>877</v>
      </c>
      <c r="G22" s="3">
        <v>735</v>
      </c>
      <c r="H22" s="3">
        <f t="shared" si="0"/>
        <v>1612</v>
      </c>
      <c r="I22" s="61">
        <f t="shared" si="3"/>
        <v>1496</v>
      </c>
      <c r="J22" s="103">
        <f t="shared" si="4"/>
        <v>1238</v>
      </c>
      <c r="K22" s="97">
        <f t="shared" si="1"/>
        <v>2734</v>
      </c>
      <c r="N22" s="7"/>
      <c r="O22" s="7"/>
    </row>
    <row r="23" spans="1:15" x14ac:dyDescent="0.25">
      <c r="A23" s="4" t="s">
        <v>38</v>
      </c>
      <c r="B23" s="4" t="s">
        <v>39</v>
      </c>
      <c r="C23" s="3">
        <v>768</v>
      </c>
      <c r="D23" s="3">
        <v>487</v>
      </c>
      <c r="E23" s="61">
        <f t="shared" si="2"/>
        <v>1255</v>
      </c>
      <c r="F23" s="3">
        <v>754</v>
      </c>
      <c r="G23" s="3">
        <v>397</v>
      </c>
      <c r="H23" s="3">
        <f t="shared" si="0"/>
        <v>1151</v>
      </c>
      <c r="I23" s="61">
        <f t="shared" si="3"/>
        <v>1522</v>
      </c>
      <c r="J23" s="103">
        <f t="shared" si="4"/>
        <v>884</v>
      </c>
      <c r="K23" s="97">
        <f t="shared" si="1"/>
        <v>2406</v>
      </c>
      <c r="N23" s="7"/>
      <c r="O23" s="7"/>
    </row>
    <row r="24" spans="1:15" x14ac:dyDescent="0.25">
      <c r="A24" s="4" t="s">
        <v>40</v>
      </c>
      <c r="B24" s="4" t="s">
        <v>41</v>
      </c>
      <c r="C24" s="3">
        <v>489</v>
      </c>
      <c r="D24" s="3">
        <v>446</v>
      </c>
      <c r="E24" s="61">
        <f t="shared" si="2"/>
        <v>935</v>
      </c>
      <c r="F24" s="3">
        <v>382</v>
      </c>
      <c r="G24" s="3">
        <v>400</v>
      </c>
      <c r="H24" s="3">
        <f t="shared" si="0"/>
        <v>782</v>
      </c>
      <c r="I24" s="61">
        <f t="shared" si="3"/>
        <v>871</v>
      </c>
      <c r="J24" s="103">
        <f t="shared" si="4"/>
        <v>846</v>
      </c>
      <c r="K24" s="97">
        <f t="shared" si="1"/>
        <v>1717</v>
      </c>
      <c r="N24" s="7"/>
      <c r="O24" s="7"/>
    </row>
    <row r="25" spans="1:15" x14ac:dyDescent="0.25">
      <c r="A25" s="4" t="s">
        <v>42</v>
      </c>
      <c r="B25" s="4" t="s">
        <v>43</v>
      </c>
      <c r="C25" s="3">
        <v>669</v>
      </c>
      <c r="D25" s="3">
        <v>310</v>
      </c>
      <c r="E25" s="61">
        <f t="shared" si="2"/>
        <v>979</v>
      </c>
      <c r="F25" s="3">
        <v>705</v>
      </c>
      <c r="G25" s="3">
        <v>365</v>
      </c>
      <c r="H25" s="3">
        <f t="shared" si="0"/>
        <v>1070</v>
      </c>
      <c r="I25" s="61">
        <f t="shared" si="3"/>
        <v>1374</v>
      </c>
      <c r="J25" s="103">
        <f t="shared" si="4"/>
        <v>675</v>
      </c>
      <c r="K25" s="97">
        <f t="shared" si="1"/>
        <v>2049</v>
      </c>
      <c r="N25" s="7"/>
      <c r="O25" s="7"/>
    </row>
    <row r="26" spans="1:15" x14ac:dyDescent="0.25">
      <c r="A26" s="4" t="s">
        <v>44</v>
      </c>
      <c r="B26" s="4" t="s">
        <v>45</v>
      </c>
      <c r="C26" s="3">
        <v>722</v>
      </c>
      <c r="D26" s="3">
        <v>486</v>
      </c>
      <c r="E26" s="61">
        <f t="shared" si="2"/>
        <v>1208</v>
      </c>
      <c r="F26" s="3">
        <v>975</v>
      </c>
      <c r="G26" s="3">
        <v>627</v>
      </c>
      <c r="H26" s="3">
        <f t="shared" si="0"/>
        <v>1602</v>
      </c>
      <c r="I26" s="61">
        <f t="shared" si="3"/>
        <v>1697</v>
      </c>
      <c r="J26" s="103">
        <f t="shared" si="4"/>
        <v>1113</v>
      </c>
      <c r="K26" s="97">
        <f t="shared" si="1"/>
        <v>2810</v>
      </c>
      <c r="N26" s="7"/>
      <c r="O26" s="7"/>
    </row>
    <row r="27" spans="1:15" x14ac:dyDescent="0.25">
      <c r="A27" s="4" t="s">
        <v>46</v>
      </c>
      <c r="B27" s="4" t="s">
        <v>47</v>
      </c>
      <c r="C27" s="3">
        <v>422</v>
      </c>
      <c r="D27" s="3">
        <v>460</v>
      </c>
      <c r="E27" s="61">
        <f t="shared" si="2"/>
        <v>882</v>
      </c>
      <c r="F27" s="3">
        <v>311</v>
      </c>
      <c r="G27" s="3">
        <v>291</v>
      </c>
      <c r="H27" s="3">
        <f t="shared" si="0"/>
        <v>602</v>
      </c>
      <c r="I27" s="61">
        <f t="shared" si="3"/>
        <v>733</v>
      </c>
      <c r="J27" s="103">
        <f t="shared" si="4"/>
        <v>751</v>
      </c>
      <c r="K27" s="97">
        <f t="shared" si="1"/>
        <v>1484</v>
      </c>
      <c r="N27" s="7"/>
      <c r="O27" s="7"/>
    </row>
    <row r="28" spans="1:15" x14ac:dyDescent="0.25">
      <c r="A28" s="4" t="s">
        <v>48</v>
      </c>
      <c r="B28" s="4" t="s">
        <v>49</v>
      </c>
      <c r="C28" s="3">
        <v>380</v>
      </c>
      <c r="D28" s="3">
        <v>267</v>
      </c>
      <c r="E28" s="61">
        <f t="shared" si="2"/>
        <v>647</v>
      </c>
      <c r="F28" s="3">
        <v>237</v>
      </c>
      <c r="G28" s="3">
        <v>134</v>
      </c>
      <c r="H28" s="3">
        <f t="shared" si="0"/>
        <v>371</v>
      </c>
      <c r="I28" s="61">
        <f t="shared" si="3"/>
        <v>617</v>
      </c>
      <c r="J28" s="103">
        <f t="shared" si="4"/>
        <v>401</v>
      </c>
      <c r="K28" s="97">
        <f t="shared" si="1"/>
        <v>1018</v>
      </c>
      <c r="N28" s="7"/>
      <c r="O28" s="7"/>
    </row>
    <row r="29" spans="1:15" x14ac:dyDescent="0.25">
      <c r="A29" s="4" t="s">
        <v>50</v>
      </c>
      <c r="B29" s="4" t="s">
        <v>51</v>
      </c>
      <c r="C29" s="3">
        <v>814</v>
      </c>
      <c r="D29" s="3">
        <v>347</v>
      </c>
      <c r="E29" s="61">
        <f t="shared" si="2"/>
        <v>1161</v>
      </c>
      <c r="F29" s="3">
        <v>534</v>
      </c>
      <c r="G29" s="3">
        <v>254</v>
      </c>
      <c r="H29" s="3">
        <f t="shared" si="0"/>
        <v>788</v>
      </c>
      <c r="I29" s="61">
        <f t="shared" si="3"/>
        <v>1348</v>
      </c>
      <c r="J29" s="103">
        <f t="shared" si="4"/>
        <v>601</v>
      </c>
      <c r="K29" s="97">
        <f t="shared" si="1"/>
        <v>1949</v>
      </c>
      <c r="N29" s="7"/>
      <c r="O29" s="7"/>
    </row>
    <row r="30" spans="1:15" x14ac:dyDescent="0.25">
      <c r="A30" s="4" t="s">
        <v>52</v>
      </c>
      <c r="B30" s="4" t="s">
        <v>53</v>
      </c>
      <c r="C30" s="3">
        <v>559</v>
      </c>
      <c r="D30" s="3">
        <v>198</v>
      </c>
      <c r="E30" s="61">
        <f t="shared" si="2"/>
        <v>757</v>
      </c>
      <c r="F30" s="3">
        <v>794</v>
      </c>
      <c r="G30" s="3">
        <v>248</v>
      </c>
      <c r="H30" s="3">
        <f t="shared" si="0"/>
        <v>1042</v>
      </c>
      <c r="I30" s="61">
        <f t="shared" si="3"/>
        <v>1353</v>
      </c>
      <c r="J30" s="103">
        <f t="shared" si="4"/>
        <v>446</v>
      </c>
      <c r="K30" s="97">
        <f t="shared" si="1"/>
        <v>1799</v>
      </c>
      <c r="N30" s="7"/>
      <c r="O30" s="7"/>
    </row>
    <row r="31" spans="1:15" x14ac:dyDescent="0.25">
      <c r="A31" s="4" t="s">
        <v>54</v>
      </c>
      <c r="B31" s="4" t="s">
        <v>55</v>
      </c>
      <c r="C31" s="3">
        <v>1619</v>
      </c>
      <c r="D31" s="3">
        <v>783</v>
      </c>
      <c r="E31" s="61">
        <f t="shared" si="2"/>
        <v>2402</v>
      </c>
      <c r="F31" s="3">
        <v>922</v>
      </c>
      <c r="G31" s="3">
        <v>517</v>
      </c>
      <c r="H31" s="3">
        <f t="shared" si="0"/>
        <v>1439</v>
      </c>
      <c r="I31" s="61">
        <f t="shared" si="3"/>
        <v>2541</v>
      </c>
      <c r="J31" s="103">
        <f t="shared" si="4"/>
        <v>1300</v>
      </c>
      <c r="K31" s="97">
        <f t="shared" si="1"/>
        <v>3841</v>
      </c>
      <c r="N31" s="7"/>
      <c r="O31" s="7"/>
    </row>
    <row r="32" spans="1:15" x14ac:dyDescent="0.25">
      <c r="A32" s="4" t="s">
        <v>56</v>
      </c>
      <c r="B32" s="4" t="s">
        <v>57</v>
      </c>
      <c r="C32" s="3">
        <v>985</v>
      </c>
      <c r="D32" s="3">
        <v>567</v>
      </c>
      <c r="E32" s="61">
        <f t="shared" si="2"/>
        <v>1552</v>
      </c>
      <c r="F32" s="3">
        <v>726</v>
      </c>
      <c r="G32" s="3">
        <v>442</v>
      </c>
      <c r="H32" s="3">
        <f t="shared" si="0"/>
        <v>1168</v>
      </c>
      <c r="I32" s="61">
        <f t="shared" si="3"/>
        <v>1711</v>
      </c>
      <c r="J32" s="103">
        <f t="shared" si="4"/>
        <v>1009</v>
      </c>
      <c r="K32" s="97">
        <f t="shared" si="1"/>
        <v>2720</v>
      </c>
      <c r="N32" s="7"/>
      <c r="O32" s="7"/>
    </row>
    <row r="33" spans="1:15" x14ac:dyDescent="0.25">
      <c r="A33" s="4" t="s">
        <v>58</v>
      </c>
      <c r="B33" s="4" t="s">
        <v>59</v>
      </c>
      <c r="C33" s="3">
        <v>608</v>
      </c>
      <c r="D33" s="3">
        <v>280</v>
      </c>
      <c r="E33" s="61">
        <f t="shared" si="2"/>
        <v>888</v>
      </c>
      <c r="F33" s="3">
        <v>1687</v>
      </c>
      <c r="G33" s="3">
        <v>552</v>
      </c>
      <c r="H33" s="3">
        <f t="shared" si="0"/>
        <v>2239</v>
      </c>
      <c r="I33" s="61">
        <f t="shared" si="3"/>
        <v>2295</v>
      </c>
      <c r="J33" s="103">
        <f t="shared" si="4"/>
        <v>832</v>
      </c>
      <c r="K33" s="97">
        <f t="shared" si="1"/>
        <v>3127</v>
      </c>
      <c r="N33" s="7"/>
      <c r="O33" s="7"/>
    </row>
    <row r="34" spans="1:15" x14ac:dyDescent="0.25">
      <c r="A34" s="4" t="s">
        <v>60</v>
      </c>
      <c r="B34" s="4" t="s">
        <v>61</v>
      </c>
      <c r="C34" s="3">
        <v>957</v>
      </c>
      <c r="D34" s="3">
        <v>476</v>
      </c>
      <c r="E34" s="61">
        <f t="shared" si="2"/>
        <v>1433</v>
      </c>
      <c r="F34" s="3">
        <v>0</v>
      </c>
      <c r="G34" s="3">
        <v>0</v>
      </c>
      <c r="H34" s="3">
        <f t="shared" si="0"/>
        <v>0</v>
      </c>
      <c r="I34" s="61">
        <f t="shared" si="3"/>
        <v>957</v>
      </c>
      <c r="J34" s="103">
        <f t="shared" si="4"/>
        <v>476</v>
      </c>
      <c r="K34" s="97">
        <f t="shared" si="1"/>
        <v>1433</v>
      </c>
      <c r="N34" s="7"/>
      <c r="O34" s="7"/>
    </row>
    <row r="35" spans="1:15" x14ac:dyDescent="0.25">
      <c r="A35" s="4" t="s">
        <v>62</v>
      </c>
      <c r="B35" s="4" t="s">
        <v>63</v>
      </c>
      <c r="C35" s="3">
        <v>584</v>
      </c>
      <c r="D35" s="3">
        <v>271</v>
      </c>
      <c r="E35" s="61">
        <f t="shared" si="2"/>
        <v>855</v>
      </c>
      <c r="F35" s="3">
        <v>336</v>
      </c>
      <c r="G35" s="3">
        <v>191</v>
      </c>
      <c r="H35" s="3">
        <f t="shared" si="0"/>
        <v>527</v>
      </c>
      <c r="I35" s="61">
        <f t="shared" si="3"/>
        <v>920</v>
      </c>
      <c r="J35" s="103">
        <f t="shared" si="4"/>
        <v>462</v>
      </c>
      <c r="K35" s="97">
        <f t="shared" si="1"/>
        <v>1382</v>
      </c>
      <c r="N35" s="7"/>
      <c r="O35" s="7"/>
    </row>
    <row r="36" spans="1:15" x14ac:dyDescent="0.25">
      <c r="A36" s="4" t="s">
        <v>64</v>
      </c>
      <c r="B36" s="4" t="s">
        <v>65</v>
      </c>
      <c r="C36" s="3">
        <v>826</v>
      </c>
      <c r="D36" s="3">
        <v>599</v>
      </c>
      <c r="E36" s="61">
        <f t="shared" si="2"/>
        <v>1425</v>
      </c>
      <c r="F36" s="3">
        <v>659</v>
      </c>
      <c r="G36" s="3">
        <v>472</v>
      </c>
      <c r="H36" s="3">
        <f t="shared" si="0"/>
        <v>1131</v>
      </c>
      <c r="I36" s="61">
        <f t="shared" si="3"/>
        <v>1485</v>
      </c>
      <c r="J36" s="103">
        <f t="shared" si="4"/>
        <v>1071</v>
      </c>
      <c r="K36" s="97">
        <f t="shared" si="1"/>
        <v>2556</v>
      </c>
      <c r="N36" s="7"/>
      <c r="O36" s="7"/>
    </row>
    <row r="37" spans="1:15" x14ac:dyDescent="0.25">
      <c r="A37" s="4" t="s">
        <v>66</v>
      </c>
      <c r="B37" s="4" t="s">
        <v>67</v>
      </c>
      <c r="C37" s="3">
        <v>712</v>
      </c>
      <c r="D37" s="3">
        <v>322</v>
      </c>
      <c r="E37" s="61">
        <f t="shared" si="2"/>
        <v>1034</v>
      </c>
      <c r="F37" s="3">
        <v>1068</v>
      </c>
      <c r="G37" s="3">
        <v>382</v>
      </c>
      <c r="H37" s="3">
        <f t="shared" si="0"/>
        <v>1450</v>
      </c>
      <c r="I37" s="61">
        <f t="shared" si="3"/>
        <v>1780</v>
      </c>
      <c r="J37" s="103">
        <f t="shared" si="4"/>
        <v>704</v>
      </c>
      <c r="K37" s="97">
        <f t="shared" si="1"/>
        <v>2484</v>
      </c>
      <c r="N37" s="7"/>
      <c r="O37" s="7"/>
    </row>
    <row r="38" spans="1:15" x14ac:dyDescent="0.25">
      <c r="A38" s="4" t="s">
        <v>68</v>
      </c>
      <c r="B38" s="4" t="s">
        <v>69</v>
      </c>
      <c r="C38" s="3">
        <v>495</v>
      </c>
      <c r="D38" s="3">
        <v>348</v>
      </c>
      <c r="E38" s="61">
        <f t="shared" si="2"/>
        <v>843</v>
      </c>
      <c r="F38" s="3">
        <v>364</v>
      </c>
      <c r="G38" s="3">
        <v>261</v>
      </c>
      <c r="H38" s="3">
        <f t="shared" si="0"/>
        <v>625</v>
      </c>
      <c r="I38" s="61">
        <f t="shared" si="3"/>
        <v>859</v>
      </c>
      <c r="J38" s="103">
        <f t="shared" si="4"/>
        <v>609</v>
      </c>
      <c r="K38" s="97">
        <f t="shared" si="1"/>
        <v>1468</v>
      </c>
      <c r="N38" s="7"/>
      <c r="O38" s="7"/>
    </row>
    <row r="39" spans="1:15" x14ac:dyDescent="0.25">
      <c r="A39" s="4" t="s">
        <v>70</v>
      </c>
      <c r="B39" s="4" t="s">
        <v>71</v>
      </c>
      <c r="C39" s="3">
        <v>1738</v>
      </c>
      <c r="D39" s="3">
        <v>825</v>
      </c>
      <c r="E39" s="61">
        <f t="shared" si="2"/>
        <v>2563</v>
      </c>
      <c r="F39" s="3">
        <v>961</v>
      </c>
      <c r="G39" s="3">
        <v>504</v>
      </c>
      <c r="H39" s="3">
        <f t="shared" si="0"/>
        <v>1465</v>
      </c>
      <c r="I39" s="61">
        <f t="shared" si="3"/>
        <v>2699</v>
      </c>
      <c r="J39" s="103">
        <f t="shared" si="4"/>
        <v>1329</v>
      </c>
      <c r="K39" s="97">
        <f t="shared" si="1"/>
        <v>4028</v>
      </c>
      <c r="N39" s="7"/>
      <c r="O39" s="7"/>
    </row>
    <row r="40" spans="1:15" x14ac:dyDescent="0.25">
      <c r="A40" s="4" t="s">
        <v>72</v>
      </c>
      <c r="B40" s="4" t="s">
        <v>73</v>
      </c>
      <c r="C40" s="3">
        <v>735</v>
      </c>
      <c r="D40" s="3">
        <v>197</v>
      </c>
      <c r="E40" s="61">
        <f t="shared" si="2"/>
        <v>932</v>
      </c>
      <c r="F40" s="3">
        <v>1972</v>
      </c>
      <c r="G40" s="3">
        <v>588</v>
      </c>
      <c r="H40" s="3">
        <f t="shared" si="0"/>
        <v>2560</v>
      </c>
      <c r="I40" s="61">
        <f t="shared" si="3"/>
        <v>2707</v>
      </c>
      <c r="J40" s="103">
        <f t="shared" si="4"/>
        <v>785</v>
      </c>
      <c r="K40" s="97">
        <f t="shared" si="1"/>
        <v>3492</v>
      </c>
      <c r="N40" s="7"/>
      <c r="O40" s="7"/>
    </row>
    <row r="41" spans="1:15" x14ac:dyDescent="0.25">
      <c r="A41" s="4" t="s">
        <v>74</v>
      </c>
      <c r="B41" s="4" t="s">
        <v>75</v>
      </c>
      <c r="C41" s="3">
        <v>2007</v>
      </c>
      <c r="D41" s="3">
        <v>1233</v>
      </c>
      <c r="E41" s="61">
        <f t="shared" si="2"/>
        <v>3240</v>
      </c>
      <c r="F41" s="3">
        <v>2860</v>
      </c>
      <c r="G41" s="3">
        <v>1250</v>
      </c>
      <c r="H41" s="3">
        <f t="shared" si="0"/>
        <v>4110</v>
      </c>
      <c r="I41" s="61">
        <f t="shared" si="3"/>
        <v>4867</v>
      </c>
      <c r="J41" s="103">
        <f t="shared" si="4"/>
        <v>2483</v>
      </c>
      <c r="K41" s="97">
        <f t="shared" si="1"/>
        <v>7350</v>
      </c>
      <c r="N41" s="7"/>
      <c r="O41" s="7"/>
    </row>
    <row r="42" spans="1:15" x14ac:dyDescent="0.25">
      <c r="A42" s="4" t="s">
        <v>76</v>
      </c>
      <c r="B42" s="4" t="s">
        <v>77</v>
      </c>
      <c r="C42" s="3">
        <v>946</v>
      </c>
      <c r="D42" s="3">
        <v>674</v>
      </c>
      <c r="E42" s="61">
        <f t="shared" si="2"/>
        <v>1620</v>
      </c>
      <c r="F42" s="3">
        <v>774</v>
      </c>
      <c r="G42" s="3">
        <v>548</v>
      </c>
      <c r="H42" s="3">
        <f t="shared" si="0"/>
        <v>1322</v>
      </c>
      <c r="I42" s="61">
        <f t="shared" si="3"/>
        <v>1720</v>
      </c>
      <c r="J42" s="103">
        <f t="shared" si="4"/>
        <v>1222</v>
      </c>
      <c r="K42" s="97">
        <f t="shared" si="1"/>
        <v>2942</v>
      </c>
      <c r="N42" s="7"/>
      <c r="O42" s="7"/>
    </row>
    <row r="43" spans="1:15" x14ac:dyDescent="0.25">
      <c r="A43" s="4" t="s">
        <v>78</v>
      </c>
      <c r="B43" s="4" t="s">
        <v>79</v>
      </c>
      <c r="C43" s="3">
        <v>1338</v>
      </c>
      <c r="D43" s="3">
        <v>399</v>
      </c>
      <c r="E43" s="61">
        <f t="shared" si="2"/>
        <v>1737</v>
      </c>
      <c r="F43" s="3">
        <v>2214</v>
      </c>
      <c r="G43" s="3">
        <v>503</v>
      </c>
      <c r="H43" s="3">
        <f t="shared" si="0"/>
        <v>2717</v>
      </c>
      <c r="I43" s="61">
        <f t="shared" si="3"/>
        <v>3552</v>
      </c>
      <c r="J43" s="103">
        <f t="shared" si="4"/>
        <v>902</v>
      </c>
      <c r="K43" s="97">
        <f t="shared" si="1"/>
        <v>4454</v>
      </c>
      <c r="N43" s="7"/>
      <c r="O43" s="7"/>
    </row>
    <row r="44" spans="1:15" x14ac:dyDescent="0.25">
      <c r="A44" s="4" t="s">
        <v>80</v>
      </c>
      <c r="B44" s="4" t="s">
        <v>81</v>
      </c>
      <c r="C44" s="3">
        <v>1081</v>
      </c>
      <c r="D44" s="3">
        <v>738</v>
      </c>
      <c r="E44" s="61">
        <f t="shared" si="2"/>
        <v>1819</v>
      </c>
      <c r="F44" s="3">
        <v>691</v>
      </c>
      <c r="G44" s="3">
        <v>573</v>
      </c>
      <c r="H44" s="3">
        <f t="shared" si="0"/>
        <v>1264</v>
      </c>
      <c r="I44" s="61">
        <f t="shared" si="3"/>
        <v>1772</v>
      </c>
      <c r="J44" s="103">
        <f t="shared" si="4"/>
        <v>1311</v>
      </c>
      <c r="K44" s="97">
        <f t="shared" si="1"/>
        <v>3083</v>
      </c>
      <c r="N44" s="7"/>
      <c r="O44" s="7"/>
    </row>
    <row r="45" spans="1:15" x14ac:dyDescent="0.25">
      <c r="A45" s="4" t="s">
        <v>82</v>
      </c>
      <c r="B45" s="4" t="s">
        <v>83</v>
      </c>
      <c r="C45" s="3">
        <v>843</v>
      </c>
      <c r="D45" s="3">
        <v>472</v>
      </c>
      <c r="E45" s="61">
        <f t="shared" si="2"/>
        <v>1315</v>
      </c>
      <c r="F45" s="3">
        <v>513</v>
      </c>
      <c r="G45" s="3">
        <v>284</v>
      </c>
      <c r="H45" s="3">
        <f t="shared" si="0"/>
        <v>797</v>
      </c>
      <c r="I45" s="61">
        <f t="shared" si="3"/>
        <v>1356</v>
      </c>
      <c r="J45" s="103">
        <f t="shared" si="4"/>
        <v>756</v>
      </c>
      <c r="K45" s="97">
        <f t="shared" si="1"/>
        <v>2112</v>
      </c>
      <c r="N45" s="7"/>
      <c r="O45" s="7"/>
    </row>
    <row r="46" spans="1:15" x14ac:dyDescent="0.25">
      <c r="A46" s="4" t="s">
        <v>84</v>
      </c>
      <c r="B46" s="4" t="s">
        <v>85</v>
      </c>
      <c r="C46" s="3">
        <v>726</v>
      </c>
      <c r="D46" s="3">
        <v>463</v>
      </c>
      <c r="E46" s="61">
        <f t="shared" si="2"/>
        <v>1189</v>
      </c>
      <c r="F46" s="3">
        <v>379</v>
      </c>
      <c r="G46" s="3">
        <v>284</v>
      </c>
      <c r="H46" s="3">
        <f t="shared" si="0"/>
        <v>663</v>
      </c>
      <c r="I46" s="61">
        <f t="shared" si="3"/>
        <v>1105</v>
      </c>
      <c r="J46" s="103">
        <f t="shared" si="4"/>
        <v>747</v>
      </c>
      <c r="K46" s="97">
        <f t="shared" si="1"/>
        <v>1852</v>
      </c>
      <c r="N46" s="7"/>
      <c r="O46" s="7"/>
    </row>
    <row r="47" spans="1:15" x14ac:dyDescent="0.25">
      <c r="A47" s="4" t="s">
        <v>86</v>
      </c>
      <c r="B47" s="4" t="s">
        <v>87</v>
      </c>
      <c r="C47" s="3">
        <v>260</v>
      </c>
      <c r="D47" s="3">
        <v>178</v>
      </c>
      <c r="E47" s="61">
        <f t="shared" si="2"/>
        <v>438</v>
      </c>
      <c r="F47" s="3">
        <v>208</v>
      </c>
      <c r="G47" s="3">
        <v>121</v>
      </c>
      <c r="H47" s="3">
        <f t="shared" si="0"/>
        <v>329</v>
      </c>
      <c r="I47" s="61">
        <f t="shared" si="3"/>
        <v>468</v>
      </c>
      <c r="J47" s="103">
        <f t="shared" si="4"/>
        <v>299</v>
      </c>
      <c r="K47" s="97">
        <f t="shared" si="1"/>
        <v>767</v>
      </c>
      <c r="N47" s="7"/>
      <c r="O47" s="7"/>
    </row>
    <row r="48" spans="1:15" x14ac:dyDescent="0.25">
      <c r="A48" s="4" t="s">
        <v>88</v>
      </c>
      <c r="B48" s="4" t="s">
        <v>89</v>
      </c>
      <c r="C48" s="3">
        <v>798</v>
      </c>
      <c r="D48" s="3">
        <v>345</v>
      </c>
      <c r="E48" s="61">
        <f t="shared" si="2"/>
        <v>1143</v>
      </c>
      <c r="F48" s="3">
        <v>924</v>
      </c>
      <c r="G48" s="3">
        <v>419</v>
      </c>
      <c r="H48" s="3">
        <f t="shared" si="0"/>
        <v>1343</v>
      </c>
      <c r="I48" s="61">
        <f t="shared" si="3"/>
        <v>1722</v>
      </c>
      <c r="J48" s="103">
        <f t="shared" si="4"/>
        <v>764</v>
      </c>
      <c r="K48" s="97">
        <f t="shared" si="1"/>
        <v>2486</v>
      </c>
      <c r="N48" s="7"/>
      <c r="O48" s="7"/>
    </row>
    <row r="49" spans="1:15" x14ac:dyDescent="0.25">
      <c r="A49" s="4" t="s">
        <v>90</v>
      </c>
      <c r="B49" s="4" t="s">
        <v>91</v>
      </c>
      <c r="C49" s="3">
        <v>1031</v>
      </c>
      <c r="D49" s="3">
        <v>494</v>
      </c>
      <c r="E49" s="61">
        <f t="shared" si="2"/>
        <v>1525</v>
      </c>
      <c r="F49" s="3">
        <v>839</v>
      </c>
      <c r="G49" s="3">
        <v>337</v>
      </c>
      <c r="H49" s="3">
        <f t="shared" si="0"/>
        <v>1176</v>
      </c>
      <c r="I49" s="61">
        <f t="shared" si="3"/>
        <v>1870</v>
      </c>
      <c r="J49" s="103">
        <f t="shared" si="4"/>
        <v>831</v>
      </c>
      <c r="K49" s="97">
        <f t="shared" si="1"/>
        <v>2701</v>
      </c>
      <c r="N49" s="7"/>
      <c r="O49" s="7"/>
    </row>
    <row r="50" spans="1:15" x14ac:dyDescent="0.25">
      <c r="A50" s="4" t="s">
        <v>92</v>
      </c>
      <c r="B50" s="4" t="s">
        <v>93</v>
      </c>
      <c r="C50" s="3">
        <v>1318</v>
      </c>
      <c r="D50" s="3">
        <v>932</v>
      </c>
      <c r="E50" s="61">
        <f t="shared" si="2"/>
        <v>2250</v>
      </c>
      <c r="F50" s="3">
        <v>906</v>
      </c>
      <c r="G50" s="3">
        <v>672</v>
      </c>
      <c r="H50" s="3">
        <f t="shared" si="0"/>
        <v>1578</v>
      </c>
      <c r="I50" s="61">
        <f t="shared" si="3"/>
        <v>2224</v>
      </c>
      <c r="J50" s="103">
        <f t="shared" si="4"/>
        <v>1604</v>
      </c>
      <c r="K50" s="97">
        <f t="shared" si="1"/>
        <v>3828</v>
      </c>
      <c r="N50" s="7"/>
      <c r="O50" s="7"/>
    </row>
    <row r="51" spans="1:15" x14ac:dyDescent="0.25">
      <c r="A51" s="4" t="s">
        <v>94</v>
      </c>
      <c r="B51" s="4" t="s">
        <v>95</v>
      </c>
      <c r="C51" s="3">
        <v>1180</v>
      </c>
      <c r="D51" s="3">
        <v>462</v>
      </c>
      <c r="E51" s="61">
        <f t="shared" si="2"/>
        <v>1642</v>
      </c>
      <c r="F51" s="3">
        <v>689</v>
      </c>
      <c r="G51" s="3">
        <v>273</v>
      </c>
      <c r="H51" s="3">
        <f t="shared" si="0"/>
        <v>962</v>
      </c>
      <c r="I51" s="61">
        <f t="shared" si="3"/>
        <v>1869</v>
      </c>
      <c r="J51" s="103">
        <f t="shared" si="4"/>
        <v>735</v>
      </c>
      <c r="K51" s="97">
        <f t="shared" si="1"/>
        <v>2604</v>
      </c>
      <c r="N51" s="7"/>
      <c r="O51" s="7"/>
    </row>
    <row r="52" spans="1:15" x14ac:dyDescent="0.25">
      <c r="A52" s="4" t="s">
        <v>96</v>
      </c>
      <c r="B52" s="4" t="s">
        <v>97</v>
      </c>
      <c r="C52" s="3">
        <v>1599</v>
      </c>
      <c r="D52" s="3">
        <v>869</v>
      </c>
      <c r="E52" s="61">
        <f t="shared" si="2"/>
        <v>2468</v>
      </c>
      <c r="F52" s="3">
        <v>897</v>
      </c>
      <c r="G52" s="3">
        <v>439</v>
      </c>
      <c r="H52" s="3">
        <f t="shared" si="0"/>
        <v>1336</v>
      </c>
      <c r="I52" s="61">
        <f t="shared" si="3"/>
        <v>2496</v>
      </c>
      <c r="J52" s="103">
        <f t="shared" si="4"/>
        <v>1308</v>
      </c>
      <c r="K52" s="97">
        <f t="shared" si="1"/>
        <v>3804</v>
      </c>
      <c r="N52" s="7"/>
      <c r="O52" s="7"/>
    </row>
    <row r="53" spans="1:15" x14ac:dyDescent="0.25">
      <c r="A53" s="4" t="s">
        <v>98</v>
      </c>
      <c r="B53" s="4" t="s">
        <v>99</v>
      </c>
      <c r="C53" s="3">
        <v>707</v>
      </c>
      <c r="D53" s="3">
        <v>364</v>
      </c>
      <c r="E53" s="61">
        <f t="shared" si="2"/>
        <v>1071</v>
      </c>
      <c r="F53" s="3">
        <v>678</v>
      </c>
      <c r="G53" s="3">
        <v>353</v>
      </c>
      <c r="H53" s="3">
        <f t="shared" si="0"/>
        <v>1031</v>
      </c>
      <c r="I53" s="61">
        <f t="shared" si="3"/>
        <v>1385</v>
      </c>
      <c r="J53" s="103">
        <f t="shared" si="4"/>
        <v>717</v>
      </c>
      <c r="K53" s="97">
        <f t="shared" si="1"/>
        <v>2102</v>
      </c>
      <c r="N53" s="7"/>
      <c r="O53" s="7"/>
    </row>
    <row r="54" spans="1:15" x14ac:dyDescent="0.25">
      <c r="A54" s="4" t="s">
        <v>100</v>
      </c>
      <c r="B54" s="4" t="s">
        <v>101</v>
      </c>
      <c r="C54" s="3">
        <v>337</v>
      </c>
      <c r="D54" s="3">
        <v>271</v>
      </c>
      <c r="E54" s="61">
        <f t="shared" si="2"/>
        <v>608</v>
      </c>
      <c r="F54" s="3">
        <v>314</v>
      </c>
      <c r="G54" s="3">
        <v>236</v>
      </c>
      <c r="H54" s="3">
        <f t="shared" si="0"/>
        <v>550</v>
      </c>
      <c r="I54" s="61">
        <f t="shared" si="3"/>
        <v>651</v>
      </c>
      <c r="J54" s="103">
        <f t="shared" si="4"/>
        <v>507</v>
      </c>
      <c r="K54" s="97">
        <f t="shared" si="1"/>
        <v>1158</v>
      </c>
      <c r="N54" s="7"/>
      <c r="O54" s="7"/>
    </row>
    <row r="55" spans="1:15" x14ac:dyDescent="0.25">
      <c r="A55" s="4" t="s">
        <v>102</v>
      </c>
      <c r="B55" s="4" t="s">
        <v>103</v>
      </c>
      <c r="C55" s="3">
        <v>430</v>
      </c>
      <c r="D55" s="3">
        <v>296</v>
      </c>
      <c r="E55" s="61">
        <f t="shared" si="2"/>
        <v>726</v>
      </c>
      <c r="F55" s="3">
        <v>772</v>
      </c>
      <c r="G55" s="3">
        <v>592</v>
      </c>
      <c r="H55" s="3">
        <f t="shared" si="0"/>
        <v>1364</v>
      </c>
      <c r="I55" s="61">
        <f t="shared" si="3"/>
        <v>1202</v>
      </c>
      <c r="J55" s="103">
        <f t="shared" si="4"/>
        <v>888</v>
      </c>
      <c r="K55" s="97">
        <f t="shared" si="1"/>
        <v>2090</v>
      </c>
      <c r="N55" s="7"/>
      <c r="O55" s="7"/>
    </row>
    <row r="56" spans="1:15" x14ac:dyDescent="0.25">
      <c r="A56" s="4" t="s">
        <v>104</v>
      </c>
      <c r="B56" s="4" t="s">
        <v>105</v>
      </c>
      <c r="C56" s="3">
        <v>413</v>
      </c>
      <c r="D56" s="3">
        <v>144</v>
      </c>
      <c r="E56" s="61">
        <f t="shared" si="2"/>
        <v>557</v>
      </c>
      <c r="F56" s="3">
        <v>515</v>
      </c>
      <c r="G56" s="3">
        <v>216</v>
      </c>
      <c r="H56" s="3">
        <f t="shared" si="0"/>
        <v>731</v>
      </c>
      <c r="I56" s="61">
        <f t="shared" si="3"/>
        <v>928</v>
      </c>
      <c r="J56" s="103">
        <f t="shared" si="4"/>
        <v>360</v>
      </c>
      <c r="K56" s="97">
        <f t="shared" si="1"/>
        <v>1288</v>
      </c>
      <c r="N56" s="7"/>
      <c r="O56" s="7"/>
    </row>
    <row r="57" spans="1:15" x14ac:dyDescent="0.25">
      <c r="A57" s="4" t="s">
        <v>106</v>
      </c>
      <c r="B57" s="4" t="s">
        <v>107</v>
      </c>
      <c r="C57" s="3">
        <v>750</v>
      </c>
      <c r="D57" s="3">
        <v>679</v>
      </c>
      <c r="E57" s="61">
        <f t="shared" si="2"/>
        <v>1429</v>
      </c>
      <c r="F57" s="3">
        <v>558</v>
      </c>
      <c r="G57" s="3">
        <v>486</v>
      </c>
      <c r="H57" s="3">
        <f t="shared" si="0"/>
        <v>1044</v>
      </c>
      <c r="I57" s="61">
        <f t="shared" si="3"/>
        <v>1308</v>
      </c>
      <c r="J57" s="103">
        <f t="shared" si="4"/>
        <v>1165</v>
      </c>
      <c r="K57" s="97">
        <f t="shared" si="1"/>
        <v>2473</v>
      </c>
      <c r="N57" s="7"/>
      <c r="O57" s="7"/>
    </row>
    <row r="58" spans="1:15" x14ac:dyDescent="0.25">
      <c r="A58" s="4" t="s">
        <v>108</v>
      </c>
      <c r="B58" s="4" t="s">
        <v>109</v>
      </c>
      <c r="C58" s="3">
        <v>763</v>
      </c>
      <c r="D58" s="3">
        <v>311</v>
      </c>
      <c r="E58" s="61">
        <f t="shared" si="2"/>
        <v>1074</v>
      </c>
      <c r="F58" s="3">
        <v>0</v>
      </c>
      <c r="G58" s="3">
        <v>0</v>
      </c>
      <c r="H58" s="3">
        <f t="shared" si="0"/>
        <v>0</v>
      </c>
      <c r="I58" s="61">
        <f t="shared" si="3"/>
        <v>763</v>
      </c>
      <c r="J58" s="103">
        <f t="shared" si="4"/>
        <v>311</v>
      </c>
      <c r="K58" s="97">
        <f t="shared" si="1"/>
        <v>1074</v>
      </c>
      <c r="N58" s="7"/>
      <c r="O58" s="7"/>
    </row>
    <row r="59" spans="1:15" x14ac:dyDescent="0.25">
      <c r="A59" s="4" t="s">
        <v>110</v>
      </c>
      <c r="B59" s="4" t="s">
        <v>111</v>
      </c>
      <c r="C59" s="3">
        <v>1060</v>
      </c>
      <c r="D59" s="3">
        <v>752</v>
      </c>
      <c r="E59" s="61">
        <f t="shared" si="2"/>
        <v>1812</v>
      </c>
      <c r="F59" s="3">
        <v>0</v>
      </c>
      <c r="G59" s="3">
        <v>0</v>
      </c>
      <c r="H59" s="3">
        <f t="shared" si="0"/>
        <v>0</v>
      </c>
      <c r="I59" s="61">
        <f t="shared" si="3"/>
        <v>1060</v>
      </c>
      <c r="J59" s="103">
        <f t="shared" si="4"/>
        <v>752</v>
      </c>
      <c r="K59" s="97">
        <f t="shared" si="1"/>
        <v>1812</v>
      </c>
      <c r="N59" s="7"/>
      <c r="O59" s="7"/>
    </row>
    <row r="60" spans="1:15" x14ac:dyDescent="0.25">
      <c r="A60" s="4" t="s">
        <v>112</v>
      </c>
      <c r="B60" s="4" t="s">
        <v>113</v>
      </c>
      <c r="C60" s="3">
        <v>741</v>
      </c>
      <c r="D60" s="3">
        <v>447</v>
      </c>
      <c r="E60" s="61">
        <f t="shared" si="2"/>
        <v>1188</v>
      </c>
      <c r="F60" s="3">
        <v>584</v>
      </c>
      <c r="G60" s="3">
        <v>239</v>
      </c>
      <c r="H60" s="3">
        <f t="shared" si="0"/>
        <v>823</v>
      </c>
      <c r="I60" s="61">
        <f t="shared" si="3"/>
        <v>1325</v>
      </c>
      <c r="J60" s="103">
        <f t="shared" si="4"/>
        <v>686</v>
      </c>
      <c r="K60" s="97">
        <f t="shared" si="1"/>
        <v>2011</v>
      </c>
      <c r="N60" s="7"/>
      <c r="O60" s="7"/>
    </row>
    <row r="61" spans="1:15" x14ac:dyDescent="0.25">
      <c r="A61" s="4" t="s">
        <v>114</v>
      </c>
      <c r="B61" s="4" t="s">
        <v>115</v>
      </c>
      <c r="C61" s="3">
        <v>303</v>
      </c>
      <c r="D61" s="3">
        <v>274</v>
      </c>
      <c r="E61" s="61">
        <f t="shared" si="2"/>
        <v>577</v>
      </c>
      <c r="F61" s="3">
        <v>0</v>
      </c>
      <c r="G61" s="3">
        <v>0</v>
      </c>
      <c r="H61" s="3">
        <f t="shared" si="0"/>
        <v>0</v>
      </c>
      <c r="I61" s="61">
        <f t="shared" si="3"/>
        <v>303</v>
      </c>
      <c r="J61" s="103">
        <f t="shared" si="4"/>
        <v>274</v>
      </c>
      <c r="K61" s="97">
        <f t="shared" si="1"/>
        <v>577</v>
      </c>
      <c r="N61" s="7"/>
      <c r="O61" s="7"/>
    </row>
    <row r="62" spans="1:15" x14ac:dyDescent="0.25">
      <c r="A62" s="4" t="s">
        <v>116</v>
      </c>
      <c r="B62" s="4" t="s">
        <v>117</v>
      </c>
      <c r="C62" s="3">
        <v>472</v>
      </c>
      <c r="D62" s="3">
        <v>344</v>
      </c>
      <c r="E62" s="61">
        <f t="shared" si="2"/>
        <v>816</v>
      </c>
      <c r="F62" s="3">
        <v>409</v>
      </c>
      <c r="G62" s="3">
        <v>337</v>
      </c>
      <c r="H62" s="3">
        <f t="shared" si="0"/>
        <v>746</v>
      </c>
      <c r="I62" s="61">
        <f t="shared" si="3"/>
        <v>881</v>
      </c>
      <c r="J62" s="103">
        <f t="shared" si="4"/>
        <v>681</v>
      </c>
      <c r="K62" s="97">
        <f t="shared" si="1"/>
        <v>1562</v>
      </c>
      <c r="N62" s="7"/>
      <c r="O62" s="7"/>
    </row>
    <row r="63" spans="1:15" x14ac:dyDescent="0.25">
      <c r="A63" s="4" t="s">
        <v>118</v>
      </c>
      <c r="B63" s="4" t="s">
        <v>119</v>
      </c>
      <c r="C63" s="3">
        <v>839</v>
      </c>
      <c r="D63" s="3">
        <v>687</v>
      </c>
      <c r="E63" s="61">
        <f t="shared" si="2"/>
        <v>1526</v>
      </c>
      <c r="F63" s="3">
        <v>1105</v>
      </c>
      <c r="G63" s="3">
        <v>825</v>
      </c>
      <c r="H63" s="3">
        <f t="shared" si="0"/>
        <v>1930</v>
      </c>
      <c r="I63" s="61">
        <f t="shared" si="3"/>
        <v>1944</v>
      </c>
      <c r="J63" s="103">
        <f t="shared" si="4"/>
        <v>1512</v>
      </c>
      <c r="K63" s="97">
        <f t="shared" si="1"/>
        <v>3456</v>
      </c>
      <c r="N63" s="7"/>
      <c r="O63" s="7"/>
    </row>
    <row r="64" spans="1:15" x14ac:dyDescent="0.25">
      <c r="A64" s="4" t="s">
        <v>120</v>
      </c>
      <c r="B64" s="4" t="s">
        <v>121</v>
      </c>
      <c r="C64" s="3">
        <v>339</v>
      </c>
      <c r="D64" s="3">
        <v>236</v>
      </c>
      <c r="E64" s="61">
        <f t="shared" si="2"/>
        <v>575</v>
      </c>
      <c r="F64" s="3">
        <v>199</v>
      </c>
      <c r="G64" s="3">
        <v>154</v>
      </c>
      <c r="H64" s="3">
        <f t="shared" si="0"/>
        <v>353</v>
      </c>
      <c r="I64" s="61">
        <f t="shared" si="3"/>
        <v>538</v>
      </c>
      <c r="J64" s="103">
        <f t="shared" si="4"/>
        <v>390</v>
      </c>
      <c r="K64" s="97">
        <f t="shared" si="1"/>
        <v>928</v>
      </c>
      <c r="N64" s="7"/>
      <c r="O64" s="7"/>
    </row>
    <row r="65" spans="1:15" x14ac:dyDescent="0.25">
      <c r="A65" s="4" t="s">
        <v>122</v>
      </c>
      <c r="B65" s="4" t="s">
        <v>123</v>
      </c>
      <c r="C65" s="3">
        <v>807</v>
      </c>
      <c r="D65" s="3">
        <v>503</v>
      </c>
      <c r="E65" s="61">
        <f t="shared" si="2"/>
        <v>1310</v>
      </c>
      <c r="F65" s="3">
        <v>404</v>
      </c>
      <c r="G65" s="3">
        <v>292</v>
      </c>
      <c r="H65" s="3">
        <f t="shared" si="0"/>
        <v>696</v>
      </c>
      <c r="I65" s="61">
        <f t="shared" si="3"/>
        <v>1211</v>
      </c>
      <c r="J65" s="103">
        <f t="shared" si="4"/>
        <v>795</v>
      </c>
      <c r="K65" s="97">
        <f t="shared" si="1"/>
        <v>2006</v>
      </c>
      <c r="N65" s="7"/>
      <c r="O65" s="7"/>
    </row>
    <row r="66" spans="1:15" x14ac:dyDescent="0.25">
      <c r="A66" s="4" t="s">
        <v>124</v>
      </c>
      <c r="B66" s="4" t="s">
        <v>125</v>
      </c>
      <c r="C66" s="3">
        <v>115</v>
      </c>
      <c r="D66" s="3">
        <v>101</v>
      </c>
      <c r="E66" s="61">
        <f t="shared" si="2"/>
        <v>216</v>
      </c>
      <c r="F66" s="3">
        <v>110</v>
      </c>
      <c r="G66" s="3">
        <v>107</v>
      </c>
      <c r="H66" s="3">
        <f t="shared" si="0"/>
        <v>217</v>
      </c>
      <c r="I66" s="61">
        <f t="shared" si="3"/>
        <v>225</v>
      </c>
      <c r="J66" s="103">
        <f t="shared" si="4"/>
        <v>208</v>
      </c>
      <c r="K66" s="97">
        <f t="shared" si="1"/>
        <v>433</v>
      </c>
      <c r="N66" s="7"/>
      <c r="O66" s="7"/>
    </row>
    <row r="67" spans="1:15" x14ac:dyDescent="0.25">
      <c r="A67" s="4" t="s">
        <v>126</v>
      </c>
      <c r="B67" s="4" t="s">
        <v>127</v>
      </c>
      <c r="C67" s="3">
        <v>351</v>
      </c>
      <c r="D67" s="3">
        <v>217</v>
      </c>
      <c r="E67" s="61">
        <f t="shared" si="2"/>
        <v>568</v>
      </c>
      <c r="F67" s="3">
        <v>302</v>
      </c>
      <c r="G67" s="3">
        <v>254</v>
      </c>
      <c r="H67" s="3">
        <f t="shared" si="0"/>
        <v>556</v>
      </c>
      <c r="I67" s="61">
        <f t="shared" si="3"/>
        <v>653</v>
      </c>
      <c r="J67" s="103">
        <f t="shared" si="4"/>
        <v>471</v>
      </c>
      <c r="K67" s="97">
        <f t="shared" si="1"/>
        <v>1124</v>
      </c>
      <c r="N67" s="7"/>
      <c r="O67" s="7"/>
    </row>
    <row r="68" spans="1:15" x14ac:dyDescent="0.25">
      <c r="A68" s="4" t="s">
        <v>128</v>
      </c>
      <c r="B68" s="4" t="s">
        <v>129</v>
      </c>
      <c r="C68" s="3">
        <v>166</v>
      </c>
      <c r="D68" s="3">
        <v>140</v>
      </c>
      <c r="E68" s="61">
        <f t="shared" si="2"/>
        <v>306</v>
      </c>
      <c r="F68" s="3">
        <v>252</v>
      </c>
      <c r="G68" s="3">
        <v>206</v>
      </c>
      <c r="H68" s="3">
        <f t="shared" si="0"/>
        <v>458</v>
      </c>
      <c r="I68" s="61">
        <f t="shared" si="3"/>
        <v>418</v>
      </c>
      <c r="J68" s="103">
        <f t="shared" si="4"/>
        <v>346</v>
      </c>
      <c r="K68" s="97">
        <f>+I68+J68</f>
        <v>764</v>
      </c>
      <c r="N68" s="7"/>
      <c r="O68" s="7"/>
    </row>
    <row r="69" spans="1:15" x14ac:dyDescent="0.25">
      <c r="A69" s="4" t="s">
        <v>130</v>
      </c>
      <c r="B69" s="4" t="s">
        <v>131</v>
      </c>
      <c r="C69" s="3">
        <v>337</v>
      </c>
      <c r="D69" s="3">
        <v>223</v>
      </c>
      <c r="E69" s="61">
        <f t="shared" si="2"/>
        <v>560</v>
      </c>
      <c r="F69" s="3">
        <v>366</v>
      </c>
      <c r="G69" s="3">
        <v>241</v>
      </c>
      <c r="H69" s="3">
        <f t="shared" ref="H69:H114" si="5">+F69+G69</f>
        <v>607</v>
      </c>
      <c r="I69" s="61">
        <f t="shared" si="3"/>
        <v>703</v>
      </c>
      <c r="J69" s="103">
        <f t="shared" si="4"/>
        <v>464</v>
      </c>
      <c r="K69" s="97">
        <f t="shared" ref="K69:K114" si="6">+I69+J69</f>
        <v>1167</v>
      </c>
      <c r="N69" s="7"/>
      <c r="O69" s="7"/>
    </row>
    <row r="70" spans="1:15" x14ac:dyDescent="0.25">
      <c r="A70" s="4" t="s">
        <v>132</v>
      </c>
      <c r="B70" s="4" t="s">
        <v>133</v>
      </c>
      <c r="C70" s="3">
        <v>395</v>
      </c>
      <c r="D70" s="3">
        <v>441</v>
      </c>
      <c r="E70" s="61">
        <f t="shared" ref="E70:E113" si="7">+C70+D70</f>
        <v>836</v>
      </c>
      <c r="F70" s="3">
        <v>0</v>
      </c>
      <c r="G70" s="3">
        <v>0</v>
      </c>
      <c r="H70" s="3">
        <f t="shared" si="5"/>
        <v>0</v>
      </c>
      <c r="I70" s="61">
        <f t="shared" ref="I70:I113" si="8">+C70+F70</f>
        <v>395</v>
      </c>
      <c r="J70" s="103">
        <f t="shared" ref="J70:J113" si="9">+D70+G70</f>
        <v>441</v>
      </c>
      <c r="K70" s="97">
        <f t="shared" si="6"/>
        <v>836</v>
      </c>
      <c r="N70" s="7"/>
      <c r="O70" s="7"/>
    </row>
    <row r="71" spans="1:15" x14ac:dyDescent="0.25">
      <c r="A71" s="4" t="s">
        <v>134</v>
      </c>
      <c r="B71" s="4" t="s">
        <v>135</v>
      </c>
      <c r="C71" s="3">
        <v>344</v>
      </c>
      <c r="D71" s="3">
        <v>52</v>
      </c>
      <c r="E71" s="61">
        <f t="shared" si="7"/>
        <v>396</v>
      </c>
      <c r="F71" s="3">
        <v>431</v>
      </c>
      <c r="G71" s="3">
        <v>69</v>
      </c>
      <c r="H71" s="3">
        <f t="shared" si="5"/>
        <v>500</v>
      </c>
      <c r="I71" s="61">
        <f t="shared" si="8"/>
        <v>775</v>
      </c>
      <c r="J71" s="103">
        <f t="shared" si="9"/>
        <v>121</v>
      </c>
      <c r="K71" s="97">
        <f t="shared" si="6"/>
        <v>896</v>
      </c>
      <c r="N71" s="7"/>
      <c r="O71" s="7"/>
    </row>
    <row r="72" spans="1:15" x14ac:dyDescent="0.25">
      <c r="A72" s="4" t="s">
        <v>136</v>
      </c>
      <c r="B72" s="4" t="s">
        <v>137</v>
      </c>
      <c r="C72" s="3">
        <v>332</v>
      </c>
      <c r="D72" s="3">
        <v>262</v>
      </c>
      <c r="E72" s="61">
        <f t="shared" si="7"/>
        <v>594</v>
      </c>
      <c r="F72" s="3">
        <v>404</v>
      </c>
      <c r="G72" s="3">
        <v>291</v>
      </c>
      <c r="H72" s="3">
        <f t="shared" si="5"/>
        <v>695</v>
      </c>
      <c r="I72" s="61">
        <f t="shared" si="8"/>
        <v>736</v>
      </c>
      <c r="J72" s="103">
        <f t="shared" si="9"/>
        <v>553</v>
      </c>
      <c r="K72" s="97">
        <f t="shared" si="6"/>
        <v>1289</v>
      </c>
      <c r="N72" s="7"/>
      <c r="O72" s="7"/>
    </row>
    <row r="73" spans="1:15" x14ac:dyDescent="0.25">
      <c r="A73" s="4" t="s">
        <v>138</v>
      </c>
      <c r="B73" s="4" t="s">
        <v>139</v>
      </c>
      <c r="C73" s="3">
        <v>227</v>
      </c>
      <c r="D73" s="3">
        <v>121</v>
      </c>
      <c r="E73" s="61">
        <f t="shared" si="7"/>
        <v>348</v>
      </c>
      <c r="F73" s="3">
        <v>260</v>
      </c>
      <c r="G73" s="3">
        <v>167</v>
      </c>
      <c r="H73" s="3">
        <f t="shared" si="5"/>
        <v>427</v>
      </c>
      <c r="I73" s="61">
        <f t="shared" si="8"/>
        <v>487</v>
      </c>
      <c r="J73" s="103">
        <f t="shared" si="9"/>
        <v>288</v>
      </c>
      <c r="K73" s="97">
        <f t="shared" si="6"/>
        <v>775</v>
      </c>
      <c r="N73" s="7"/>
      <c r="O73" s="7"/>
    </row>
    <row r="74" spans="1:15" x14ac:dyDescent="0.25">
      <c r="A74" s="4" t="s">
        <v>140</v>
      </c>
      <c r="B74" s="4" t="s">
        <v>141</v>
      </c>
      <c r="C74" s="3">
        <v>32</v>
      </c>
      <c r="D74" s="3">
        <v>24</v>
      </c>
      <c r="E74" s="61">
        <f t="shared" si="7"/>
        <v>56</v>
      </c>
      <c r="F74" s="3">
        <v>8</v>
      </c>
      <c r="G74" s="3">
        <v>13</v>
      </c>
      <c r="H74" s="3">
        <f t="shared" si="5"/>
        <v>21</v>
      </c>
      <c r="I74" s="61">
        <f t="shared" si="8"/>
        <v>40</v>
      </c>
      <c r="J74" s="103">
        <f t="shared" si="9"/>
        <v>37</v>
      </c>
      <c r="K74" s="97">
        <f t="shared" si="6"/>
        <v>77</v>
      </c>
      <c r="N74" s="7"/>
      <c r="O74" s="7"/>
    </row>
    <row r="75" spans="1:15" x14ac:dyDescent="0.25">
      <c r="A75" s="4" t="s">
        <v>142</v>
      </c>
      <c r="B75" s="4" t="s">
        <v>143</v>
      </c>
      <c r="C75" s="3">
        <v>343</v>
      </c>
      <c r="D75" s="3">
        <v>216</v>
      </c>
      <c r="E75" s="61">
        <f t="shared" si="7"/>
        <v>559</v>
      </c>
      <c r="F75" s="3">
        <v>336</v>
      </c>
      <c r="G75" s="3">
        <v>152</v>
      </c>
      <c r="H75" s="3">
        <f t="shared" si="5"/>
        <v>488</v>
      </c>
      <c r="I75" s="61">
        <f t="shared" si="8"/>
        <v>679</v>
      </c>
      <c r="J75" s="103">
        <f t="shared" si="9"/>
        <v>368</v>
      </c>
      <c r="K75" s="97">
        <f t="shared" si="6"/>
        <v>1047</v>
      </c>
      <c r="N75" s="7"/>
      <c r="O75" s="7"/>
    </row>
    <row r="76" spans="1:15" x14ac:dyDescent="0.25">
      <c r="A76" s="4" t="s">
        <v>144</v>
      </c>
      <c r="B76" s="4" t="s">
        <v>145</v>
      </c>
      <c r="C76" s="3">
        <v>103</v>
      </c>
      <c r="D76" s="3">
        <v>102</v>
      </c>
      <c r="E76" s="61">
        <f t="shared" si="7"/>
        <v>205</v>
      </c>
      <c r="F76" s="3">
        <v>64</v>
      </c>
      <c r="G76" s="3">
        <v>53</v>
      </c>
      <c r="H76" s="3">
        <f t="shared" si="5"/>
        <v>117</v>
      </c>
      <c r="I76" s="61">
        <f t="shared" si="8"/>
        <v>167</v>
      </c>
      <c r="J76" s="103">
        <f t="shared" si="9"/>
        <v>155</v>
      </c>
      <c r="K76" s="97">
        <f t="shared" si="6"/>
        <v>322</v>
      </c>
      <c r="N76" s="7"/>
      <c r="O76" s="7"/>
    </row>
    <row r="77" spans="1:15" x14ac:dyDescent="0.25">
      <c r="A77" s="4" t="s">
        <v>146</v>
      </c>
      <c r="B77" s="4" t="s">
        <v>147</v>
      </c>
      <c r="C77" s="3">
        <v>572</v>
      </c>
      <c r="D77" s="3">
        <v>245</v>
      </c>
      <c r="E77" s="61">
        <f t="shared" si="7"/>
        <v>817</v>
      </c>
      <c r="F77" s="3">
        <v>967</v>
      </c>
      <c r="G77" s="3">
        <v>376</v>
      </c>
      <c r="H77" s="3">
        <f t="shared" si="5"/>
        <v>1343</v>
      </c>
      <c r="I77" s="61">
        <f t="shared" si="8"/>
        <v>1539</v>
      </c>
      <c r="J77" s="103">
        <f t="shared" si="9"/>
        <v>621</v>
      </c>
      <c r="K77" s="97">
        <f t="shared" si="6"/>
        <v>2160</v>
      </c>
      <c r="N77" s="7"/>
      <c r="O77" s="7"/>
    </row>
    <row r="78" spans="1:15" x14ac:dyDescent="0.25">
      <c r="A78" s="4" t="s">
        <v>148</v>
      </c>
      <c r="B78" s="4" t="s">
        <v>149</v>
      </c>
      <c r="C78" s="3">
        <v>197</v>
      </c>
      <c r="D78" s="3">
        <v>168</v>
      </c>
      <c r="E78" s="61">
        <f t="shared" si="7"/>
        <v>365</v>
      </c>
      <c r="F78" s="3">
        <v>317</v>
      </c>
      <c r="G78" s="3">
        <v>333</v>
      </c>
      <c r="H78" s="3">
        <f t="shared" si="5"/>
        <v>650</v>
      </c>
      <c r="I78" s="61">
        <f t="shared" si="8"/>
        <v>514</v>
      </c>
      <c r="J78" s="103">
        <f t="shared" si="9"/>
        <v>501</v>
      </c>
      <c r="K78" s="97">
        <f t="shared" si="6"/>
        <v>1015</v>
      </c>
      <c r="N78" s="7"/>
      <c r="O78" s="7"/>
    </row>
    <row r="79" spans="1:15" x14ac:dyDescent="0.25">
      <c r="A79" s="4" t="s">
        <v>150</v>
      </c>
      <c r="B79" s="4" t="s">
        <v>151</v>
      </c>
      <c r="C79" s="3">
        <v>149</v>
      </c>
      <c r="D79" s="3">
        <v>116</v>
      </c>
      <c r="E79" s="61">
        <f t="shared" si="7"/>
        <v>265</v>
      </c>
      <c r="F79" s="3">
        <v>95</v>
      </c>
      <c r="G79" s="3">
        <v>62</v>
      </c>
      <c r="H79" s="3">
        <f t="shared" si="5"/>
        <v>157</v>
      </c>
      <c r="I79" s="61">
        <f t="shared" si="8"/>
        <v>244</v>
      </c>
      <c r="J79" s="103">
        <f t="shared" si="9"/>
        <v>178</v>
      </c>
      <c r="K79" s="97">
        <f t="shared" si="6"/>
        <v>422</v>
      </c>
      <c r="N79" s="7"/>
      <c r="O79" s="7"/>
    </row>
    <row r="80" spans="1:15" x14ac:dyDescent="0.25">
      <c r="A80" s="4" t="s">
        <v>152</v>
      </c>
      <c r="B80" s="4" t="s">
        <v>153</v>
      </c>
      <c r="C80" s="3">
        <v>47</v>
      </c>
      <c r="D80" s="3">
        <v>24</v>
      </c>
      <c r="E80" s="61">
        <f t="shared" si="7"/>
        <v>71</v>
      </c>
      <c r="F80" s="3">
        <v>67</v>
      </c>
      <c r="G80" s="3">
        <v>60</v>
      </c>
      <c r="H80" s="3">
        <f t="shared" si="5"/>
        <v>127</v>
      </c>
      <c r="I80" s="61">
        <f t="shared" si="8"/>
        <v>114</v>
      </c>
      <c r="J80" s="103">
        <f t="shared" si="9"/>
        <v>84</v>
      </c>
      <c r="K80" s="97">
        <f t="shared" si="6"/>
        <v>198</v>
      </c>
      <c r="N80" s="7"/>
      <c r="O80" s="7"/>
    </row>
    <row r="81" spans="1:15" x14ac:dyDescent="0.25">
      <c r="A81" s="4" t="s">
        <v>154</v>
      </c>
      <c r="B81" s="4" t="s">
        <v>155</v>
      </c>
      <c r="C81" s="3">
        <v>141</v>
      </c>
      <c r="D81" s="3">
        <v>110</v>
      </c>
      <c r="E81" s="61">
        <f t="shared" si="7"/>
        <v>251</v>
      </c>
      <c r="F81" s="3">
        <v>46</v>
      </c>
      <c r="G81" s="3">
        <v>60</v>
      </c>
      <c r="H81" s="3">
        <f t="shared" si="5"/>
        <v>106</v>
      </c>
      <c r="I81" s="61">
        <f t="shared" si="8"/>
        <v>187</v>
      </c>
      <c r="J81" s="103">
        <f t="shared" si="9"/>
        <v>170</v>
      </c>
      <c r="K81" s="97">
        <f t="shared" si="6"/>
        <v>357</v>
      </c>
      <c r="N81" s="7"/>
      <c r="O81" s="7"/>
    </row>
    <row r="82" spans="1:15" x14ac:dyDescent="0.25">
      <c r="A82" s="4" t="s">
        <v>156</v>
      </c>
      <c r="B82" s="4" t="s">
        <v>157</v>
      </c>
      <c r="C82" s="3">
        <v>193</v>
      </c>
      <c r="D82" s="3">
        <v>130</v>
      </c>
      <c r="E82" s="61">
        <f t="shared" si="7"/>
        <v>323</v>
      </c>
      <c r="F82" s="3">
        <v>157</v>
      </c>
      <c r="G82" s="3">
        <v>51</v>
      </c>
      <c r="H82" s="3">
        <f t="shared" si="5"/>
        <v>208</v>
      </c>
      <c r="I82" s="61">
        <f t="shared" si="8"/>
        <v>350</v>
      </c>
      <c r="J82" s="103">
        <f t="shared" si="9"/>
        <v>181</v>
      </c>
      <c r="K82" s="97">
        <f t="shared" si="6"/>
        <v>531</v>
      </c>
      <c r="N82" s="7"/>
      <c r="O82" s="7"/>
    </row>
    <row r="83" spans="1:15" x14ac:dyDescent="0.25">
      <c r="A83" s="4" t="s">
        <v>158</v>
      </c>
      <c r="B83" s="4" t="s">
        <v>159</v>
      </c>
      <c r="C83" s="3">
        <v>157</v>
      </c>
      <c r="D83" s="3">
        <v>98</v>
      </c>
      <c r="E83" s="61">
        <f t="shared" si="7"/>
        <v>255</v>
      </c>
      <c r="F83" s="3">
        <v>0</v>
      </c>
      <c r="G83" s="3">
        <v>0</v>
      </c>
      <c r="H83" s="3">
        <f t="shared" si="5"/>
        <v>0</v>
      </c>
      <c r="I83" s="61">
        <f t="shared" si="8"/>
        <v>157</v>
      </c>
      <c r="J83" s="103">
        <f t="shared" si="9"/>
        <v>98</v>
      </c>
      <c r="K83" s="97">
        <f t="shared" si="6"/>
        <v>255</v>
      </c>
      <c r="N83" s="7"/>
      <c r="O83" s="7"/>
    </row>
    <row r="84" spans="1:15" x14ac:dyDescent="0.25">
      <c r="A84" s="4" t="s">
        <v>160</v>
      </c>
      <c r="B84" s="4" t="s">
        <v>161</v>
      </c>
      <c r="C84" s="3">
        <v>106</v>
      </c>
      <c r="D84" s="3">
        <v>81</v>
      </c>
      <c r="E84" s="61">
        <f t="shared" si="7"/>
        <v>187</v>
      </c>
      <c r="F84" s="3">
        <v>94</v>
      </c>
      <c r="G84" s="3">
        <v>88</v>
      </c>
      <c r="H84" s="3">
        <f t="shared" si="5"/>
        <v>182</v>
      </c>
      <c r="I84" s="61">
        <f t="shared" si="8"/>
        <v>200</v>
      </c>
      <c r="J84" s="103">
        <f t="shared" si="9"/>
        <v>169</v>
      </c>
      <c r="K84" s="97">
        <f t="shared" si="6"/>
        <v>369</v>
      </c>
      <c r="N84" s="7"/>
      <c r="O84" s="7"/>
    </row>
    <row r="85" spans="1:15" x14ac:dyDescent="0.25">
      <c r="A85" s="4" t="s">
        <v>162</v>
      </c>
      <c r="B85" s="4" t="s">
        <v>163</v>
      </c>
      <c r="C85" s="3">
        <v>37</v>
      </c>
      <c r="D85" s="3">
        <v>29</v>
      </c>
      <c r="E85" s="61">
        <f t="shared" si="7"/>
        <v>66</v>
      </c>
      <c r="F85" s="3">
        <v>51</v>
      </c>
      <c r="G85" s="3">
        <v>45</v>
      </c>
      <c r="H85" s="3">
        <f t="shared" si="5"/>
        <v>96</v>
      </c>
      <c r="I85" s="61">
        <f t="shared" si="8"/>
        <v>88</v>
      </c>
      <c r="J85" s="103">
        <f t="shared" si="9"/>
        <v>74</v>
      </c>
      <c r="K85" s="97">
        <f t="shared" si="6"/>
        <v>162</v>
      </c>
      <c r="N85" s="7"/>
      <c r="O85" s="7"/>
    </row>
    <row r="86" spans="1:15" x14ac:dyDescent="0.25">
      <c r="A86" s="4" t="s">
        <v>164</v>
      </c>
      <c r="B86" s="4" t="s">
        <v>165</v>
      </c>
      <c r="C86" s="3">
        <v>169</v>
      </c>
      <c r="D86" s="3">
        <v>49</v>
      </c>
      <c r="E86" s="61">
        <f t="shared" si="7"/>
        <v>218</v>
      </c>
      <c r="F86" s="3">
        <v>209</v>
      </c>
      <c r="G86" s="3">
        <v>90</v>
      </c>
      <c r="H86" s="3">
        <f t="shared" si="5"/>
        <v>299</v>
      </c>
      <c r="I86" s="61">
        <f t="shared" si="8"/>
        <v>378</v>
      </c>
      <c r="J86" s="103">
        <f t="shared" si="9"/>
        <v>139</v>
      </c>
      <c r="K86" s="97">
        <f t="shared" si="6"/>
        <v>517</v>
      </c>
      <c r="N86" s="7"/>
      <c r="O86" s="7"/>
    </row>
    <row r="87" spans="1:15" x14ac:dyDescent="0.25">
      <c r="A87" s="4" t="s">
        <v>166</v>
      </c>
      <c r="B87" s="4" t="s">
        <v>167</v>
      </c>
      <c r="C87" s="3">
        <v>76</v>
      </c>
      <c r="D87" s="3">
        <v>37</v>
      </c>
      <c r="E87" s="61">
        <f t="shared" si="7"/>
        <v>113</v>
      </c>
      <c r="F87" s="3">
        <v>51</v>
      </c>
      <c r="G87" s="3">
        <v>11</v>
      </c>
      <c r="H87" s="3">
        <f t="shared" si="5"/>
        <v>62</v>
      </c>
      <c r="I87" s="61">
        <f t="shared" si="8"/>
        <v>127</v>
      </c>
      <c r="J87" s="103">
        <f t="shared" si="9"/>
        <v>48</v>
      </c>
      <c r="K87" s="97">
        <f t="shared" si="6"/>
        <v>175</v>
      </c>
      <c r="N87" s="7"/>
      <c r="O87" s="7"/>
    </row>
    <row r="88" spans="1:15" x14ac:dyDescent="0.25">
      <c r="A88" s="4" t="s">
        <v>168</v>
      </c>
      <c r="B88" s="4" t="s">
        <v>169</v>
      </c>
      <c r="C88" s="3">
        <v>159</v>
      </c>
      <c r="D88" s="3">
        <v>127</v>
      </c>
      <c r="E88" s="61">
        <f t="shared" si="7"/>
        <v>286</v>
      </c>
      <c r="F88" s="3">
        <v>67</v>
      </c>
      <c r="G88" s="3">
        <v>61</v>
      </c>
      <c r="H88" s="3">
        <f t="shared" si="5"/>
        <v>128</v>
      </c>
      <c r="I88" s="61">
        <f t="shared" si="8"/>
        <v>226</v>
      </c>
      <c r="J88" s="103">
        <f t="shared" si="9"/>
        <v>188</v>
      </c>
      <c r="K88" s="97">
        <f t="shared" si="6"/>
        <v>414</v>
      </c>
      <c r="N88" s="7"/>
      <c r="O88" s="7"/>
    </row>
    <row r="89" spans="1:15" x14ac:dyDescent="0.25">
      <c r="A89" s="4" t="s">
        <v>170</v>
      </c>
      <c r="B89" s="4" t="s">
        <v>171</v>
      </c>
      <c r="C89" s="3">
        <v>161</v>
      </c>
      <c r="D89" s="3">
        <v>118</v>
      </c>
      <c r="E89" s="61">
        <f t="shared" si="7"/>
        <v>279</v>
      </c>
      <c r="F89" s="3">
        <v>161</v>
      </c>
      <c r="G89" s="3">
        <v>119</v>
      </c>
      <c r="H89" s="3">
        <f t="shared" si="5"/>
        <v>280</v>
      </c>
      <c r="I89" s="61">
        <f t="shared" si="8"/>
        <v>322</v>
      </c>
      <c r="J89" s="103">
        <f t="shared" si="9"/>
        <v>237</v>
      </c>
      <c r="K89" s="97">
        <f t="shared" si="6"/>
        <v>559</v>
      </c>
      <c r="N89" s="7"/>
      <c r="O89" s="7"/>
    </row>
    <row r="90" spans="1:15" x14ac:dyDescent="0.25">
      <c r="A90" s="4" t="s">
        <v>172</v>
      </c>
      <c r="B90" s="4" t="s">
        <v>173</v>
      </c>
      <c r="C90" s="3">
        <v>27</v>
      </c>
      <c r="D90" s="3">
        <v>36</v>
      </c>
      <c r="E90" s="61">
        <f t="shared" si="7"/>
        <v>63</v>
      </c>
      <c r="F90" s="3">
        <v>12</v>
      </c>
      <c r="G90" s="3">
        <v>24</v>
      </c>
      <c r="H90" s="3">
        <f t="shared" si="5"/>
        <v>36</v>
      </c>
      <c r="I90" s="61">
        <f t="shared" si="8"/>
        <v>39</v>
      </c>
      <c r="J90" s="103">
        <f t="shared" si="9"/>
        <v>60</v>
      </c>
      <c r="K90" s="97">
        <f t="shared" si="6"/>
        <v>99</v>
      </c>
      <c r="N90" s="7"/>
      <c r="O90" s="7"/>
    </row>
    <row r="91" spans="1:15" x14ac:dyDescent="0.25">
      <c r="A91" s="4" t="s">
        <v>174</v>
      </c>
      <c r="B91" s="4" t="s">
        <v>175</v>
      </c>
      <c r="C91" s="3">
        <v>192</v>
      </c>
      <c r="D91" s="3">
        <v>106</v>
      </c>
      <c r="E91" s="61">
        <f t="shared" si="7"/>
        <v>298</v>
      </c>
      <c r="F91" s="3">
        <v>118</v>
      </c>
      <c r="G91" s="3">
        <v>76</v>
      </c>
      <c r="H91" s="3">
        <f t="shared" si="5"/>
        <v>194</v>
      </c>
      <c r="I91" s="61">
        <f t="shared" si="8"/>
        <v>310</v>
      </c>
      <c r="J91" s="103">
        <f t="shared" si="9"/>
        <v>182</v>
      </c>
      <c r="K91" s="97">
        <f t="shared" si="6"/>
        <v>492</v>
      </c>
      <c r="N91" s="7"/>
      <c r="O91" s="7"/>
    </row>
    <row r="92" spans="1:15" x14ac:dyDescent="0.25">
      <c r="A92" s="4" t="s">
        <v>176</v>
      </c>
      <c r="B92" s="4" t="s">
        <v>177</v>
      </c>
      <c r="C92" s="3">
        <v>119</v>
      </c>
      <c r="D92" s="3">
        <v>79</v>
      </c>
      <c r="E92" s="61">
        <f t="shared" si="7"/>
        <v>198</v>
      </c>
      <c r="F92" s="3">
        <v>51</v>
      </c>
      <c r="G92" s="3">
        <v>49</v>
      </c>
      <c r="H92" s="3">
        <f t="shared" si="5"/>
        <v>100</v>
      </c>
      <c r="I92" s="61">
        <f t="shared" si="8"/>
        <v>170</v>
      </c>
      <c r="J92" s="103">
        <f t="shared" si="9"/>
        <v>128</v>
      </c>
      <c r="K92" s="97">
        <f t="shared" si="6"/>
        <v>298</v>
      </c>
      <c r="N92" s="7"/>
      <c r="O92" s="7"/>
    </row>
    <row r="93" spans="1:15" x14ac:dyDescent="0.25">
      <c r="A93" s="4" t="s">
        <v>178</v>
      </c>
      <c r="B93" s="4" t="s">
        <v>179</v>
      </c>
      <c r="C93" s="3">
        <v>140</v>
      </c>
      <c r="D93" s="3">
        <v>133</v>
      </c>
      <c r="E93" s="61">
        <v>107</v>
      </c>
      <c r="F93" s="3">
        <v>110</v>
      </c>
      <c r="G93" s="3">
        <v>59</v>
      </c>
      <c r="H93" s="3">
        <f t="shared" si="5"/>
        <v>169</v>
      </c>
      <c r="I93" s="61">
        <f t="shared" si="8"/>
        <v>250</v>
      </c>
      <c r="J93" s="103">
        <f t="shared" si="9"/>
        <v>192</v>
      </c>
      <c r="K93" s="97">
        <f t="shared" si="6"/>
        <v>442</v>
      </c>
      <c r="N93" s="7"/>
      <c r="O93" s="7"/>
    </row>
    <row r="94" spans="1:15" x14ac:dyDescent="0.25">
      <c r="A94" s="4" t="s">
        <v>180</v>
      </c>
      <c r="B94" s="4" t="s">
        <v>181</v>
      </c>
      <c r="C94" s="3">
        <v>106</v>
      </c>
      <c r="D94" s="3">
        <v>130</v>
      </c>
      <c r="E94" s="61">
        <f t="shared" si="7"/>
        <v>236</v>
      </c>
      <c r="F94" s="3">
        <v>0</v>
      </c>
      <c r="G94" s="3">
        <v>0</v>
      </c>
      <c r="H94" s="3">
        <f t="shared" si="5"/>
        <v>0</v>
      </c>
      <c r="I94" s="61">
        <f t="shared" si="8"/>
        <v>106</v>
      </c>
      <c r="J94" s="103">
        <f t="shared" si="9"/>
        <v>130</v>
      </c>
      <c r="K94" s="97">
        <f t="shared" si="6"/>
        <v>236</v>
      </c>
      <c r="N94" s="7"/>
      <c r="O94" s="7"/>
    </row>
    <row r="95" spans="1:15" x14ac:dyDescent="0.25">
      <c r="A95" s="4" t="s">
        <v>182</v>
      </c>
      <c r="B95" s="4" t="s">
        <v>183</v>
      </c>
      <c r="C95" s="3">
        <v>187</v>
      </c>
      <c r="D95" s="3">
        <v>100</v>
      </c>
      <c r="E95" s="61">
        <f t="shared" si="7"/>
        <v>287</v>
      </c>
      <c r="F95" s="3">
        <v>73</v>
      </c>
      <c r="G95" s="3">
        <v>72</v>
      </c>
      <c r="H95" s="3">
        <f t="shared" si="5"/>
        <v>145</v>
      </c>
      <c r="I95" s="61">
        <f t="shared" si="8"/>
        <v>260</v>
      </c>
      <c r="J95" s="103">
        <f t="shared" si="9"/>
        <v>172</v>
      </c>
      <c r="K95" s="97">
        <f t="shared" si="6"/>
        <v>432</v>
      </c>
      <c r="N95" s="7"/>
      <c r="O95" s="7"/>
    </row>
    <row r="96" spans="1:15" x14ac:dyDescent="0.25">
      <c r="A96" s="4" t="s">
        <v>184</v>
      </c>
      <c r="B96" s="4" t="s">
        <v>185</v>
      </c>
      <c r="C96" s="3">
        <v>87</v>
      </c>
      <c r="D96" s="3">
        <v>35</v>
      </c>
      <c r="E96" s="61">
        <f t="shared" si="7"/>
        <v>122</v>
      </c>
      <c r="F96" s="3">
        <v>48</v>
      </c>
      <c r="G96" s="3">
        <v>20</v>
      </c>
      <c r="H96" s="3">
        <f t="shared" si="5"/>
        <v>68</v>
      </c>
      <c r="I96" s="61">
        <f t="shared" si="8"/>
        <v>135</v>
      </c>
      <c r="J96" s="103">
        <f t="shared" si="9"/>
        <v>55</v>
      </c>
      <c r="K96" s="97">
        <f t="shared" si="6"/>
        <v>190</v>
      </c>
      <c r="N96" s="7"/>
      <c r="O96" s="7"/>
    </row>
    <row r="97" spans="1:15" x14ac:dyDescent="0.25">
      <c r="A97" s="4" t="s">
        <v>186</v>
      </c>
      <c r="B97" s="4" t="s">
        <v>187</v>
      </c>
      <c r="C97" s="3">
        <v>155</v>
      </c>
      <c r="D97" s="3">
        <v>145</v>
      </c>
      <c r="E97" s="61">
        <f t="shared" si="7"/>
        <v>300</v>
      </c>
      <c r="F97" s="3">
        <v>141</v>
      </c>
      <c r="G97" s="3">
        <v>105</v>
      </c>
      <c r="H97" s="3">
        <f t="shared" si="5"/>
        <v>246</v>
      </c>
      <c r="I97" s="61">
        <f t="shared" si="8"/>
        <v>296</v>
      </c>
      <c r="J97" s="103">
        <f t="shared" si="9"/>
        <v>250</v>
      </c>
      <c r="K97" s="97">
        <f t="shared" si="6"/>
        <v>546</v>
      </c>
      <c r="N97" s="7"/>
      <c r="O97" s="7"/>
    </row>
    <row r="98" spans="1:15" x14ac:dyDescent="0.25">
      <c r="A98" s="4" t="s">
        <v>188</v>
      </c>
      <c r="B98" s="4" t="s">
        <v>189</v>
      </c>
      <c r="C98" s="3">
        <v>236</v>
      </c>
      <c r="D98" s="3">
        <v>131</v>
      </c>
      <c r="E98" s="61">
        <f t="shared" si="7"/>
        <v>367</v>
      </c>
      <c r="F98" s="3">
        <v>99</v>
      </c>
      <c r="G98" s="3">
        <v>76</v>
      </c>
      <c r="H98" s="3">
        <f t="shared" si="5"/>
        <v>175</v>
      </c>
      <c r="I98" s="61">
        <f t="shared" si="8"/>
        <v>335</v>
      </c>
      <c r="J98" s="103">
        <f t="shared" si="9"/>
        <v>207</v>
      </c>
      <c r="K98" s="97">
        <f t="shared" si="6"/>
        <v>542</v>
      </c>
      <c r="N98" s="7"/>
      <c r="O98" s="7"/>
    </row>
    <row r="99" spans="1:15" x14ac:dyDescent="0.25">
      <c r="A99" s="4" t="s">
        <v>190</v>
      </c>
      <c r="B99" s="4" t="s">
        <v>191</v>
      </c>
      <c r="C99" s="3">
        <v>196</v>
      </c>
      <c r="D99" s="3">
        <v>149</v>
      </c>
      <c r="E99" s="61">
        <f t="shared" si="7"/>
        <v>345</v>
      </c>
      <c r="F99" s="3">
        <v>89</v>
      </c>
      <c r="G99" s="3">
        <v>67</v>
      </c>
      <c r="H99" s="3">
        <f t="shared" si="5"/>
        <v>156</v>
      </c>
      <c r="I99" s="61">
        <f t="shared" si="8"/>
        <v>285</v>
      </c>
      <c r="J99" s="103">
        <f t="shared" si="9"/>
        <v>216</v>
      </c>
      <c r="K99" s="97">
        <f t="shared" si="6"/>
        <v>501</v>
      </c>
      <c r="N99" s="7"/>
      <c r="O99" s="7"/>
    </row>
    <row r="100" spans="1:15" x14ac:dyDescent="0.25">
      <c r="A100" s="4" t="s">
        <v>192</v>
      </c>
      <c r="B100" s="4" t="s">
        <v>193</v>
      </c>
      <c r="C100" s="3">
        <v>161</v>
      </c>
      <c r="D100" s="3">
        <v>125</v>
      </c>
      <c r="E100" s="61">
        <f t="shared" si="7"/>
        <v>286</v>
      </c>
      <c r="F100" s="3">
        <v>65</v>
      </c>
      <c r="G100" s="3">
        <v>52</v>
      </c>
      <c r="H100" s="3">
        <f t="shared" si="5"/>
        <v>117</v>
      </c>
      <c r="I100" s="61">
        <f t="shared" si="8"/>
        <v>226</v>
      </c>
      <c r="J100" s="103">
        <f t="shared" si="9"/>
        <v>177</v>
      </c>
      <c r="K100" s="97">
        <f t="shared" si="6"/>
        <v>403</v>
      </c>
      <c r="N100" s="7"/>
      <c r="O100" s="7"/>
    </row>
    <row r="101" spans="1:15" x14ac:dyDescent="0.25">
      <c r="A101" s="4" t="s">
        <v>194</v>
      </c>
      <c r="B101" s="4" t="s">
        <v>195</v>
      </c>
      <c r="C101" s="3">
        <v>54</v>
      </c>
      <c r="D101" s="3">
        <v>54</v>
      </c>
      <c r="E101" s="61">
        <f t="shared" si="7"/>
        <v>108</v>
      </c>
      <c r="F101" s="3">
        <v>35</v>
      </c>
      <c r="G101" s="3">
        <v>41</v>
      </c>
      <c r="H101" s="3">
        <f t="shared" si="5"/>
        <v>76</v>
      </c>
      <c r="I101" s="61">
        <f t="shared" si="8"/>
        <v>89</v>
      </c>
      <c r="J101" s="103">
        <f t="shared" si="9"/>
        <v>95</v>
      </c>
      <c r="K101" s="97">
        <f t="shared" si="6"/>
        <v>184</v>
      </c>
      <c r="N101" s="7"/>
      <c r="O101" s="7"/>
    </row>
    <row r="102" spans="1:15" x14ac:dyDescent="0.25">
      <c r="A102" s="4" t="s">
        <v>196</v>
      </c>
      <c r="B102" s="4" t="s">
        <v>197</v>
      </c>
      <c r="C102" s="3">
        <v>153</v>
      </c>
      <c r="D102" s="3">
        <v>125</v>
      </c>
      <c r="E102" s="61">
        <f t="shared" si="7"/>
        <v>278</v>
      </c>
      <c r="F102" s="3">
        <v>90</v>
      </c>
      <c r="G102" s="3">
        <v>83</v>
      </c>
      <c r="H102" s="3">
        <f t="shared" si="5"/>
        <v>173</v>
      </c>
      <c r="I102" s="61">
        <f t="shared" si="8"/>
        <v>243</v>
      </c>
      <c r="J102" s="103">
        <f t="shared" si="9"/>
        <v>208</v>
      </c>
      <c r="K102" s="97">
        <f t="shared" si="6"/>
        <v>451</v>
      </c>
      <c r="N102" s="7"/>
      <c r="O102" s="7"/>
    </row>
    <row r="103" spans="1:15" x14ac:dyDescent="0.25">
      <c r="A103" s="4" t="s">
        <v>198</v>
      </c>
      <c r="B103" s="4" t="s">
        <v>199</v>
      </c>
      <c r="C103" s="3">
        <v>51</v>
      </c>
      <c r="D103" s="3">
        <v>23</v>
      </c>
      <c r="E103" s="61">
        <f t="shared" si="7"/>
        <v>74</v>
      </c>
      <c r="F103" s="3">
        <v>27</v>
      </c>
      <c r="G103" s="3">
        <v>19</v>
      </c>
      <c r="H103" s="3">
        <f t="shared" si="5"/>
        <v>46</v>
      </c>
      <c r="I103" s="61">
        <f t="shared" si="8"/>
        <v>78</v>
      </c>
      <c r="J103" s="103">
        <f t="shared" si="9"/>
        <v>42</v>
      </c>
      <c r="K103" s="97">
        <f t="shared" si="6"/>
        <v>120</v>
      </c>
      <c r="N103" s="7"/>
      <c r="O103" s="7"/>
    </row>
    <row r="104" spans="1:15" x14ac:dyDescent="0.25">
      <c r="A104" s="4" t="s">
        <v>200</v>
      </c>
      <c r="B104" s="4" t="s">
        <v>201</v>
      </c>
      <c r="C104" s="3">
        <v>150</v>
      </c>
      <c r="D104" s="3">
        <v>134</v>
      </c>
      <c r="E104" s="61">
        <v>129</v>
      </c>
      <c r="F104" s="3">
        <v>31</v>
      </c>
      <c r="G104" s="3">
        <v>62</v>
      </c>
      <c r="H104" s="3">
        <f t="shared" si="5"/>
        <v>93</v>
      </c>
      <c r="I104" s="61">
        <f t="shared" si="8"/>
        <v>181</v>
      </c>
      <c r="J104" s="103">
        <f t="shared" si="9"/>
        <v>196</v>
      </c>
      <c r="K104" s="97">
        <f t="shared" si="6"/>
        <v>377</v>
      </c>
      <c r="N104" s="7"/>
      <c r="O104" s="7"/>
    </row>
    <row r="105" spans="1:15" x14ac:dyDescent="0.25">
      <c r="A105" s="4" t="s">
        <v>202</v>
      </c>
      <c r="B105" s="4" t="s">
        <v>203</v>
      </c>
      <c r="C105" s="3">
        <v>120</v>
      </c>
      <c r="D105" s="3">
        <v>52</v>
      </c>
      <c r="E105" s="61">
        <f t="shared" si="7"/>
        <v>172</v>
      </c>
      <c r="F105" s="3">
        <v>76</v>
      </c>
      <c r="G105" s="3">
        <v>21</v>
      </c>
      <c r="H105" s="3">
        <f t="shared" si="5"/>
        <v>97</v>
      </c>
      <c r="I105" s="61">
        <f t="shared" si="8"/>
        <v>196</v>
      </c>
      <c r="J105" s="103">
        <f t="shared" si="9"/>
        <v>73</v>
      </c>
      <c r="K105" s="97">
        <f t="shared" si="6"/>
        <v>269</v>
      </c>
      <c r="N105" s="7"/>
      <c r="O105" s="7"/>
    </row>
    <row r="106" spans="1:15" x14ac:dyDescent="0.25">
      <c r="A106" s="4" t="s">
        <v>204</v>
      </c>
      <c r="B106" s="4" t="s">
        <v>205</v>
      </c>
      <c r="C106" s="3">
        <v>116</v>
      </c>
      <c r="D106" s="3">
        <v>77</v>
      </c>
      <c r="E106" s="61">
        <f t="shared" si="7"/>
        <v>193</v>
      </c>
      <c r="F106" s="3">
        <v>51</v>
      </c>
      <c r="G106" s="3">
        <v>25</v>
      </c>
      <c r="H106" s="3">
        <f t="shared" si="5"/>
        <v>76</v>
      </c>
      <c r="I106" s="61">
        <f t="shared" si="8"/>
        <v>167</v>
      </c>
      <c r="J106" s="103">
        <f t="shared" si="9"/>
        <v>102</v>
      </c>
      <c r="K106" s="97">
        <f t="shared" si="6"/>
        <v>269</v>
      </c>
      <c r="N106" s="7"/>
      <c r="O106" s="7"/>
    </row>
    <row r="107" spans="1:15" x14ac:dyDescent="0.25">
      <c r="A107" s="4" t="s">
        <v>206</v>
      </c>
      <c r="B107" s="4" t="s">
        <v>207</v>
      </c>
      <c r="C107" s="3">
        <v>157</v>
      </c>
      <c r="D107" s="3">
        <v>65</v>
      </c>
      <c r="E107" s="61">
        <f t="shared" si="7"/>
        <v>222</v>
      </c>
      <c r="F107" s="3">
        <v>66</v>
      </c>
      <c r="G107" s="3">
        <v>26</v>
      </c>
      <c r="H107" s="3">
        <f t="shared" si="5"/>
        <v>92</v>
      </c>
      <c r="I107" s="61">
        <f t="shared" si="8"/>
        <v>223</v>
      </c>
      <c r="J107" s="103">
        <f t="shared" si="9"/>
        <v>91</v>
      </c>
      <c r="K107" s="97">
        <f t="shared" si="6"/>
        <v>314</v>
      </c>
      <c r="N107" s="7"/>
      <c r="O107" s="7"/>
    </row>
    <row r="108" spans="1:15" x14ac:dyDescent="0.25">
      <c r="A108" s="4" t="s">
        <v>208</v>
      </c>
      <c r="B108" s="4" t="s">
        <v>209</v>
      </c>
      <c r="C108" s="3">
        <v>218</v>
      </c>
      <c r="D108" s="3">
        <v>112</v>
      </c>
      <c r="E108" s="61">
        <f t="shared" si="7"/>
        <v>330</v>
      </c>
      <c r="F108" s="3">
        <v>78</v>
      </c>
      <c r="G108" s="3">
        <v>64</v>
      </c>
      <c r="H108" s="3">
        <f t="shared" si="5"/>
        <v>142</v>
      </c>
      <c r="I108" s="61">
        <f t="shared" si="8"/>
        <v>296</v>
      </c>
      <c r="J108" s="103">
        <f t="shared" si="9"/>
        <v>176</v>
      </c>
      <c r="K108" s="97">
        <f t="shared" si="6"/>
        <v>472</v>
      </c>
      <c r="N108" s="7"/>
      <c r="O108" s="7"/>
    </row>
    <row r="109" spans="1:15" x14ac:dyDescent="0.25">
      <c r="A109" s="4" t="s">
        <v>210</v>
      </c>
      <c r="B109" s="4" t="s">
        <v>211</v>
      </c>
      <c r="C109" s="3">
        <v>133</v>
      </c>
      <c r="D109" s="3">
        <v>112</v>
      </c>
      <c r="E109" s="61">
        <f t="shared" si="7"/>
        <v>245</v>
      </c>
      <c r="F109" s="3">
        <v>0</v>
      </c>
      <c r="G109" s="3">
        <v>0</v>
      </c>
      <c r="H109" s="3">
        <f t="shared" si="5"/>
        <v>0</v>
      </c>
      <c r="I109" s="61">
        <f t="shared" si="8"/>
        <v>133</v>
      </c>
      <c r="J109" s="103">
        <f t="shared" si="9"/>
        <v>112</v>
      </c>
      <c r="K109" s="97">
        <f t="shared" si="6"/>
        <v>245</v>
      </c>
      <c r="N109" s="7"/>
      <c r="O109" s="7"/>
    </row>
    <row r="110" spans="1:15" x14ac:dyDescent="0.25">
      <c r="A110" s="4" t="s">
        <v>212</v>
      </c>
      <c r="B110" s="4" t="s">
        <v>213</v>
      </c>
      <c r="C110" s="3">
        <v>85</v>
      </c>
      <c r="D110" s="3">
        <v>44</v>
      </c>
      <c r="E110" s="61">
        <f t="shared" si="7"/>
        <v>129</v>
      </c>
      <c r="F110" s="3">
        <v>0</v>
      </c>
      <c r="G110" s="3">
        <v>0</v>
      </c>
      <c r="H110" s="3">
        <f t="shared" si="5"/>
        <v>0</v>
      </c>
      <c r="I110" s="61">
        <f t="shared" si="8"/>
        <v>85</v>
      </c>
      <c r="J110" s="103">
        <f t="shared" si="9"/>
        <v>44</v>
      </c>
      <c r="K110" s="97">
        <f t="shared" si="6"/>
        <v>129</v>
      </c>
      <c r="N110" s="7"/>
      <c r="O110" s="7"/>
    </row>
    <row r="111" spans="1:15" x14ac:dyDescent="0.25">
      <c r="A111" s="4" t="s">
        <v>214</v>
      </c>
      <c r="B111" s="4" t="s">
        <v>215</v>
      </c>
      <c r="C111" s="3">
        <v>35</v>
      </c>
      <c r="D111" s="3">
        <v>45</v>
      </c>
      <c r="E111" s="61">
        <f t="shared" si="7"/>
        <v>80</v>
      </c>
      <c r="F111" s="3">
        <v>0</v>
      </c>
      <c r="G111" s="3">
        <v>0</v>
      </c>
      <c r="H111" s="3">
        <f t="shared" si="5"/>
        <v>0</v>
      </c>
      <c r="I111" s="61">
        <f t="shared" si="8"/>
        <v>35</v>
      </c>
      <c r="J111" s="103">
        <f t="shared" si="9"/>
        <v>45</v>
      </c>
      <c r="K111" s="97">
        <f t="shared" si="6"/>
        <v>80</v>
      </c>
      <c r="N111" s="7"/>
      <c r="O111" s="7"/>
    </row>
    <row r="112" spans="1:15" x14ac:dyDescent="0.25">
      <c r="A112" s="4" t="s">
        <v>216</v>
      </c>
      <c r="B112" s="4" t="s">
        <v>217</v>
      </c>
      <c r="C112" s="3">
        <v>40</v>
      </c>
      <c r="D112" s="3">
        <v>40</v>
      </c>
      <c r="E112" s="61">
        <f t="shared" si="7"/>
        <v>80</v>
      </c>
      <c r="F112" s="3">
        <v>0</v>
      </c>
      <c r="G112" s="3">
        <v>0</v>
      </c>
      <c r="H112" s="3">
        <f t="shared" si="5"/>
        <v>0</v>
      </c>
      <c r="I112" s="61">
        <f t="shared" si="8"/>
        <v>40</v>
      </c>
      <c r="J112" s="103">
        <f t="shared" si="9"/>
        <v>40</v>
      </c>
      <c r="K112" s="97">
        <f t="shared" si="6"/>
        <v>80</v>
      </c>
      <c r="N112" s="7"/>
      <c r="O112" s="7"/>
    </row>
    <row r="113" spans="1:15" ht="15.75" thickBot="1" x14ac:dyDescent="0.3">
      <c r="A113" s="4" t="s">
        <v>218</v>
      </c>
      <c r="B113" s="4" t="s">
        <v>219</v>
      </c>
      <c r="C113" s="34">
        <v>32</v>
      </c>
      <c r="D113" s="34">
        <v>20</v>
      </c>
      <c r="E113" s="182">
        <f t="shared" si="7"/>
        <v>52</v>
      </c>
      <c r="F113" s="34">
        <v>0</v>
      </c>
      <c r="G113" s="34">
        <v>0</v>
      </c>
      <c r="H113" s="34">
        <f t="shared" si="5"/>
        <v>0</v>
      </c>
      <c r="I113" s="182">
        <f t="shared" si="8"/>
        <v>32</v>
      </c>
      <c r="J113" s="186">
        <f t="shared" si="9"/>
        <v>20</v>
      </c>
      <c r="K113" s="100">
        <f t="shared" si="6"/>
        <v>52</v>
      </c>
      <c r="N113" s="7"/>
      <c r="O113" s="7"/>
    </row>
    <row r="114" spans="1:15" ht="16.5" thickTop="1" thickBot="1" x14ac:dyDescent="0.3">
      <c r="A114" s="14"/>
      <c r="B114" s="30" t="s">
        <v>473</v>
      </c>
      <c r="C114" s="35">
        <f>SUM(C5:C113)</f>
        <v>62136</v>
      </c>
      <c r="D114" s="35">
        <f>SUM(D5:D113)</f>
        <v>38613</v>
      </c>
      <c r="E114" s="187">
        <f>+C114+D114</f>
        <v>100749</v>
      </c>
      <c r="F114" s="53">
        <f>SUM(F5:F113)</f>
        <v>55690</v>
      </c>
      <c r="G114" s="53">
        <f>SUM(G5:G113)</f>
        <v>33749</v>
      </c>
      <c r="H114" s="188">
        <f t="shared" si="5"/>
        <v>89439</v>
      </c>
      <c r="I114" s="83">
        <f>+C114+F114</f>
        <v>117826</v>
      </c>
      <c r="J114" s="83">
        <f>+D114+G114</f>
        <v>72362</v>
      </c>
      <c r="K114" s="106">
        <f t="shared" si="6"/>
        <v>190188</v>
      </c>
      <c r="N114" s="7"/>
      <c r="O114" s="7"/>
    </row>
    <row r="115" spans="1:15" ht="15.75" thickTop="1" x14ac:dyDescent="0.25"/>
    <row r="116" spans="1:15" x14ac:dyDescent="0.25">
      <c r="K116" s="7"/>
    </row>
  </sheetData>
  <mergeCells count="6">
    <mergeCell ref="C2:J2"/>
    <mergeCell ref="I3:K3"/>
    <mergeCell ref="A2:A4"/>
    <mergeCell ref="B2:B4"/>
    <mergeCell ref="C3:E3"/>
    <mergeCell ref="F3:H3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14"/>
  <sheetViews>
    <sheetView topLeftCell="B82" workbookViewId="0">
      <selection activeCell="F5" sqref="F5"/>
    </sheetView>
  </sheetViews>
  <sheetFormatPr baseColWidth="10" defaultColWidth="9.140625" defaultRowHeight="15" x14ac:dyDescent="0.25"/>
  <cols>
    <col min="2" max="2" width="68.42578125" customWidth="1"/>
    <col min="3" max="12" width="16.5703125" customWidth="1"/>
  </cols>
  <sheetData>
    <row r="2" spans="1:11" ht="30" customHeight="1" x14ac:dyDescent="0.25">
      <c r="A2" s="318" t="s">
        <v>0</v>
      </c>
      <c r="B2" s="318" t="s">
        <v>1</v>
      </c>
      <c r="C2" s="318" t="s">
        <v>800</v>
      </c>
      <c r="D2" s="318" t="s">
        <v>800</v>
      </c>
      <c r="E2" s="318" t="s">
        <v>800</v>
      </c>
      <c r="F2" s="318" t="s">
        <v>800</v>
      </c>
      <c r="G2" s="318" t="s">
        <v>800</v>
      </c>
      <c r="H2" s="318" t="s">
        <v>800</v>
      </c>
      <c r="I2" s="318" t="s">
        <v>800</v>
      </c>
      <c r="J2" s="318" t="s">
        <v>800</v>
      </c>
      <c r="K2" s="318" t="s">
        <v>800</v>
      </c>
    </row>
    <row r="3" spans="1:11" ht="39.950000000000003" customHeight="1" x14ac:dyDescent="0.25">
      <c r="A3" s="318" t="s">
        <v>0</v>
      </c>
      <c r="B3" s="318" t="s">
        <v>1</v>
      </c>
      <c r="C3" s="318" t="s">
        <v>801</v>
      </c>
      <c r="D3" s="318" t="s">
        <v>801</v>
      </c>
      <c r="E3" s="318" t="s">
        <v>801</v>
      </c>
      <c r="F3" s="318" t="s">
        <v>805</v>
      </c>
      <c r="G3" s="318" t="s">
        <v>805</v>
      </c>
      <c r="H3" s="318" t="s">
        <v>805</v>
      </c>
      <c r="I3" s="318" t="s">
        <v>806</v>
      </c>
      <c r="J3" s="318" t="s">
        <v>806</v>
      </c>
      <c r="K3" s="318" t="s">
        <v>806</v>
      </c>
    </row>
    <row r="4" spans="1:11" x14ac:dyDescent="0.25">
      <c r="A4" s="318" t="s">
        <v>0</v>
      </c>
      <c r="B4" s="318" t="s">
        <v>1</v>
      </c>
      <c r="C4" s="2" t="s">
        <v>802</v>
      </c>
      <c r="D4" s="2" t="s">
        <v>803</v>
      </c>
      <c r="E4" s="2" t="s">
        <v>804</v>
      </c>
      <c r="F4" s="2" t="s">
        <v>802</v>
      </c>
      <c r="G4" s="2" t="s">
        <v>803</v>
      </c>
      <c r="H4" s="2" t="s">
        <v>804</v>
      </c>
      <c r="I4" s="2" t="s">
        <v>802</v>
      </c>
      <c r="J4" s="2" t="s">
        <v>803</v>
      </c>
      <c r="K4" s="2" t="s">
        <v>804</v>
      </c>
    </row>
    <row r="5" spans="1:11" x14ac:dyDescent="0.25">
      <c r="A5" s="4" t="s">
        <v>2</v>
      </c>
      <c r="B5" s="4" t="s">
        <v>3</v>
      </c>
      <c r="C5" s="3">
        <v>2</v>
      </c>
      <c r="D5" s="3">
        <v>1</v>
      </c>
      <c r="E5" s="3">
        <v>4000</v>
      </c>
      <c r="F5" s="3">
        <v>14</v>
      </c>
      <c r="G5" s="3">
        <v>10</v>
      </c>
      <c r="H5" s="3">
        <v>8000</v>
      </c>
      <c r="I5" s="3">
        <v>8</v>
      </c>
      <c r="J5" s="3">
        <v>8</v>
      </c>
      <c r="K5" s="3">
        <v>2710</v>
      </c>
    </row>
    <row r="6" spans="1:11" x14ac:dyDescent="0.25">
      <c r="A6" s="4" t="s">
        <v>4</v>
      </c>
      <c r="B6" s="4" t="s">
        <v>5</v>
      </c>
      <c r="C6" s="3">
        <v>32</v>
      </c>
      <c r="D6" s="3">
        <v>32</v>
      </c>
      <c r="E6" s="3">
        <v>0</v>
      </c>
      <c r="F6" s="3">
        <v>52</v>
      </c>
      <c r="G6" s="3">
        <v>52</v>
      </c>
      <c r="H6" s="3">
        <v>0</v>
      </c>
      <c r="I6" s="3">
        <v>4</v>
      </c>
      <c r="J6" s="3">
        <v>4</v>
      </c>
      <c r="K6" s="3">
        <v>0</v>
      </c>
    </row>
    <row r="7" spans="1:11" x14ac:dyDescent="0.25">
      <c r="A7" s="4" t="s">
        <v>6</v>
      </c>
      <c r="B7" s="4" t="s">
        <v>7</v>
      </c>
      <c r="C7" s="3">
        <v>16</v>
      </c>
      <c r="D7" s="3">
        <v>16</v>
      </c>
      <c r="E7" s="3">
        <v>1750</v>
      </c>
      <c r="F7" s="3">
        <v>10</v>
      </c>
      <c r="G7" s="3">
        <v>10</v>
      </c>
      <c r="H7" s="3">
        <v>7063</v>
      </c>
      <c r="I7" s="3">
        <v>38</v>
      </c>
      <c r="J7" s="3">
        <v>38</v>
      </c>
      <c r="K7" s="3">
        <v>18080</v>
      </c>
    </row>
    <row r="8" spans="1:11" x14ac:dyDescent="0.25">
      <c r="A8" s="4" t="s">
        <v>8</v>
      </c>
      <c r="B8" s="4" t="s">
        <v>9</v>
      </c>
      <c r="C8" s="3">
        <v>93</v>
      </c>
      <c r="D8" s="3">
        <v>95</v>
      </c>
      <c r="E8" s="3">
        <v>4244</v>
      </c>
      <c r="F8" s="3">
        <v>80</v>
      </c>
      <c r="G8" s="3">
        <v>85</v>
      </c>
      <c r="H8" s="3">
        <v>3215</v>
      </c>
      <c r="I8" s="3">
        <v>0</v>
      </c>
      <c r="J8" s="3">
        <v>0</v>
      </c>
      <c r="K8" s="3">
        <v>0</v>
      </c>
    </row>
    <row r="9" spans="1:11" x14ac:dyDescent="0.25">
      <c r="A9" s="4" t="s">
        <v>10</v>
      </c>
      <c r="B9" s="4" t="s">
        <v>11</v>
      </c>
      <c r="C9" s="3">
        <v>77</v>
      </c>
      <c r="D9" s="3">
        <v>67</v>
      </c>
      <c r="E9" s="3">
        <v>4086</v>
      </c>
      <c r="F9" s="3">
        <v>50</v>
      </c>
      <c r="G9" s="3">
        <v>46</v>
      </c>
      <c r="H9" s="3">
        <v>3531</v>
      </c>
      <c r="I9" s="3">
        <v>22</v>
      </c>
      <c r="J9" s="3">
        <v>15</v>
      </c>
      <c r="K9" s="3">
        <v>2343</v>
      </c>
    </row>
    <row r="10" spans="1:11" x14ac:dyDescent="0.25">
      <c r="A10" s="4" t="s">
        <v>12</v>
      </c>
      <c r="B10" s="4" t="s">
        <v>13</v>
      </c>
      <c r="C10" s="3">
        <v>41</v>
      </c>
      <c r="D10" s="3">
        <v>42</v>
      </c>
      <c r="E10" s="3">
        <v>2945</v>
      </c>
      <c r="F10" s="3">
        <v>32</v>
      </c>
      <c r="G10" s="3">
        <v>28</v>
      </c>
      <c r="H10" s="3">
        <v>1792</v>
      </c>
      <c r="I10" s="3">
        <v>5</v>
      </c>
      <c r="J10" s="3">
        <v>5</v>
      </c>
      <c r="K10" s="3">
        <v>206</v>
      </c>
    </row>
    <row r="11" spans="1:11" x14ac:dyDescent="0.25">
      <c r="A11" s="4" t="s">
        <v>14</v>
      </c>
      <c r="B11" s="4" t="s">
        <v>15</v>
      </c>
      <c r="C11" s="3">
        <v>67</v>
      </c>
      <c r="D11" s="3">
        <v>56</v>
      </c>
      <c r="E11" s="3">
        <v>639</v>
      </c>
      <c r="F11" s="3">
        <v>191</v>
      </c>
      <c r="G11" s="3">
        <v>150</v>
      </c>
      <c r="H11" s="3">
        <v>24974</v>
      </c>
      <c r="I11" s="3">
        <v>56</v>
      </c>
      <c r="J11" s="3">
        <v>56</v>
      </c>
      <c r="K11" s="3">
        <v>9055</v>
      </c>
    </row>
    <row r="12" spans="1:11" x14ac:dyDescent="0.25">
      <c r="A12" s="4" t="s">
        <v>16</v>
      </c>
      <c r="B12" s="4" t="s">
        <v>17</v>
      </c>
      <c r="C12" s="3">
        <v>30</v>
      </c>
      <c r="D12" s="3">
        <v>24</v>
      </c>
      <c r="E12" s="3">
        <v>3359</v>
      </c>
      <c r="F12" s="3">
        <v>15</v>
      </c>
      <c r="G12" s="3">
        <v>13</v>
      </c>
      <c r="H12" s="3">
        <v>268</v>
      </c>
      <c r="I12" s="3">
        <v>10</v>
      </c>
      <c r="J12" s="3">
        <v>8</v>
      </c>
      <c r="K12" s="3">
        <v>1280</v>
      </c>
    </row>
    <row r="13" spans="1:11" x14ac:dyDescent="0.25">
      <c r="A13" s="4" t="s">
        <v>18</v>
      </c>
      <c r="B13" s="4" t="s">
        <v>19</v>
      </c>
      <c r="C13" s="3">
        <v>18</v>
      </c>
      <c r="D13" s="3">
        <v>35</v>
      </c>
      <c r="E13" s="3">
        <v>2650</v>
      </c>
      <c r="F13" s="3">
        <v>35</v>
      </c>
      <c r="G13" s="3">
        <v>35</v>
      </c>
      <c r="H13" s="3">
        <v>1780</v>
      </c>
      <c r="I13" s="3">
        <v>1</v>
      </c>
      <c r="J13" s="3">
        <v>0</v>
      </c>
      <c r="K13" s="3">
        <v>70</v>
      </c>
    </row>
    <row r="14" spans="1:11" x14ac:dyDescent="0.25">
      <c r="A14" s="4" t="s">
        <v>20</v>
      </c>
      <c r="B14" s="4" t="s">
        <v>21</v>
      </c>
      <c r="C14" s="3">
        <v>15</v>
      </c>
      <c r="D14" s="3">
        <v>12</v>
      </c>
      <c r="E14" s="3">
        <v>1500</v>
      </c>
      <c r="F14" s="3">
        <v>35</v>
      </c>
      <c r="G14" s="3">
        <v>27</v>
      </c>
      <c r="H14" s="3">
        <v>1500</v>
      </c>
      <c r="I14" s="3">
        <v>3</v>
      </c>
      <c r="J14" s="3">
        <v>3</v>
      </c>
      <c r="K14" s="3">
        <v>100</v>
      </c>
    </row>
    <row r="15" spans="1:11" x14ac:dyDescent="0.25">
      <c r="A15" s="4" t="s">
        <v>22</v>
      </c>
      <c r="B15" s="4" t="s">
        <v>23</v>
      </c>
      <c r="C15" s="3">
        <v>19</v>
      </c>
      <c r="D15" s="3">
        <v>3</v>
      </c>
      <c r="E15" s="3">
        <v>4428</v>
      </c>
      <c r="F15" s="3">
        <v>9</v>
      </c>
      <c r="G15" s="3">
        <v>5</v>
      </c>
      <c r="H15" s="3">
        <v>5158</v>
      </c>
      <c r="I15" s="3">
        <v>6</v>
      </c>
      <c r="J15" s="3">
        <v>4</v>
      </c>
      <c r="K15" s="3">
        <v>10869</v>
      </c>
    </row>
    <row r="16" spans="1:11" x14ac:dyDescent="0.25">
      <c r="A16" s="4" t="s">
        <v>24</v>
      </c>
      <c r="B16" s="4" t="s">
        <v>25</v>
      </c>
      <c r="C16" s="3">
        <v>16</v>
      </c>
      <c r="D16" s="3">
        <v>16</v>
      </c>
      <c r="E16" s="3">
        <v>1344</v>
      </c>
      <c r="F16" s="3">
        <v>28</v>
      </c>
      <c r="G16" s="3">
        <v>28</v>
      </c>
      <c r="H16" s="3">
        <v>1893</v>
      </c>
      <c r="I16" s="3">
        <v>0</v>
      </c>
      <c r="J16" s="3">
        <v>0</v>
      </c>
      <c r="K16" s="3">
        <v>0</v>
      </c>
    </row>
    <row r="17" spans="1:11" x14ac:dyDescent="0.25">
      <c r="A17" s="4" t="s">
        <v>26</v>
      </c>
      <c r="B17" s="4" t="s">
        <v>27</v>
      </c>
      <c r="C17" s="3">
        <v>57</v>
      </c>
      <c r="D17" s="3">
        <v>34</v>
      </c>
      <c r="E17" s="3">
        <v>4860</v>
      </c>
      <c r="F17" s="3">
        <v>97</v>
      </c>
      <c r="G17" s="3">
        <v>73</v>
      </c>
      <c r="H17" s="3">
        <v>13996</v>
      </c>
      <c r="I17" s="3">
        <v>427</v>
      </c>
      <c r="J17" s="3">
        <v>407</v>
      </c>
      <c r="K17" s="3">
        <v>32933</v>
      </c>
    </row>
    <row r="18" spans="1:11" x14ac:dyDescent="0.25">
      <c r="A18" s="4" t="s">
        <v>28</v>
      </c>
      <c r="B18" s="4" t="s">
        <v>29</v>
      </c>
      <c r="C18" s="3">
        <v>3</v>
      </c>
      <c r="D18" s="3">
        <v>3</v>
      </c>
      <c r="E18" s="3">
        <v>800</v>
      </c>
      <c r="F18" s="3">
        <v>1</v>
      </c>
      <c r="G18" s="3">
        <v>1</v>
      </c>
      <c r="H18" s="3">
        <v>12000</v>
      </c>
      <c r="I18" s="3">
        <v>15</v>
      </c>
      <c r="J18" s="3">
        <v>1</v>
      </c>
      <c r="K18" s="3">
        <v>15800</v>
      </c>
    </row>
    <row r="19" spans="1:11" x14ac:dyDescent="0.25">
      <c r="A19" s="4" t="s">
        <v>30</v>
      </c>
      <c r="B19" s="4" t="s">
        <v>31</v>
      </c>
      <c r="C19" s="3">
        <v>19</v>
      </c>
      <c r="D19" s="3">
        <v>13</v>
      </c>
      <c r="E19" s="3">
        <v>60</v>
      </c>
      <c r="F19" s="3">
        <v>18</v>
      </c>
      <c r="G19" s="3">
        <v>13</v>
      </c>
      <c r="H19" s="3">
        <v>2000</v>
      </c>
      <c r="I19" s="3">
        <v>3</v>
      </c>
      <c r="J19" s="3">
        <v>2</v>
      </c>
      <c r="K19" s="3">
        <v>22000</v>
      </c>
    </row>
    <row r="20" spans="1:11" x14ac:dyDescent="0.25">
      <c r="A20" s="4" t="s">
        <v>32</v>
      </c>
      <c r="B20" s="4" t="s">
        <v>33</v>
      </c>
      <c r="C20" s="3">
        <v>62</v>
      </c>
      <c r="D20" s="3">
        <v>47</v>
      </c>
      <c r="E20" s="3">
        <v>1716</v>
      </c>
      <c r="F20" s="3">
        <v>83</v>
      </c>
      <c r="G20" s="3">
        <v>38</v>
      </c>
      <c r="H20" s="3">
        <v>7684</v>
      </c>
      <c r="I20" s="3">
        <v>6</v>
      </c>
      <c r="J20" s="3">
        <v>3</v>
      </c>
      <c r="K20" s="3">
        <v>3323</v>
      </c>
    </row>
    <row r="21" spans="1:11" x14ac:dyDescent="0.25">
      <c r="A21" s="4" t="s">
        <v>34</v>
      </c>
      <c r="B21" s="4" t="s">
        <v>35</v>
      </c>
      <c r="C21" s="3">
        <v>15</v>
      </c>
      <c r="D21" s="3">
        <v>13</v>
      </c>
      <c r="E21" s="3">
        <v>300</v>
      </c>
      <c r="F21" s="3">
        <v>1</v>
      </c>
      <c r="G21" s="3">
        <v>1</v>
      </c>
      <c r="H21" s="3">
        <v>700</v>
      </c>
      <c r="I21" s="3">
        <v>1</v>
      </c>
      <c r="J21" s="3">
        <v>1</v>
      </c>
      <c r="K21" s="3">
        <v>100</v>
      </c>
    </row>
    <row r="22" spans="1:11" x14ac:dyDescent="0.25">
      <c r="A22" s="4" t="s">
        <v>36</v>
      </c>
      <c r="B22" s="4" t="s">
        <v>37</v>
      </c>
      <c r="C22" s="3">
        <v>8</v>
      </c>
      <c r="D22" s="3">
        <v>8</v>
      </c>
      <c r="E22" s="3">
        <v>575</v>
      </c>
      <c r="F22" s="3">
        <v>28</v>
      </c>
      <c r="G22" s="3">
        <v>23</v>
      </c>
      <c r="H22" s="3">
        <v>4039</v>
      </c>
      <c r="I22" s="3">
        <v>4</v>
      </c>
      <c r="J22" s="3">
        <v>2</v>
      </c>
      <c r="K22" s="3">
        <v>1145</v>
      </c>
    </row>
    <row r="23" spans="1:11" x14ac:dyDescent="0.25">
      <c r="A23" s="4" t="s">
        <v>38</v>
      </c>
      <c r="B23" s="4" t="s">
        <v>39</v>
      </c>
      <c r="C23" s="3">
        <v>28</v>
      </c>
      <c r="D23" s="3">
        <v>17</v>
      </c>
      <c r="E23" s="3">
        <v>2000</v>
      </c>
      <c r="F23" s="3">
        <v>6</v>
      </c>
      <c r="G23" s="3">
        <v>15</v>
      </c>
      <c r="H23" s="3">
        <v>1000</v>
      </c>
      <c r="I23" s="3">
        <v>9</v>
      </c>
      <c r="J23" s="3">
        <v>3</v>
      </c>
      <c r="K23" s="3">
        <v>3000</v>
      </c>
    </row>
    <row r="24" spans="1:11" x14ac:dyDescent="0.25">
      <c r="A24" s="4" t="s">
        <v>40</v>
      </c>
      <c r="B24" s="4" t="s">
        <v>41</v>
      </c>
      <c r="C24" s="3">
        <v>4</v>
      </c>
      <c r="D24" s="3">
        <v>8</v>
      </c>
      <c r="E24" s="3">
        <v>604</v>
      </c>
      <c r="F24" s="3">
        <v>39</v>
      </c>
      <c r="G24" s="3">
        <v>39</v>
      </c>
      <c r="H24" s="3">
        <v>1950</v>
      </c>
      <c r="I24" s="3">
        <v>97</v>
      </c>
      <c r="J24" s="3">
        <v>97</v>
      </c>
      <c r="K24" s="3">
        <v>3972</v>
      </c>
    </row>
    <row r="25" spans="1:11" x14ac:dyDescent="0.25">
      <c r="A25" s="4" t="s">
        <v>42</v>
      </c>
      <c r="B25" s="4" t="s">
        <v>43</v>
      </c>
      <c r="C25" s="3">
        <v>8</v>
      </c>
      <c r="D25" s="3">
        <v>8</v>
      </c>
      <c r="E25" s="3">
        <v>1159</v>
      </c>
      <c r="F25" s="3">
        <v>2</v>
      </c>
      <c r="G25" s="3">
        <v>2</v>
      </c>
      <c r="H25" s="3">
        <v>325</v>
      </c>
      <c r="I25" s="3">
        <v>0</v>
      </c>
      <c r="J25" s="3">
        <v>1</v>
      </c>
      <c r="K25" s="3">
        <v>0</v>
      </c>
    </row>
    <row r="26" spans="1:11" x14ac:dyDescent="0.25">
      <c r="A26" s="4" t="s">
        <v>44</v>
      </c>
      <c r="B26" s="4" t="s">
        <v>45</v>
      </c>
      <c r="C26" s="3">
        <v>15</v>
      </c>
      <c r="D26" s="3">
        <v>10</v>
      </c>
      <c r="E26" s="3">
        <v>1200</v>
      </c>
      <c r="F26" s="3">
        <v>9</v>
      </c>
      <c r="G26" s="3">
        <v>2</v>
      </c>
      <c r="H26" s="3">
        <v>2500</v>
      </c>
      <c r="I26" s="3">
        <v>0</v>
      </c>
      <c r="J26" s="3">
        <v>1</v>
      </c>
      <c r="K26" s="3">
        <v>0</v>
      </c>
    </row>
    <row r="27" spans="1:11" x14ac:dyDescent="0.25">
      <c r="A27" s="4" t="s">
        <v>46</v>
      </c>
      <c r="B27" s="4" t="s">
        <v>47</v>
      </c>
      <c r="C27" s="3">
        <v>16</v>
      </c>
      <c r="D27" s="3">
        <v>14</v>
      </c>
      <c r="E27" s="3">
        <v>800</v>
      </c>
      <c r="F27" s="3">
        <v>6</v>
      </c>
      <c r="G27" s="3">
        <v>6</v>
      </c>
      <c r="H27" s="3">
        <v>1500</v>
      </c>
      <c r="I27" s="3">
        <v>0</v>
      </c>
      <c r="J27" s="3">
        <v>0</v>
      </c>
      <c r="K27" s="3">
        <v>0</v>
      </c>
    </row>
    <row r="28" spans="1:11" x14ac:dyDescent="0.25">
      <c r="A28" s="4" t="s">
        <v>48</v>
      </c>
      <c r="B28" s="4" t="s">
        <v>49</v>
      </c>
      <c r="C28" s="3">
        <v>80</v>
      </c>
      <c r="D28" s="3">
        <v>43</v>
      </c>
      <c r="E28" s="3">
        <v>0</v>
      </c>
      <c r="F28" s="3">
        <v>58</v>
      </c>
      <c r="G28" s="3">
        <v>68</v>
      </c>
      <c r="H28" s="3">
        <v>0</v>
      </c>
      <c r="I28" s="3">
        <v>0</v>
      </c>
      <c r="J28" s="3">
        <v>0</v>
      </c>
      <c r="K28" s="3">
        <v>0</v>
      </c>
    </row>
    <row r="29" spans="1:11" x14ac:dyDescent="0.25">
      <c r="A29" s="4" t="s">
        <v>50</v>
      </c>
      <c r="B29" s="4" t="s">
        <v>51</v>
      </c>
      <c r="C29" s="3">
        <v>10</v>
      </c>
      <c r="D29" s="3">
        <v>10</v>
      </c>
      <c r="E29" s="3">
        <v>500</v>
      </c>
      <c r="F29" s="3">
        <v>40</v>
      </c>
      <c r="G29" s="3">
        <v>40</v>
      </c>
      <c r="H29" s="3">
        <v>800</v>
      </c>
      <c r="I29" s="3">
        <v>4</v>
      </c>
      <c r="J29" s="3">
        <v>4</v>
      </c>
      <c r="K29" s="3">
        <v>300</v>
      </c>
    </row>
    <row r="30" spans="1:11" x14ac:dyDescent="0.25">
      <c r="A30" s="4" t="s">
        <v>52</v>
      </c>
      <c r="B30" s="4" t="s">
        <v>53</v>
      </c>
      <c r="C30" s="3">
        <v>11</v>
      </c>
      <c r="D30" s="3">
        <v>11</v>
      </c>
      <c r="E30" s="3">
        <v>543</v>
      </c>
      <c r="F30" s="3">
        <v>20</v>
      </c>
      <c r="G30" s="3">
        <v>20</v>
      </c>
      <c r="H30" s="3">
        <v>1599</v>
      </c>
      <c r="I30" s="3">
        <v>3</v>
      </c>
      <c r="J30" s="3">
        <v>3</v>
      </c>
      <c r="K30" s="3">
        <v>200</v>
      </c>
    </row>
    <row r="31" spans="1:11" x14ac:dyDescent="0.25">
      <c r="A31" s="4" t="s">
        <v>54</v>
      </c>
      <c r="B31" s="4" t="s">
        <v>55</v>
      </c>
      <c r="C31" s="3">
        <v>9</v>
      </c>
      <c r="D31" s="3">
        <v>9</v>
      </c>
      <c r="E31" s="3">
        <v>144</v>
      </c>
      <c r="F31" s="3">
        <v>10</v>
      </c>
      <c r="G31" s="3">
        <v>10</v>
      </c>
      <c r="H31" s="3">
        <v>767</v>
      </c>
      <c r="I31" s="3">
        <v>2</v>
      </c>
      <c r="J31" s="3">
        <v>2</v>
      </c>
      <c r="K31" s="3">
        <v>105</v>
      </c>
    </row>
    <row r="32" spans="1:11" x14ac:dyDescent="0.25">
      <c r="A32" s="4" t="s">
        <v>56</v>
      </c>
      <c r="B32" s="4" t="s">
        <v>57</v>
      </c>
      <c r="C32" s="3">
        <v>53</v>
      </c>
      <c r="D32" s="3">
        <v>68</v>
      </c>
      <c r="E32" s="3">
        <v>1482</v>
      </c>
      <c r="F32" s="3">
        <v>81</v>
      </c>
      <c r="G32" s="3">
        <v>77</v>
      </c>
      <c r="H32" s="3">
        <v>20706</v>
      </c>
      <c r="I32" s="3">
        <v>19</v>
      </c>
      <c r="J32" s="3">
        <v>14</v>
      </c>
      <c r="K32" s="3">
        <v>12928</v>
      </c>
    </row>
    <row r="33" spans="1:11" x14ac:dyDescent="0.25">
      <c r="A33" s="4" t="s">
        <v>58</v>
      </c>
      <c r="B33" s="4" t="s">
        <v>59</v>
      </c>
      <c r="C33" s="3">
        <v>3</v>
      </c>
      <c r="D33" s="3">
        <v>3</v>
      </c>
      <c r="E33" s="3">
        <v>0</v>
      </c>
      <c r="F33" s="3">
        <v>4</v>
      </c>
      <c r="G33" s="3">
        <v>4</v>
      </c>
      <c r="H33" s="3">
        <v>0</v>
      </c>
      <c r="I33" s="3">
        <v>0</v>
      </c>
      <c r="J33" s="3">
        <v>0</v>
      </c>
      <c r="K33" s="3">
        <v>0</v>
      </c>
    </row>
    <row r="34" spans="1:11" x14ac:dyDescent="0.25">
      <c r="A34" s="4" t="s">
        <v>60</v>
      </c>
      <c r="B34" s="4" t="s">
        <v>61</v>
      </c>
      <c r="C34" s="3">
        <v>11</v>
      </c>
      <c r="D34" s="3">
        <v>10</v>
      </c>
      <c r="E34" s="3">
        <v>960</v>
      </c>
      <c r="F34" s="3">
        <v>18</v>
      </c>
      <c r="G34" s="3">
        <v>18</v>
      </c>
      <c r="H34" s="3">
        <v>1400</v>
      </c>
      <c r="I34" s="3">
        <v>4</v>
      </c>
      <c r="J34" s="3">
        <v>4</v>
      </c>
      <c r="K34" s="3">
        <v>750</v>
      </c>
    </row>
    <row r="35" spans="1:11" x14ac:dyDescent="0.25">
      <c r="A35" s="4" t="s">
        <v>62</v>
      </c>
      <c r="B35" s="4" t="s">
        <v>63</v>
      </c>
      <c r="C35" s="3">
        <v>31</v>
      </c>
      <c r="D35" s="3">
        <v>22</v>
      </c>
      <c r="E35" s="3">
        <v>202</v>
      </c>
      <c r="F35" s="3">
        <v>29</v>
      </c>
      <c r="G35" s="3">
        <v>27</v>
      </c>
      <c r="H35" s="3">
        <v>4697</v>
      </c>
      <c r="I35" s="3">
        <v>0</v>
      </c>
      <c r="J35" s="3">
        <v>0</v>
      </c>
      <c r="K35" s="3">
        <v>0</v>
      </c>
    </row>
    <row r="36" spans="1:11" x14ac:dyDescent="0.25">
      <c r="A36" s="4" t="s">
        <v>64</v>
      </c>
      <c r="B36" s="4" t="s">
        <v>65</v>
      </c>
      <c r="C36" s="3">
        <v>132</v>
      </c>
      <c r="D36" s="3">
        <v>132</v>
      </c>
      <c r="E36" s="3">
        <v>5094</v>
      </c>
      <c r="F36" s="3">
        <v>79</v>
      </c>
      <c r="G36" s="3">
        <v>80</v>
      </c>
      <c r="H36" s="3">
        <v>17755</v>
      </c>
      <c r="I36" s="3">
        <v>6</v>
      </c>
      <c r="J36" s="3">
        <v>6</v>
      </c>
      <c r="K36" s="3">
        <v>644</v>
      </c>
    </row>
    <row r="37" spans="1:11" x14ac:dyDescent="0.25">
      <c r="A37" s="4" t="s">
        <v>66</v>
      </c>
      <c r="B37" s="4" t="s">
        <v>67</v>
      </c>
      <c r="C37" s="3">
        <v>6</v>
      </c>
      <c r="D37" s="3">
        <v>6</v>
      </c>
      <c r="E37" s="3">
        <v>745</v>
      </c>
      <c r="F37" s="3">
        <v>6</v>
      </c>
      <c r="G37" s="3">
        <v>6</v>
      </c>
      <c r="H37" s="3">
        <v>2484</v>
      </c>
      <c r="I37" s="3">
        <v>2</v>
      </c>
      <c r="J37" s="3">
        <v>2</v>
      </c>
      <c r="K37" s="3">
        <v>900</v>
      </c>
    </row>
    <row r="38" spans="1:11" x14ac:dyDescent="0.25">
      <c r="A38" s="4" t="s">
        <v>68</v>
      </c>
      <c r="B38" s="4" t="s">
        <v>69</v>
      </c>
      <c r="C38" s="3">
        <v>43</v>
      </c>
      <c r="D38" s="3">
        <v>37</v>
      </c>
      <c r="E38" s="3">
        <v>4290</v>
      </c>
      <c r="F38" s="3">
        <v>49</v>
      </c>
      <c r="G38" s="3">
        <v>40</v>
      </c>
      <c r="H38" s="3">
        <v>9520</v>
      </c>
      <c r="I38" s="3">
        <v>36</v>
      </c>
      <c r="J38" s="3">
        <v>31</v>
      </c>
      <c r="K38" s="3">
        <v>11700</v>
      </c>
    </row>
    <row r="39" spans="1:11" x14ac:dyDescent="0.25">
      <c r="A39" s="4" t="s">
        <v>70</v>
      </c>
      <c r="B39" s="4" t="s">
        <v>71</v>
      </c>
      <c r="C39" s="3">
        <v>17</v>
      </c>
      <c r="D39" s="3">
        <v>14</v>
      </c>
      <c r="E39" s="3">
        <v>1553</v>
      </c>
      <c r="F39" s="3">
        <v>43</v>
      </c>
      <c r="G39" s="3">
        <v>32</v>
      </c>
      <c r="H39" s="3">
        <v>3379</v>
      </c>
      <c r="I39" s="3">
        <v>27</v>
      </c>
      <c r="J39" s="3">
        <v>24</v>
      </c>
      <c r="K39" s="3">
        <v>2455</v>
      </c>
    </row>
    <row r="40" spans="1:11" x14ac:dyDescent="0.25">
      <c r="A40" s="4" t="s">
        <v>72</v>
      </c>
      <c r="B40" s="4" t="s">
        <v>73</v>
      </c>
      <c r="C40" s="3">
        <v>19</v>
      </c>
      <c r="D40" s="3">
        <v>24</v>
      </c>
      <c r="E40" s="3">
        <v>28000</v>
      </c>
      <c r="F40" s="3">
        <v>41</v>
      </c>
      <c r="G40" s="3">
        <v>45</v>
      </c>
      <c r="H40" s="3">
        <v>35000</v>
      </c>
      <c r="I40" s="3">
        <v>16</v>
      </c>
      <c r="J40" s="3">
        <v>12</v>
      </c>
      <c r="K40" s="3">
        <v>10000</v>
      </c>
    </row>
    <row r="41" spans="1:11" x14ac:dyDescent="0.25">
      <c r="A41" s="4" t="s">
        <v>74</v>
      </c>
      <c r="B41" s="4" t="s">
        <v>75</v>
      </c>
      <c r="C41" s="3">
        <v>15</v>
      </c>
      <c r="D41" s="3">
        <v>18</v>
      </c>
      <c r="E41" s="3">
        <v>5250</v>
      </c>
      <c r="F41" s="3">
        <v>17</v>
      </c>
      <c r="G41" s="3">
        <v>23</v>
      </c>
      <c r="H41" s="3">
        <v>6400</v>
      </c>
      <c r="I41" s="3">
        <v>11</v>
      </c>
      <c r="J41" s="3">
        <v>3</v>
      </c>
      <c r="K41" s="3">
        <v>3700</v>
      </c>
    </row>
    <row r="42" spans="1:11" x14ac:dyDescent="0.25">
      <c r="A42" s="4" t="s">
        <v>76</v>
      </c>
      <c r="B42" s="4" t="s">
        <v>77</v>
      </c>
      <c r="C42" s="3">
        <v>39</v>
      </c>
      <c r="D42" s="3">
        <v>29</v>
      </c>
      <c r="E42" s="3">
        <v>169</v>
      </c>
      <c r="F42" s="3">
        <v>26</v>
      </c>
      <c r="G42" s="3">
        <v>21</v>
      </c>
      <c r="H42" s="3">
        <v>56</v>
      </c>
      <c r="I42" s="3">
        <v>36</v>
      </c>
      <c r="J42" s="3">
        <v>36</v>
      </c>
      <c r="K42" s="3">
        <v>324</v>
      </c>
    </row>
    <row r="43" spans="1:11" x14ac:dyDescent="0.25">
      <c r="A43" s="4" t="s">
        <v>78</v>
      </c>
      <c r="B43" s="4" t="s">
        <v>79</v>
      </c>
      <c r="C43" s="3">
        <v>36</v>
      </c>
      <c r="D43" s="3">
        <v>21</v>
      </c>
      <c r="E43" s="3">
        <v>2401</v>
      </c>
      <c r="F43" s="3">
        <v>15</v>
      </c>
      <c r="G43" s="3">
        <v>12</v>
      </c>
      <c r="H43" s="3">
        <v>426</v>
      </c>
      <c r="I43" s="3">
        <v>12</v>
      </c>
      <c r="J43" s="3">
        <v>1</v>
      </c>
      <c r="K43" s="3">
        <v>450</v>
      </c>
    </row>
    <row r="44" spans="1:11" x14ac:dyDescent="0.25">
      <c r="A44" s="4" t="s">
        <v>80</v>
      </c>
      <c r="B44" s="4" t="s">
        <v>81</v>
      </c>
      <c r="C44" s="3">
        <v>15</v>
      </c>
      <c r="D44" s="3">
        <v>15</v>
      </c>
      <c r="E44" s="3">
        <v>1500</v>
      </c>
      <c r="F44" s="3">
        <v>15</v>
      </c>
      <c r="G44" s="3">
        <v>15</v>
      </c>
      <c r="H44" s="3">
        <v>2000</v>
      </c>
      <c r="I44" s="3">
        <v>0</v>
      </c>
      <c r="J44" s="3">
        <v>0</v>
      </c>
      <c r="K44" s="3">
        <v>0</v>
      </c>
    </row>
    <row r="45" spans="1:11" x14ac:dyDescent="0.25">
      <c r="A45" s="4" t="s">
        <v>82</v>
      </c>
      <c r="B45" s="4" t="s">
        <v>83</v>
      </c>
      <c r="C45" s="3">
        <v>10</v>
      </c>
      <c r="D45" s="3">
        <v>10</v>
      </c>
      <c r="E45" s="3">
        <v>299</v>
      </c>
      <c r="F45" s="3">
        <v>11</v>
      </c>
      <c r="G45" s="3">
        <v>11</v>
      </c>
      <c r="H45" s="3">
        <v>1049</v>
      </c>
      <c r="I45" s="3">
        <v>5</v>
      </c>
      <c r="J45" s="3">
        <v>5</v>
      </c>
      <c r="K45" s="3">
        <v>55</v>
      </c>
    </row>
    <row r="46" spans="1:11" x14ac:dyDescent="0.25">
      <c r="A46" s="4" t="s">
        <v>84</v>
      </c>
      <c r="B46" s="4" t="s">
        <v>85</v>
      </c>
      <c r="C46" s="3">
        <v>16</v>
      </c>
      <c r="D46" s="3">
        <v>16</v>
      </c>
      <c r="E46" s="3">
        <v>4224</v>
      </c>
      <c r="F46" s="3">
        <v>26</v>
      </c>
      <c r="G46" s="3">
        <v>26</v>
      </c>
      <c r="H46" s="3">
        <v>7800</v>
      </c>
      <c r="I46" s="3">
        <v>6</v>
      </c>
      <c r="J46" s="3">
        <v>6</v>
      </c>
      <c r="K46" s="3">
        <v>6800</v>
      </c>
    </row>
    <row r="47" spans="1:11" x14ac:dyDescent="0.25">
      <c r="A47" s="4" t="s">
        <v>86</v>
      </c>
      <c r="B47" s="4" t="s">
        <v>87</v>
      </c>
      <c r="C47" s="3">
        <v>6</v>
      </c>
      <c r="D47" s="3">
        <v>6</v>
      </c>
      <c r="E47" s="3">
        <v>75</v>
      </c>
      <c r="F47" s="3">
        <v>5</v>
      </c>
      <c r="G47" s="3">
        <v>5</v>
      </c>
      <c r="H47" s="3">
        <v>975</v>
      </c>
      <c r="I47" s="3">
        <v>22</v>
      </c>
      <c r="J47" s="3">
        <v>22</v>
      </c>
      <c r="K47" s="3">
        <v>1100</v>
      </c>
    </row>
    <row r="48" spans="1:11" x14ac:dyDescent="0.25">
      <c r="A48" s="4" t="s">
        <v>88</v>
      </c>
      <c r="B48" s="4" t="s">
        <v>89</v>
      </c>
      <c r="C48" s="3">
        <v>52</v>
      </c>
      <c r="D48" s="3">
        <v>10</v>
      </c>
      <c r="E48" s="3">
        <v>337</v>
      </c>
      <c r="F48" s="3">
        <v>3</v>
      </c>
      <c r="G48" s="3">
        <v>3</v>
      </c>
      <c r="H48" s="3">
        <v>1129</v>
      </c>
      <c r="I48" s="3">
        <v>15</v>
      </c>
      <c r="J48" s="3">
        <v>15</v>
      </c>
      <c r="K48" s="3">
        <v>800</v>
      </c>
    </row>
    <row r="49" spans="1:11" x14ac:dyDescent="0.25">
      <c r="A49" s="4" t="s">
        <v>90</v>
      </c>
      <c r="B49" s="4" t="s">
        <v>91</v>
      </c>
      <c r="C49" s="3">
        <v>24</v>
      </c>
      <c r="D49" s="3">
        <v>19</v>
      </c>
      <c r="E49" s="3">
        <v>1000</v>
      </c>
      <c r="F49" s="3">
        <v>97</v>
      </c>
      <c r="G49" s="3">
        <v>85</v>
      </c>
      <c r="H49" s="3">
        <v>3000</v>
      </c>
      <c r="I49" s="3">
        <v>14</v>
      </c>
      <c r="J49" s="3">
        <v>13</v>
      </c>
      <c r="K49" s="3">
        <v>800</v>
      </c>
    </row>
    <row r="50" spans="1:11" x14ac:dyDescent="0.25">
      <c r="A50" s="4" t="s">
        <v>92</v>
      </c>
      <c r="B50" s="4" t="s">
        <v>93</v>
      </c>
      <c r="C50" s="3">
        <v>13</v>
      </c>
      <c r="D50" s="3">
        <v>5</v>
      </c>
      <c r="E50" s="3">
        <v>300</v>
      </c>
      <c r="F50" s="3">
        <v>4</v>
      </c>
      <c r="G50" s="3">
        <v>2</v>
      </c>
      <c r="H50" s="3">
        <v>2000</v>
      </c>
      <c r="I50" s="3">
        <v>6</v>
      </c>
      <c r="J50" s="3">
        <v>3</v>
      </c>
      <c r="K50" s="3">
        <v>800</v>
      </c>
    </row>
    <row r="51" spans="1:11" x14ac:dyDescent="0.25">
      <c r="A51" s="4" t="s">
        <v>94</v>
      </c>
      <c r="B51" s="4" t="s">
        <v>95</v>
      </c>
      <c r="C51" s="3">
        <v>20</v>
      </c>
      <c r="D51" s="3">
        <v>18</v>
      </c>
      <c r="E51" s="3">
        <v>880</v>
      </c>
      <c r="F51" s="3">
        <v>10</v>
      </c>
      <c r="G51" s="3">
        <v>6</v>
      </c>
      <c r="H51" s="3">
        <v>780</v>
      </c>
      <c r="I51" s="3">
        <v>35</v>
      </c>
      <c r="J51" s="3">
        <v>15</v>
      </c>
      <c r="K51" s="3">
        <v>1100</v>
      </c>
    </row>
    <row r="52" spans="1:11" x14ac:dyDescent="0.25">
      <c r="A52" s="4" t="s">
        <v>96</v>
      </c>
      <c r="B52" s="4" t="s">
        <v>97</v>
      </c>
      <c r="C52" s="3">
        <v>12</v>
      </c>
      <c r="D52" s="3">
        <v>10</v>
      </c>
      <c r="E52" s="3">
        <v>0</v>
      </c>
      <c r="F52" s="3">
        <v>30</v>
      </c>
      <c r="G52" s="3">
        <v>8</v>
      </c>
      <c r="H52" s="3">
        <v>0</v>
      </c>
      <c r="I52" s="3">
        <v>9</v>
      </c>
      <c r="J52" s="3">
        <v>5</v>
      </c>
      <c r="K52" s="3">
        <v>0</v>
      </c>
    </row>
    <row r="53" spans="1:11" x14ac:dyDescent="0.25">
      <c r="A53" s="4" t="s">
        <v>98</v>
      </c>
      <c r="B53" s="4" t="s">
        <v>99</v>
      </c>
      <c r="C53" s="3">
        <v>5</v>
      </c>
      <c r="D53" s="3">
        <v>5</v>
      </c>
      <c r="E53" s="3">
        <v>850</v>
      </c>
      <c r="F53" s="3">
        <v>6</v>
      </c>
      <c r="G53" s="3">
        <v>6</v>
      </c>
      <c r="H53" s="3">
        <v>910</v>
      </c>
      <c r="I53" s="3">
        <v>8</v>
      </c>
      <c r="J53" s="3">
        <v>6</v>
      </c>
      <c r="K53" s="3">
        <v>1230</v>
      </c>
    </row>
    <row r="54" spans="1:11" x14ac:dyDescent="0.25">
      <c r="A54" s="4" t="s">
        <v>100</v>
      </c>
      <c r="B54" s="4" t="s">
        <v>101</v>
      </c>
      <c r="C54" s="3">
        <v>37</v>
      </c>
      <c r="D54" s="3">
        <v>34</v>
      </c>
      <c r="E54" s="3">
        <v>685</v>
      </c>
      <c r="F54" s="3">
        <v>29</v>
      </c>
      <c r="G54" s="3">
        <v>24</v>
      </c>
      <c r="H54" s="3">
        <v>523</v>
      </c>
      <c r="I54" s="3">
        <v>6</v>
      </c>
      <c r="J54" s="3">
        <v>6</v>
      </c>
      <c r="K54" s="3">
        <v>1482</v>
      </c>
    </row>
    <row r="55" spans="1:11" x14ac:dyDescent="0.25">
      <c r="A55" s="4" t="s">
        <v>102</v>
      </c>
      <c r="B55" s="4" t="s">
        <v>103</v>
      </c>
      <c r="C55" s="3">
        <v>7</v>
      </c>
      <c r="D55" s="3">
        <v>7</v>
      </c>
      <c r="E55" s="3">
        <v>340</v>
      </c>
      <c r="F55" s="3">
        <v>8</v>
      </c>
      <c r="G55" s="3">
        <v>8</v>
      </c>
      <c r="H55" s="3">
        <v>900</v>
      </c>
      <c r="I55" s="3">
        <v>11</v>
      </c>
      <c r="J55" s="3">
        <v>11</v>
      </c>
      <c r="K55" s="3">
        <v>2000</v>
      </c>
    </row>
    <row r="56" spans="1:11" x14ac:dyDescent="0.25">
      <c r="A56" s="4" t="s">
        <v>104</v>
      </c>
      <c r="B56" s="4" t="s">
        <v>105</v>
      </c>
      <c r="C56" s="3">
        <v>29</v>
      </c>
      <c r="D56" s="3">
        <v>32</v>
      </c>
      <c r="E56" s="3">
        <v>0</v>
      </c>
      <c r="F56" s="3">
        <v>43</v>
      </c>
      <c r="G56" s="3">
        <v>48</v>
      </c>
      <c r="H56" s="3">
        <v>0</v>
      </c>
      <c r="I56" s="3">
        <v>10</v>
      </c>
      <c r="J56" s="3">
        <v>12</v>
      </c>
      <c r="K56" s="3">
        <v>0</v>
      </c>
    </row>
    <row r="57" spans="1:11" x14ac:dyDescent="0.25">
      <c r="A57" s="4" t="s">
        <v>106</v>
      </c>
      <c r="B57" s="4" t="s">
        <v>107</v>
      </c>
      <c r="C57" s="3">
        <v>13</v>
      </c>
      <c r="D57" s="3">
        <v>11</v>
      </c>
      <c r="E57" s="3">
        <v>890</v>
      </c>
      <c r="F57" s="3">
        <v>14</v>
      </c>
      <c r="G57" s="3">
        <v>14</v>
      </c>
      <c r="H57" s="3">
        <v>1322</v>
      </c>
      <c r="I57" s="3">
        <v>4</v>
      </c>
      <c r="J57" s="3">
        <v>5</v>
      </c>
      <c r="K57" s="3">
        <v>386</v>
      </c>
    </row>
    <row r="58" spans="1:11" x14ac:dyDescent="0.25">
      <c r="A58" s="4" t="s">
        <v>108</v>
      </c>
      <c r="B58" s="4" t="s">
        <v>109</v>
      </c>
      <c r="C58" s="3">
        <v>2</v>
      </c>
      <c r="D58" s="3">
        <v>2</v>
      </c>
      <c r="E58" s="3">
        <v>300</v>
      </c>
      <c r="F58" s="3">
        <v>4</v>
      </c>
      <c r="G58" s="3">
        <v>4</v>
      </c>
      <c r="H58" s="3">
        <v>1000</v>
      </c>
      <c r="I58" s="3">
        <v>2</v>
      </c>
      <c r="J58" s="3">
        <v>2</v>
      </c>
      <c r="K58" s="3">
        <v>100</v>
      </c>
    </row>
    <row r="59" spans="1:11" x14ac:dyDescent="0.25">
      <c r="A59" s="4" t="s">
        <v>110</v>
      </c>
      <c r="B59" s="4" t="s">
        <v>111</v>
      </c>
      <c r="C59" s="3">
        <v>3</v>
      </c>
      <c r="D59" s="3">
        <v>3</v>
      </c>
      <c r="E59" s="3">
        <v>1540</v>
      </c>
      <c r="F59" s="3">
        <v>2</v>
      </c>
      <c r="G59" s="3">
        <v>6</v>
      </c>
      <c r="H59" s="3">
        <v>780</v>
      </c>
      <c r="I59" s="3">
        <v>1</v>
      </c>
      <c r="J59" s="3">
        <v>2</v>
      </c>
      <c r="K59" s="3">
        <v>7068</v>
      </c>
    </row>
    <row r="60" spans="1:11" x14ac:dyDescent="0.25">
      <c r="A60" s="4" t="s">
        <v>112</v>
      </c>
      <c r="B60" s="4" t="s">
        <v>113</v>
      </c>
      <c r="C60" s="3">
        <v>13</v>
      </c>
      <c r="D60" s="3">
        <v>15</v>
      </c>
      <c r="E60" s="3">
        <v>865</v>
      </c>
      <c r="F60" s="3">
        <v>5</v>
      </c>
      <c r="G60" s="3">
        <v>3</v>
      </c>
      <c r="H60" s="3">
        <v>1480</v>
      </c>
      <c r="I60" s="3">
        <v>0</v>
      </c>
      <c r="J60" s="3">
        <v>0</v>
      </c>
      <c r="K60" s="3">
        <v>0</v>
      </c>
    </row>
    <row r="61" spans="1:11" x14ac:dyDescent="0.25">
      <c r="A61" s="4" t="s">
        <v>114</v>
      </c>
      <c r="B61" s="4" t="s">
        <v>115</v>
      </c>
      <c r="C61" s="3">
        <v>3</v>
      </c>
      <c r="D61" s="3">
        <v>3</v>
      </c>
      <c r="E61" s="3">
        <v>50</v>
      </c>
      <c r="F61" s="3">
        <v>10</v>
      </c>
      <c r="G61" s="3">
        <v>10</v>
      </c>
      <c r="H61" s="3">
        <v>413</v>
      </c>
      <c r="I61" s="3">
        <v>2</v>
      </c>
      <c r="J61" s="3">
        <v>2</v>
      </c>
      <c r="K61" s="3">
        <v>43</v>
      </c>
    </row>
    <row r="62" spans="1:11" x14ac:dyDescent="0.25">
      <c r="A62" s="4" t="s">
        <v>116</v>
      </c>
      <c r="B62" s="4" t="s">
        <v>117</v>
      </c>
      <c r="C62" s="3">
        <v>6</v>
      </c>
      <c r="D62" s="3">
        <v>4</v>
      </c>
      <c r="E62" s="3">
        <v>200</v>
      </c>
      <c r="F62" s="3">
        <v>11</v>
      </c>
      <c r="G62" s="3">
        <v>5</v>
      </c>
      <c r="H62" s="3">
        <v>158</v>
      </c>
      <c r="I62" s="3">
        <v>1</v>
      </c>
      <c r="J62" s="3">
        <v>1</v>
      </c>
      <c r="K62" s="3">
        <v>300</v>
      </c>
    </row>
    <row r="63" spans="1:11" x14ac:dyDescent="0.25">
      <c r="A63" s="4" t="s">
        <v>118</v>
      </c>
      <c r="B63" s="4" t="s">
        <v>119</v>
      </c>
      <c r="C63" s="3">
        <v>10</v>
      </c>
      <c r="D63" s="3">
        <v>8</v>
      </c>
      <c r="E63" s="3">
        <v>900</v>
      </c>
      <c r="F63" s="3">
        <v>15</v>
      </c>
      <c r="G63" s="3">
        <v>10</v>
      </c>
      <c r="H63" s="3">
        <v>1400</v>
      </c>
      <c r="I63" s="3">
        <v>17</v>
      </c>
      <c r="J63" s="3">
        <v>17</v>
      </c>
      <c r="K63" s="3">
        <v>371</v>
      </c>
    </row>
    <row r="64" spans="1:11" x14ac:dyDescent="0.25">
      <c r="A64" s="4" t="s">
        <v>120</v>
      </c>
      <c r="B64" s="4" t="s">
        <v>121</v>
      </c>
      <c r="C64" s="3">
        <v>12</v>
      </c>
      <c r="D64" s="3">
        <v>10</v>
      </c>
      <c r="E64" s="3">
        <v>763</v>
      </c>
      <c r="F64" s="3">
        <v>12</v>
      </c>
      <c r="G64" s="3">
        <v>10</v>
      </c>
      <c r="H64" s="3">
        <v>632</v>
      </c>
      <c r="I64" s="3">
        <v>5</v>
      </c>
      <c r="J64" s="3">
        <v>4</v>
      </c>
      <c r="K64" s="3">
        <v>527</v>
      </c>
    </row>
    <row r="65" spans="1:11" x14ac:dyDescent="0.25">
      <c r="A65" s="4" t="s">
        <v>122</v>
      </c>
      <c r="B65" s="4" t="s">
        <v>123</v>
      </c>
      <c r="C65" s="3">
        <v>4</v>
      </c>
      <c r="D65" s="3">
        <v>4</v>
      </c>
      <c r="E65" s="3">
        <v>656</v>
      </c>
      <c r="F65" s="3">
        <v>3</v>
      </c>
      <c r="G65" s="3">
        <v>3</v>
      </c>
      <c r="H65" s="3">
        <v>1800</v>
      </c>
      <c r="I65" s="3">
        <v>9</v>
      </c>
      <c r="J65" s="3">
        <v>9</v>
      </c>
      <c r="K65" s="3">
        <v>2750</v>
      </c>
    </row>
    <row r="66" spans="1:11" x14ac:dyDescent="0.25">
      <c r="A66" s="4" t="s">
        <v>124</v>
      </c>
      <c r="B66" s="4" t="s">
        <v>125</v>
      </c>
      <c r="C66" s="3">
        <v>3</v>
      </c>
      <c r="D66" s="3">
        <v>3</v>
      </c>
      <c r="E66" s="3">
        <v>150</v>
      </c>
      <c r="F66" s="3">
        <v>8</v>
      </c>
      <c r="G66" s="3">
        <v>8</v>
      </c>
      <c r="H66" s="3">
        <v>2100</v>
      </c>
      <c r="I66" s="3">
        <v>1</v>
      </c>
      <c r="J66" s="3">
        <v>2</v>
      </c>
      <c r="K66" s="3">
        <v>950</v>
      </c>
    </row>
    <row r="67" spans="1:11" x14ac:dyDescent="0.25">
      <c r="A67" s="4" t="s">
        <v>126</v>
      </c>
      <c r="B67" s="4" t="s">
        <v>127</v>
      </c>
      <c r="C67" s="3">
        <v>3</v>
      </c>
      <c r="D67" s="3">
        <v>3</v>
      </c>
      <c r="E67" s="3">
        <v>450</v>
      </c>
      <c r="F67" s="3">
        <v>7</v>
      </c>
      <c r="G67" s="3">
        <v>5</v>
      </c>
      <c r="H67" s="3">
        <v>400</v>
      </c>
      <c r="I67" s="3">
        <v>1</v>
      </c>
      <c r="J67" s="3">
        <v>1</v>
      </c>
      <c r="K67" s="3">
        <v>50</v>
      </c>
    </row>
    <row r="68" spans="1:11" x14ac:dyDescent="0.25">
      <c r="A68" s="4" t="s">
        <v>128</v>
      </c>
      <c r="B68" s="4" t="s">
        <v>129</v>
      </c>
      <c r="C68" s="3">
        <v>28</v>
      </c>
      <c r="D68" s="3">
        <v>35</v>
      </c>
      <c r="E68" s="3">
        <v>530</v>
      </c>
      <c r="F68" s="3">
        <v>32</v>
      </c>
      <c r="G68" s="3">
        <v>40</v>
      </c>
      <c r="H68" s="3">
        <v>600</v>
      </c>
      <c r="I68" s="3">
        <v>15</v>
      </c>
      <c r="J68" s="3">
        <v>18</v>
      </c>
      <c r="K68" s="3">
        <v>50</v>
      </c>
    </row>
    <row r="69" spans="1:11" x14ac:dyDescent="0.25">
      <c r="A69" s="4" t="s">
        <v>130</v>
      </c>
      <c r="B69" s="4" t="s">
        <v>131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</row>
    <row r="70" spans="1:11" x14ac:dyDescent="0.25">
      <c r="A70" s="4" t="s">
        <v>132</v>
      </c>
      <c r="B70" s="4" t="s">
        <v>133</v>
      </c>
      <c r="C70" s="3">
        <v>7</v>
      </c>
      <c r="D70" s="3">
        <v>5</v>
      </c>
      <c r="E70" s="3">
        <v>270</v>
      </c>
      <c r="F70" s="3">
        <v>9</v>
      </c>
      <c r="G70" s="3">
        <v>5</v>
      </c>
      <c r="H70" s="3">
        <v>247</v>
      </c>
      <c r="I70" s="3">
        <v>4</v>
      </c>
      <c r="J70" s="3">
        <v>3</v>
      </c>
      <c r="K70" s="3">
        <v>879</v>
      </c>
    </row>
    <row r="71" spans="1:11" x14ac:dyDescent="0.25">
      <c r="A71" s="4" t="s">
        <v>134</v>
      </c>
      <c r="B71" s="4" t="s">
        <v>135</v>
      </c>
      <c r="C71" s="3">
        <v>10</v>
      </c>
      <c r="D71" s="3">
        <v>10</v>
      </c>
      <c r="E71" s="3">
        <v>588</v>
      </c>
      <c r="F71" s="3">
        <v>8</v>
      </c>
      <c r="G71" s="3">
        <v>8</v>
      </c>
      <c r="H71" s="3">
        <v>208</v>
      </c>
      <c r="I71" s="3">
        <v>36</v>
      </c>
      <c r="J71" s="3">
        <v>36</v>
      </c>
      <c r="K71" s="3">
        <v>1540</v>
      </c>
    </row>
    <row r="72" spans="1:11" x14ac:dyDescent="0.25">
      <c r="A72" s="4" t="s">
        <v>136</v>
      </c>
      <c r="B72" s="4" t="s">
        <v>137</v>
      </c>
      <c r="C72" s="3">
        <v>4</v>
      </c>
      <c r="D72" s="3">
        <v>3</v>
      </c>
      <c r="E72" s="3">
        <v>1000</v>
      </c>
      <c r="F72" s="3">
        <v>2</v>
      </c>
      <c r="G72" s="3">
        <v>1</v>
      </c>
      <c r="H72" s="3">
        <v>700</v>
      </c>
      <c r="I72" s="3">
        <v>3</v>
      </c>
      <c r="J72" s="3">
        <v>1</v>
      </c>
      <c r="K72" s="3">
        <v>400</v>
      </c>
    </row>
    <row r="73" spans="1:11" x14ac:dyDescent="0.25">
      <c r="A73" s="4" t="s">
        <v>138</v>
      </c>
      <c r="B73" s="4" t="s">
        <v>139</v>
      </c>
      <c r="C73" s="3">
        <v>4</v>
      </c>
      <c r="D73" s="3">
        <v>4</v>
      </c>
      <c r="E73" s="3">
        <v>550</v>
      </c>
      <c r="F73" s="3">
        <v>3</v>
      </c>
      <c r="G73" s="3">
        <v>3</v>
      </c>
      <c r="H73" s="3">
        <v>87</v>
      </c>
      <c r="I73" s="3">
        <v>23</v>
      </c>
      <c r="J73" s="3">
        <v>23</v>
      </c>
      <c r="K73" s="3">
        <v>773</v>
      </c>
    </row>
    <row r="74" spans="1:11" x14ac:dyDescent="0.25">
      <c r="A74" s="4" t="s">
        <v>140</v>
      </c>
      <c r="B74" s="4" t="s">
        <v>141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</row>
    <row r="75" spans="1:11" x14ac:dyDescent="0.25">
      <c r="A75" s="4" t="s">
        <v>142</v>
      </c>
      <c r="B75" s="4" t="s">
        <v>143</v>
      </c>
      <c r="C75" s="3">
        <v>26</v>
      </c>
      <c r="D75" s="3">
        <v>30</v>
      </c>
      <c r="E75" s="3">
        <v>3000</v>
      </c>
      <c r="F75" s="3">
        <v>22</v>
      </c>
      <c r="G75" s="3">
        <v>20</v>
      </c>
      <c r="H75" s="3">
        <v>1000</v>
      </c>
      <c r="I75" s="3">
        <v>12</v>
      </c>
      <c r="J75" s="3">
        <v>12</v>
      </c>
      <c r="K75" s="3">
        <v>300</v>
      </c>
    </row>
    <row r="76" spans="1:11" x14ac:dyDescent="0.25">
      <c r="A76" s="4" t="s">
        <v>144</v>
      </c>
      <c r="B76" s="4" t="s">
        <v>145</v>
      </c>
      <c r="C76" s="3">
        <v>2</v>
      </c>
      <c r="D76" s="3">
        <v>4</v>
      </c>
      <c r="E76" s="3">
        <v>120</v>
      </c>
      <c r="F76" s="3">
        <v>1</v>
      </c>
      <c r="G76" s="3">
        <v>3</v>
      </c>
      <c r="H76" s="3">
        <v>100</v>
      </c>
      <c r="I76" s="3">
        <v>2</v>
      </c>
      <c r="J76" s="3">
        <v>2</v>
      </c>
      <c r="K76" s="3">
        <v>80</v>
      </c>
    </row>
    <row r="77" spans="1:11" x14ac:dyDescent="0.25">
      <c r="A77" s="4" t="s">
        <v>146</v>
      </c>
      <c r="B77" s="4" t="s">
        <v>147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</row>
    <row r="78" spans="1:11" x14ac:dyDescent="0.25">
      <c r="A78" s="4" t="s">
        <v>148</v>
      </c>
      <c r="B78" s="4" t="s">
        <v>149</v>
      </c>
      <c r="C78" s="3">
        <v>3</v>
      </c>
      <c r="D78" s="3">
        <v>3</v>
      </c>
      <c r="E78" s="3">
        <v>850</v>
      </c>
      <c r="F78" s="3">
        <v>13</v>
      </c>
      <c r="G78" s="3">
        <v>13</v>
      </c>
      <c r="H78" s="3">
        <v>344</v>
      </c>
      <c r="I78" s="3">
        <v>1</v>
      </c>
      <c r="J78" s="3">
        <v>1</v>
      </c>
      <c r="K78" s="3">
        <v>50</v>
      </c>
    </row>
    <row r="79" spans="1:11" x14ac:dyDescent="0.25">
      <c r="A79" s="4" t="s">
        <v>150</v>
      </c>
      <c r="B79" s="4" t="s">
        <v>151</v>
      </c>
      <c r="C79" s="3">
        <v>9</v>
      </c>
      <c r="D79" s="3">
        <v>15</v>
      </c>
      <c r="E79" s="3">
        <v>33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</row>
    <row r="80" spans="1:11" x14ac:dyDescent="0.25">
      <c r="A80" s="4" t="s">
        <v>152</v>
      </c>
      <c r="B80" s="4" t="s">
        <v>153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</row>
    <row r="81" spans="1:11" x14ac:dyDescent="0.25">
      <c r="A81" s="4" t="s">
        <v>154</v>
      </c>
      <c r="B81" s="4" t="s">
        <v>155</v>
      </c>
      <c r="C81" s="3">
        <v>4</v>
      </c>
      <c r="D81" s="3">
        <v>4</v>
      </c>
      <c r="E81" s="3">
        <v>0</v>
      </c>
      <c r="F81" s="3">
        <v>1</v>
      </c>
      <c r="G81" s="3">
        <v>1</v>
      </c>
      <c r="H81" s="3">
        <v>0</v>
      </c>
      <c r="I81" s="3">
        <v>1</v>
      </c>
      <c r="J81" s="3">
        <v>1</v>
      </c>
      <c r="K81" s="3">
        <v>0</v>
      </c>
    </row>
    <row r="82" spans="1:11" x14ac:dyDescent="0.25">
      <c r="A82" s="4" t="s">
        <v>156</v>
      </c>
      <c r="B82" s="4" t="s">
        <v>157</v>
      </c>
      <c r="C82" s="3">
        <v>3</v>
      </c>
      <c r="D82" s="3">
        <v>3</v>
      </c>
      <c r="E82" s="3">
        <v>150</v>
      </c>
      <c r="F82" s="3">
        <v>2</v>
      </c>
      <c r="G82" s="3">
        <v>2</v>
      </c>
      <c r="H82" s="3">
        <v>200</v>
      </c>
      <c r="I82" s="3">
        <v>1</v>
      </c>
      <c r="J82" s="3">
        <v>1</v>
      </c>
      <c r="K82" s="3">
        <v>30</v>
      </c>
    </row>
    <row r="83" spans="1:11" x14ac:dyDescent="0.25">
      <c r="A83" s="4" t="s">
        <v>158</v>
      </c>
      <c r="B83" s="4" t="s">
        <v>159</v>
      </c>
      <c r="C83" s="3">
        <v>2</v>
      </c>
      <c r="D83" s="3">
        <v>2</v>
      </c>
      <c r="E83" s="3">
        <v>255</v>
      </c>
      <c r="F83" s="3">
        <v>2</v>
      </c>
      <c r="G83" s="3">
        <v>2</v>
      </c>
      <c r="H83" s="3">
        <v>255</v>
      </c>
      <c r="I83" s="3">
        <v>0</v>
      </c>
      <c r="J83" s="3">
        <v>0</v>
      </c>
      <c r="K83" s="3">
        <v>0</v>
      </c>
    </row>
    <row r="84" spans="1:11" x14ac:dyDescent="0.25">
      <c r="A84" s="4" t="s">
        <v>160</v>
      </c>
      <c r="B84" s="4" t="s">
        <v>161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</row>
    <row r="85" spans="1:11" x14ac:dyDescent="0.25">
      <c r="A85" s="4" t="s">
        <v>162</v>
      </c>
      <c r="B85" s="4" t="s">
        <v>163</v>
      </c>
      <c r="C85" s="3">
        <v>43</v>
      </c>
      <c r="D85" s="3">
        <v>17</v>
      </c>
      <c r="E85" s="3">
        <v>120</v>
      </c>
      <c r="F85" s="3">
        <v>17</v>
      </c>
      <c r="G85" s="3">
        <v>9</v>
      </c>
      <c r="H85" s="3">
        <v>150</v>
      </c>
      <c r="I85" s="3">
        <v>16</v>
      </c>
      <c r="J85" s="3">
        <v>11</v>
      </c>
      <c r="K85" s="3">
        <v>250</v>
      </c>
    </row>
    <row r="86" spans="1:11" x14ac:dyDescent="0.25">
      <c r="A86" s="4" t="s">
        <v>164</v>
      </c>
      <c r="B86" s="4" t="s">
        <v>165</v>
      </c>
      <c r="C86" s="3">
        <v>10</v>
      </c>
      <c r="D86" s="3">
        <v>10</v>
      </c>
      <c r="E86" s="3">
        <v>1500</v>
      </c>
      <c r="F86" s="3">
        <v>32</v>
      </c>
      <c r="G86" s="3">
        <v>32</v>
      </c>
      <c r="H86" s="3">
        <v>6500</v>
      </c>
      <c r="I86" s="3">
        <v>7</v>
      </c>
      <c r="J86" s="3">
        <v>7</v>
      </c>
      <c r="K86" s="3">
        <v>465</v>
      </c>
    </row>
    <row r="87" spans="1:11" x14ac:dyDescent="0.25">
      <c r="A87" s="4" t="s">
        <v>166</v>
      </c>
      <c r="B87" s="4" t="s">
        <v>167</v>
      </c>
      <c r="C87" s="3">
        <v>2</v>
      </c>
      <c r="D87" s="3">
        <v>1</v>
      </c>
      <c r="E87" s="3">
        <v>100</v>
      </c>
      <c r="F87" s="3">
        <v>2</v>
      </c>
      <c r="G87" s="3">
        <v>2</v>
      </c>
      <c r="H87" s="3">
        <v>130</v>
      </c>
      <c r="I87" s="3">
        <v>1</v>
      </c>
      <c r="J87" s="3">
        <v>1</v>
      </c>
      <c r="K87" s="3">
        <v>160</v>
      </c>
    </row>
    <row r="88" spans="1:11" x14ac:dyDescent="0.25">
      <c r="A88" s="4" t="s">
        <v>168</v>
      </c>
      <c r="B88" s="4" t="s">
        <v>169</v>
      </c>
      <c r="C88" s="3">
        <v>3</v>
      </c>
      <c r="D88" s="3">
        <v>3</v>
      </c>
      <c r="E88" s="3">
        <v>244</v>
      </c>
      <c r="F88" s="3">
        <v>2</v>
      </c>
      <c r="G88" s="3">
        <v>2</v>
      </c>
      <c r="H88" s="3">
        <v>1100</v>
      </c>
      <c r="I88" s="3">
        <v>3</v>
      </c>
      <c r="J88" s="3">
        <v>3</v>
      </c>
      <c r="K88" s="3">
        <v>800</v>
      </c>
    </row>
    <row r="89" spans="1:11" x14ac:dyDescent="0.25">
      <c r="A89" s="4" t="s">
        <v>170</v>
      </c>
      <c r="B89" s="4" t="s">
        <v>171</v>
      </c>
      <c r="C89" s="3">
        <v>2</v>
      </c>
      <c r="D89" s="3">
        <v>3</v>
      </c>
      <c r="E89" s="3">
        <v>0</v>
      </c>
      <c r="F89" s="3">
        <v>5</v>
      </c>
      <c r="G89" s="3">
        <v>2</v>
      </c>
      <c r="H89" s="3">
        <v>0</v>
      </c>
      <c r="I89" s="3">
        <v>1</v>
      </c>
      <c r="J89" s="3">
        <v>1</v>
      </c>
      <c r="K89" s="3">
        <v>0</v>
      </c>
    </row>
    <row r="90" spans="1:11" x14ac:dyDescent="0.25">
      <c r="A90" s="4" t="s">
        <v>172</v>
      </c>
      <c r="B90" s="4" t="s">
        <v>173</v>
      </c>
      <c r="C90" s="3">
        <v>7</v>
      </c>
      <c r="D90" s="3">
        <v>5</v>
      </c>
      <c r="E90" s="3">
        <v>500</v>
      </c>
      <c r="F90" s="3">
        <v>18</v>
      </c>
      <c r="G90" s="3">
        <v>14</v>
      </c>
      <c r="H90" s="3">
        <v>300</v>
      </c>
      <c r="I90" s="3">
        <v>8</v>
      </c>
      <c r="J90" s="3">
        <v>5</v>
      </c>
      <c r="K90" s="3">
        <v>800</v>
      </c>
    </row>
    <row r="91" spans="1:11" x14ac:dyDescent="0.25">
      <c r="A91" s="4" t="s">
        <v>174</v>
      </c>
      <c r="B91" s="4" t="s">
        <v>175</v>
      </c>
      <c r="C91" s="3">
        <v>4</v>
      </c>
      <c r="D91" s="3">
        <v>4</v>
      </c>
      <c r="E91" s="3">
        <v>525</v>
      </c>
      <c r="F91" s="3">
        <v>4</v>
      </c>
      <c r="G91" s="3">
        <v>4</v>
      </c>
      <c r="H91" s="3">
        <v>942</v>
      </c>
      <c r="I91" s="3">
        <v>2</v>
      </c>
      <c r="J91" s="3">
        <v>2</v>
      </c>
      <c r="K91" s="3">
        <v>200</v>
      </c>
    </row>
    <row r="92" spans="1:11" x14ac:dyDescent="0.25">
      <c r="A92" s="4" t="s">
        <v>176</v>
      </c>
      <c r="B92" s="4" t="s">
        <v>177</v>
      </c>
      <c r="C92" s="3">
        <v>2</v>
      </c>
      <c r="D92" s="3">
        <v>2</v>
      </c>
      <c r="E92" s="3">
        <v>50</v>
      </c>
      <c r="F92" s="3">
        <v>3</v>
      </c>
      <c r="G92" s="3">
        <v>3</v>
      </c>
      <c r="H92" s="3">
        <v>615</v>
      </c>
      <c r="I92" s="3">
        <v>2</v>
      </c>
      <c r="J92" s="3">
        <v>2</v>
      </c>
      <c r="K92" s="3">
        <v>35</v>
      </c>
    </row>
    <row r="93" spans="1:11" x14ac:dyDescent="0.25">
      <c r="A93" s="4" t="s">
        <v>178</v>
      </c>
      <c r="B93" s="4" t="s">
        <v>179</v>
      </c>
      <c r="C93" s="3">
        <v>9</v>
      </c>
      <c r="D93" s="3">
        <v>7</v>
      </c>
      <c r="E93" s="3">
        <v>611</v>
      </c>
      <c r="F93" s="3">
        <v>9</v>
      </c>
      <c r="G93" s="3">
        <v>12</v>
      </c>
      <c r="H93" s="3">
        <v>234</v>
      </c>
      <c r="I93" s="3">
        <v>2</v>
      </c>
      <c r="J93" s="3">
        <v>2</v>
      </c>
      <c r="K93" s="3">
        <v>209</v>
      </c>
    </row>
    <row r="94" spans="1:11" x14ac:dyDescent="0.25">
      <c r="A94" s="4" t="s">
        <v>180</v>
      </c>
      <c r="B94" s="4" t="s">
        <v>181</v>
      </c>
      <c r="C94" s="3">
        <v>6</v>
      </c>
      <c r="D94" s="3">
        <v>6</v>
      </c>
      <c r="E94" s="3">
        <v>1000</v>
      </c>
      <c r="F94" s="3">
        <v>5</v>
      </c>
      <c r="G94" s="3">
        <v>5</v>
      </c>
      <c r="H94" s="3">
        <v>1000</v>
      </c>
      <c r="I94" s="3">
        <v>3</v>
      </c>
      <c r="J94" s="3">
        <v>3</v>
      </c>
      <c r="K94" s="3">
        <v>165</v>
      </c>
    </row>
    <row r="95" spans="1:11" x14ac:dyDescent="0.25">
      <c r="A95" s="4" t="s">
        <v>182</v>
      </c>
      <c r="B95" s="4" t="s">
        <v>183</v>
      </c>
      <c r="C95" s="3">
        <v>2</v>
      </c>
      <c r="D95" s="3">
        <v>2</v>
      </c>
      <c r="E95" s="3">
        <v>0</v>
      </c>
      <c r="F95" s="3">
        <v>2</v>
      </c>
      <c r="G95" s="3">
        <v>2</v>
      </c>
      <c r="H95" s="3">
        <v>0</v>
      </c>
      <c r="I95" s="3">
        <v>0</v>
      </c>
      <c r="J95" s="3">
        <v>0</v>
      </c>
      <c r="K95" s="3">
        <v>0</v>
      </c>
    </row>
    <row r="96" spans="1:11" x14ac:dyDescent="0.25">
      <c r="A96" s="4" t="s">
        <v>184</v>
      </c>
      <c r="B96" s="4" t="s">
        <v>185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</row>
    <row r="97" spans="1:11" x14ac:dyDescent="0.25">
      <c r="A97" s="4" t="s">
        <v>186</v>
      </c>
      <c r="B97" s="4" t="s">
        <v>187</v>
      </c>
      <c r="C97" s="3">
        <v>3</v>
      </c>
      <c r="D97" s="3">
        <v>3</v>
      </c>
      <c r="E97" s="3">
        <v>300</v>
      </c>
      <c r="F97" s="3">
        <v>2</v>
      </c>
      <c r="G97" s="3">
        <v>2</v>
      </c>
      <c r="H97" s="3">
        <v>300</v>
      </c>
      <c r="I97" s="3">
        <v>2</v>
      </c>
      <c r="J97" s="3">
        <v>2</v>
      </c>
      <c r="K97" s="3">
        <v>350</v>
      </c>
    </row>
    <row r="98" spans="1:11" x14ac:dyDescent="0.25">
      <c r="A98" s="4" t="s">
        <v>188</v>
      </c>
      <c r="B98" s="4" t="s">
        <v>189</v>
      </c>
      <c r="C98" s="3">
        <v>11</v>
      </c>
      <c r="D98" s="3">
        <v>13</v>
      </c>
      <c r="E98" s="3">
        <v>150</v>
      </c>
      <c r="F98" s="3">
        <v>9</v>
      </c>
      <c r="G98" s="3">
        <v>11</v>
      </c>
      <c r="H98" s="3">
        <v>200</v>
      </c>
      <c r="I98" s="3">
        <v>9</v>
      </c>
      <c r="J98" s="3">
        <v>10</v>
      </c>
      <c r="K98" s="3">
        <v>600</v>
      </c>
    </row>
    <row r="99" spans="1:11" x14ac:dyDescent="0.25">
      <c r="A99" s="4" t="s">
        <v>190</v>
      </c>
      <c r="B99" s="4" t="s">
        <v>191</v>
      </c>
      <c r="C99" s="3">
        <v>1</v>
      </c>
      <c r="D99" s="3">
        <v>1</v>
      </c>
      <c r="E99" s="3">
        <v>300</v>
      </c>
      <c r="F99" s="3">
        <v>1</v>
      </c>
      <c r="G99" s="3">
        <v>1</v>
      </c>
      <c r="H99" s="3">
        <v>200</v>
      </c>
      <c r="I99" s="3">
        <v>1</v>
      </c>
      <c r="J99" s="3">
        <v>1</v>
      </c>
      <c r="K99" s="3">
        <v>25</v>
      </c>
    </row>
    <row r="100" spans="1:11" x14ac:dyDescent="0.25">
      <c r="A100" s="4" t="s">
        <v>192</v>
      </c>
      <c r="B100" s="4" t="s">
        <v>193</v>
      </c>
      <c r="C100" s="3">
        <v>3</v>
      </c>
      <c r="D100" s="3">
        <v>3</v>
      </c>
      <c r="E100" s="3">
        <v>120</v>
      </c>
      <c r="F100" s="3">
        <v>1</v>
      </c>
      <c r="G100" s="3">
        <v>1</v>
      </c>
      <c r="H100" s="3">
        <v>60</v>
      </c>
      <c r="I100" s="3">
        <v>1</v>
      </c>
      <c r="J100" s="3">
        <v>1</v>
      </c>
      <c r="K100" s="3">
        <v>0</v>
      </c>
    </row>
    <row r="101" spans="1:11" x14ac:dyDescent="0.25">
      <c r="A101" s="4" t="s">
        <v>194</v>
      </c>
      <c r="B101" s="4" t="s">
        <v>195</v>
      </c>
      <c r="C101" s="3">
        <v>3</v>
      </c>
      <c r="D101" s="3">
        <v>3</v>
      </c>
      <c r="E101" s="3">
        <v>280</v>
      </c>
      <c r="F101" s="3">
        <v>2</v>
      </c>
      <c r="G101" s="3">
        <v>2</v>
      </c>
      <c r="H101" s="3">
        <v>360</v>
      </c>
      <c r="I101" s="3">
        <v>1</v>
      </c>
      <c r="J101" s="3">
        <v>1</v>
      </c>
      <c r="K101" s="3">
        <v>218</v>
      </c>
    </row>
    <row r="102" spans="1:11" x14ac:dyDescent="0.25">
      <c r="A102" s="4" t="s">
        <v>196</v>
      </c>
      <c r="B102" s="4" t="s">
        <v>197</v>
      </c>
      <c r="C102" s="3">
        <v>4</v>
      </c>
      <c r="D102" s="3">
        <v>4</v>
      </c>
      <c r="E102" s="3">
        <v>150</v>
      </c>
      <c r="F102" s="3">
        <v>3</v>
      </c>
      <c r="G102" s="3">
        <v>3</v>
      </c>
      <c r="H102" s="3">
        <v>100</v>
      </c>
      <c r="I102" s="3">
        <v>1</v>
      </c>
      <c r="J102" s="3">
        <v>1</v>
      </c>
      <c r="K102" s="3">
        <v>140</v>
      </c>
    </row>
    <row r="103" spans="1:11" x14ac:dyDescent="0.25">
      <c r="A103" s="4" t="s">
        <v>198</v>
      </c>
      <c r="B103" s="4" t="s">
        <v>199</v>
      </c>
      <c r="C103" s="3">
        <v>2</v>
      </c>
      <c r="D103" s="3">
        <v>2</v>
      </c>
      <c r="E103" s="3">
        <v>20</v>
      </c>
      <c r="F103" s="3">
        <v>4</v>
      </c>
      <c r="G103" s="3">
        <v>4</v>
      </c>
      <c r="H103" s="3">
        <v>150</v>
      </c>
      <c r="I103" s="3">
        <v>1</v>
      </c>
      <c r="J103" s="3">
        <v>1</v>
      </c>
      <c r="K103" s="3">
        <v>150</v>
      </c>
    </row>
    <row r="104" spans="1:11" x14ac:dyDescent="0.25">
      <c r="A104" s="4" t="s">
        <v>200</v>
      </c>
      <c r="B104" s="4" t="s">
        <v>201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</row>
    <row r="105" spans="1:11" x14ac:dyDescent="0.25">
      <c r="A105" s="4" t="s">
        <v>202</v>
      </c>
      <c r="B105" s="4" t="s">
        <v>203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</row>
    <row r="106" spans="1:11" x14ac:dyDescent="0.25">
      <c r="A106" s="4" t="s">
        <v>204</v>
      </c>
      <c r="B106" s="4" t="s">
        <v>205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</row>
    <row r="107" spans="1:11" x14ac:dyDescent="0.25">
      <c r="A107" s="4" t="s">
        <v>206</v>
      </c>
      <c r="B107" s="4" t="s">
        <v>207</v>
      </c>
      <c r="C107" s="3">
        <v>2</v>
      </c>
      <c r="D107" s="3">
        <v>2</v>
      </c>
      <c r="E107" s="3">
        <v>175</v>
      </c>
      <c r="F107" s="3">
        <v>4</v>
      </c>
      <c r="G107" s="3">
        <v>2</v>
      </c>
      <c r="H107" s="3">
        <v>72</v>
      </c>
      <c r="I107" s="3">
        <v>2</v>
      </c>
      <c r="J107" s="3">
        <v>2</v>
      </c>
      <c r="K107" s="3">
        <v>326</v>
      </c>
    </row>
    <row r="108" spans="1:11" x14ac:dyDescent="0.25">
      <c r="A108" s="4" t="s">
        <v>208</v>
      </c>
      <c r="B108" s="4" t="s">
        <v>209</v>
      </c>
      <c r="C108" s="3">
        <v>14</v>
      </c>
      <c r="D108" s="3">
        <v>11</v>
      </c>
      <c r="E108" s="3">
        <v>600</v>
      </c>
      <c r="F108" s="3">
        <v>8</v>
      </c>
      <c r="G108" s="3">
        <v>7</v>
      </c>
      <c r="H108" s="3">
        <v>485</v>
      </c>
      <c r="I108" s="3">
        <v>0</v>
      </c>
      <c r="J108" s="3">
        <v>0</v>
      </c>
      <c r="K108" s="3">
        <v>0</v>
      </c>
    </row>
    <row r="109" spans="1:11" x14ac:dyDescent="0.25">
      <c r="A109" s="4" t="s">
        <v>210</v>
      </c>
      <c r="B109" s="4" t="s">
        <v>211</v>
      </c>
      <c r="C109" s="3">
        <v>1</v>
      </c>
      <c r="D109" s="3">
        <v>1</v>
      </c>
      <c r="E109" s="3">
        <v>245</v>
      </c>
      <c r="F109" s="3">
        <v>4</v>
      </c>
      <c r="G109" s="3">
        <v>4</v>
      </c>
      <c r="H109" s="3">
        <v>980</v>
      </c>
      <c r="I109" s="3">
        <v>2</v>
      </c>
      <c r="J109" s="3">
        <v>2</v>
      </c>
      <c r="K109" s="3">
        <v>490</v>
      </c>
    </row>
    <row r="110" spans="1:11" x14ac:dyDescent="0.25">
      <c r="A110" s="4" t="s">
        <v>212</v>
      </c>
      <c r="B110" s="4" t="s">
        <v>213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</row>
    <row r="111" spans="1:11" x14ac:dyDescent="0.25">
      <c r="A111" s="4" t="s">
        <v>214</v>
      </c>
      <c r="B111" s="4" t="s">
        <v>215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</row>
    <row r="112" spans="1:11" x14ac:dyDescent="0.25">
      <c r="A112" s="4" t="s">
        <v>216</v>
      </c>
      <c r="B112" s="4" t="s">
        <v>217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</row>
    <row r="113" spans="1:11" x14ac:dyDescent="0.25">
      <c r="A113" s="4" t="s">
        <v>218</v>
      </c>
      <c r="B113" s="4" t="s">
        <v>219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</row>
    <row r="114" spans="1:11" x14ac:dyDescent="0.25">
      <c r="A114" s="46"/>
      <c r="B114" s="9" t="s">
        <v>473</v>
      </c>
      <c r="C114" s="24">
        <f>SUM(C5:C113)</f>
        <v>1730</v>
      </c>
      <c r="D114" s="24">
        <f t="shared" ref="D114:K114" si="0">SUM(D5:D113)</f>
        <v>1505</v>
      </c>
      <c r="E114" s="24">
        <f t="shared" si="0"/>
        <v>127942</v>
      </c>
      <c r="F114" s="24">
        <f t="shared" si="0"/>
        <v>1987</v>
      </c>
      <c r="G114" s="24">
        <f t="shared" si="0"/>
        <v>1772</v>
      </c>
      <c r="H114" s="24">
        <f t="shared" si="0"/>
        <v>262027</v>
      </c>
      <c r="I114" s="24">
        <f t="shared" si="0"/>
        <v>1246</v>
      </c>
      <c r="J114" s="24">
        <f t="shared" si="0"/>
        <v>1121</v>
      </c>
      <c r="K114" s="24">
        <f t="shared" si="0"/>
        <v>209639</v>
      </c>
    </row>
  </sheetData>
  <mergeCells count="6">
    <mergeCell ref="A2:A4"/>
    <mergeCell ref="B2:B4"/>
    <mergeCell ref="C2:K2"/>
    <mergeCell ref="C3:E3"/>
    <mergeCell ref="F3:H3"/>
    <mergeCell ref="I3:K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4"/>
  <sheetViews>
    <sheetView workbookViewId="0">
      <selection activeCell="H116" sqref="H116"/>
    </sheetView>
  </sheetViews>
  <sheetFormatPr baseColWidth="10" defaultColWidth="9.140625" defaultRowHeight="15" x14ac:dyDescent="0.25"/>
  <cols>
    <col min="2" max="2" width="68.42578125" customWidth="1"/>
    <col min="3" max="16" width="16.5703125" customWidth="1"/>
  </cols>
  <sheetData>
    <row r="2" spans="1:15" ht="30" customHeight="1" x14ac:dyDescent="0.25">
      <c r="A2" s="318" t="s">
        <v>0</v>
      </c>
      <c r="B2" s="318" t="s">
        <v>1</v>
      </c>
      <c r="C2" s="318" t="s">
        <v>808</v>
      </c>
      <c r="D2" s="318" t="s">
        <v>807</v>
      </c>
      <c r="E2" s="318" t="s">
        <v>807</v>
      </c>
      <c r="F2" s="318" t="s">
        <v>807</v>
      </c>
      <c r="G2" s="318" t="s">
        <v>807</v>
      </c>
      <c r="H2" s="318" t="s">
        <v>807</v>
      </c>
      <c r="I2" s="318" t="s">
        <v>807</v>
      </c>
      <c r="J2" s="318" t="s">
        <v>807</v>
      </c>
      <c r="K2" s="318" t="s">
        <v>807</v>
      </c>
      <c r="L2" s="318" t="s">
        <v>807</v>
      </c>
      <c r="M2" s="318" t="s">
        <v>807</v>
      </c>
      <c r="N2" s="318" t="s">
        <v>807</v>
      </c>
      <c r="O2" s="318" t="s">
        <v>807</v>
      </c>
    </row>
    <row r="3" spans="1:15" ht="39.950000000000003" customHeight="1" x14ac:dyDescent="0.25">
      <c r="A3" s="318" t="s">
        <v>0</v>
      </c>
      <c r="B3" s="318" t="s">
        <v>1</v>
      </c>
      <c r="C3" s="318" t="s">
        <v>808</v>
      </c>
      <c r="D3" s="1" t="s">
        <v>809</v>
      </c>
      <c r="E3" s="1" t="s">
        <v>810</v>
      </c>
      <c r="F3" s="1" t="s">
        <v>811</v>
      </c>
      <c r="G3" s="1" t="s">
        <v>812</v>
      </c>
      <c r="H3" s="1" t="s">
        <v>813</v>
      </c>
      <c r="I3" s="1" t="s">
        <v>814</v>
      </c>
      <c r="J3" s="1" t="s">
        <v>815</v>
      </c>
      <c r="K3" s="1" t="s">
        <v>816</v>
      </c>
      <c r="L3" s="1" t="s">
        <v>817</v>
      </c>
      <c r="M3" s="1" t="s">
        <v>818</v>
      </c>
      <c r="N3" s="1" t="s">
        <v>819</v>
      </c>
      <c r="O3" s="1" t="s">
        <v>820</v>
      </c>
    </row>
    <row r="4" spans="1:15" x14ac:dyDescent="0.25">
      <c r="A4" s="4" t="s">
        <v>2</v>
      </c>
      <c r="B4" s="4" t="s">
        <v>3</v>
      </c>
      <c r="C4" s="3">
        <v>3280</v>
      </c>
      <c r="D4" s="3">
        <v>276</v>
      </c>
      <c r="E4" s="3">
        <v>91</v>
      </c>
      <c r="F4" s="3">
        <v>230</v>
      </c>
      <c r="G4" s="3">
        <v>0</v>
      </c>
      <c r="H4" s="3">
        <v>0</v>
      </c>
      <c r="I4" s="3">
        <v>1257</v>
      </c>
      <c r="J4" s="3">
        <v>0</v>
      </c>
      <c r="K4" s="3">
        <v>37</v>
      </c>
      <c r="L4" s="3">
        <v>0</v>
      </c>
      <c r="M4" s="3">
        <v>0</v>
      </c>
      <c r="N4" s="3">
        <v>0</v>
      </c>
      <c r="O4" s="3">
        <v>51</v>
      </c>
    </row>
    <row r="5" spans="1:15" x14ac:dyDescent="0.25">
      <c r="A5" s="4" t="s">
        <v>4</v>
      </c>
      <c r="B5" s="4" t="s">
        <v>5</v>
      </c>
      <c r="C5" s="3">
        <v>5207</v>
      </c>
      <c r="D5" s="3">
        <v>416</v>
      </c>
      <c r="E5" s="3">
        <v>137</v>
      </c>
      <c r="F5" s="3">
        <v>0</v>
      </c>
      <c r="G5" s="3">
        <v>0</v>
      </c>
      <c r="H5" s="3">
        <v>0</v>
      </c>
      <c r="I5" s="3">
        <v>2592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</row>
    <row r="6" spans="1:15" x14ac:dyDescent="0.25">
      <c r="A6" s="4" t="s">
        <v>6</v>
      </c>
      <c r="B6" s="4" t="s">
        <v>7</v>
      </c>
      <c r="C6" s="3">
        <v>3872</v>
      </c>
      <c r="D6" s="3">
        <v>795</v>
      </c>
      <c r="E6" s="3">
        <v>0</v>
      </c>
      <c r="F6" s="3">
        <v>0</v>
      </c>
      <c r="G6" s="3">
        <v>0</v>
      </c>
      <c r="H6" s="3">
        <v>0</v>
      </c>
      <c r="I6" s="3">
        <v>224</v>
      </c>
      <c r="J6" s="3">
        <v>37</v>
      </c>
      <c r="K6" s="3">
        <v>0</v>
      </c>
      <c r="L6" s="3">
        <v>0</v>
      </c>
      <c r="M6" s="3">
        <v>0</v>
      </c>
      <c r="N6" s="3">
        <v>0</v>
      </c>
      <c r="O6" s="3">
        <v>51</v>
      </c>
    </row>
    <row r="7" spans="1:15" x14ac:dyDescent="0.25">
      <c r="A7" s="4" t="s">
        <v>8</v>
      </c>
      <c r="B7" s="4" t="s">
        <v>9</v>
      </c>
      <c r="C7" s="3">
        <v>5504</v>
      </c>
      <c r="D7" s="3">
        <v>288</v>
      </c>
      <c r="E7" s="3">
        <v>277</v>
      </c>
      <c r="F7" s="3">
        <v>0</v>
      </c>
      <c r="G7" s="3">
        <v>0</v>
      </c>
      <c r="H7" s="3">
        <v>0</v>
      </c>
      <c r="I7" s="3">
        <v>1511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37</v>
      </c>
    </row>
    <row r="8" spans="1:15" x14ac:dyDescent="0.25">
      <c r="A8" s="4" t="s">
        <v>10</v>
      </c>
      <c r="B8" s="4" t="s">
        <v>11</v>
      </c>
      <c r="C8" s="3">
        <v>2564</v>
      </c>
      <c r="D8" s="3">
        <v>1451</v>
      </c>
      <c r="E8" s="3">
        <v>0</v>
      </c>
      <c r="F8" s="3">
        <v>0</v>
      </c>
      <c r="G8" s="3">
        <v>0</v>
      </c>
      <c r="H8" s="3">
        <v>80</v>
      </c>
      <c r="I8" s="3">
        <v>198</v>
      </c>
      <c r="J8" s="3">
        <v>64</v>
      </c>
      <c r="K8" s="3">
        <v>0</v>
      </c>
      <c r="L8" s="3">
        <v>24</v>
      </c>
      <c r="M8" s="3">
        <v>0</v>
      </c>
      <c r="N8" s="3">
        <v>27</v>
      </c>
      <c r="O8" s="3">
        <v>2</v>
      </c>
    </row>
    <row r="9" spans="1:15" x14ac:dyDescent="0.25">
      <c r="A9" s="4" t="s">
        <v>12</v>
      </c>
      <c r="B9" s="4" t="s">
        <v>13</v>
      </c>
      <c r="C9" s="3">
        <v>5864</v>
      </c>
      <c r="D9" s="3">
        <v>415</v>
      </c>
      <c r="E9" s="3">
        <v>89</v>
      </c>
      <c r="F9" s="3">
        <v>0</v>
      </c>
      <c r="G9" s="3">
        <v>0</v>
      </c>
      <c r="H9" s="3">
        <v>0</v>
      </c>
      <c r="I9" s="3">
        <v>0</v>
      </c>
      <c r="J9" s="3">
        <v>70</v>
      </c>
      <c r="K9" s="3">
        <v>0</v>
      </c>
      <c r="L9" s="3">
        <v>143</v>
      </c>
      <c r="M9" s="3">
        <v>233</v>
      </c>
      <c r="N9" s="3">
        <v>91</v>
      </c>
      <c r="O9" s="3">
        <v>25</v>
      </c>
    </row>
    <row r="10" spans="1:15" x14ac:dyDescent="0.25">
      <c r="A10" s="4" t="s">
        <v>14</v>
      </c>
      <c r="B10" s="4" t="s">
        <v>15</v>
      </c>
      <c r="C10" s="3">
        <v>5217</v>
      </c>
      <c r="D10" s="3">
        <v>937</v>
      </c>
      <c r="E10" s="3">
        <v>0</v>
      </c>
      <c r="F10" s="3">
        <v>26</v>
      </c>
      <c r="G10" s="3">
        <v>0</v>
      </c>
      <c r="H10" s="3">
        <v>61</v>
      </c>
      <c r="I10" s="3">
        <v>1333</v>
      </c>
      <c r="J10" s="3">
        <v>95</v>
      </c>
      <c r="K10" s="3">
        <v>0</v>
      </c>
      <c r="L10" s="3">
        <v>0</v>
      </c>
      <c r="M10" s="3">
        <v>0</v>
      </c>
      <c r="N10" s="3">
        <v>0</v>
      </c>
      <c r="O10" s="3">
        <v>33</v>
      </c>
    </row>
    <row r="11" spans="1:15" x14ac:dyDescent="0.25">
      <c r="A11" s="4" t="s">
        <v>16</v>
      </c>
      <c r="B11" s="4" t="s">
        <v>17</v>
      </c>
      <c r="C11" s="3">
        <v>2654</v>
      </c>
      <c r="D11" s="3">
        <v>485</v>
      </c>
      <c r="E11" s="3">
        <v>0</v>
      </c>
      <c r="F11" s="3">
        <v>0</v>
      </c>
      <c r="G11" s="3">
        <v>0</v>
      </c>
      <c r="H11" s="3">
        <v>0</v>
      </c>
      <c r="I11" s="3">
        <v>394</v>
      </c>
      <c r="J11" s="3">
        <v>10</v>
      </c>
      <c r="K11" s="3">
        <v>0</v>
      </c>
      <c r="L11" s="3">
        <v>0</v>
      </c>
      <c r="M11" s="3">
        <v>0</v>
      </c>
      <c r="N11" s="3">
        <v>0</v>
      </c>
      <c r="O11" s="3">
        <v>45</v>
      </c>
    </row>
    <row r="12" spans="1:15" x14ac:dyDescent="0.25">
      <c r="A12" s="4" t="s">
        <v>18</v>
      </c>
      <c r="B12" s="4" t="s">
        <v>19</v>
      </c>
      <c r="C12" s="3">
        <v>6343</v>
      </c>
      <c r="D12" s="3">
        <v>2981</v>
      </c>
      <c r="E12" s="3">
        <v>37</v>
      </c>
      <c r="F12" s="3">
        <v>0</v>
      </c>
      <c r="G12" s="3">
        <v>0</v>
      </c>
      <c r="H12" s="3">
        <v>0</v>
      </c>
      <c r="I12" s="3">
        <v>1996</v>
      </c>
      <c r="J12" s="3">
        <v>38</v>
      </c>
      <c r="K12" s="3">
        <v>0</v>
      </c>
      <c r="L12" s="3">
        <v>0</v>
      </c>
      <c r="M12" s="3">
        <v>0</v>
      </c>
      <c r="N12" s="3">
        <v>0</v>
      </c>
      <c r="O12" s="3">
        <v>10</v>
      </c>
    </row>
    <row r="13" spans="1:15" x14ac:dyDescent="0.25">
      <c r="A13" s="4" t="s">
        <v>20</v>
      </c>
      <c r="B13" s="4" t="s">
        <v>21</v>
      </c>
      <c r="C13" s="3">
        <v>1232</v>
      </c>
      <c r="D13" s="3">
        <v>558</v>
      </c>
      <c r="E13" s="3">
        <v>175</v>
      </c>
      <c r="F13" s="3">
        <v>60</v>
      </c>
      <c r="G13" s="3">
        <v>6</v>
      </c>
      <c r="H13" s="3">
        <v>0</v>
      </c>
      <c r="I13" s="3">
        <v>0</v>
      </c>
      <c r="J13" s="3">
        <v>19</v>
      </c>
      <c r="K13" s="3">
        <v>0</v>
      </c>
      <c r="L13" s="3">
        <v>0</v>
      </c>
      <c r="M13" s="3">
        <v>0</v>
      </c>
      <c r="N13" s="3">
        <v>131</v>
      </c>
      <c r="O13" s="3">
        <v>16</v>
      </c>
    </row>
    <row r="14" spans="1:15" x14ac:dyDescent="0.25">
      <c r="A14" s="4" t="s">
        <v>22</v>
      </c>
      <c r="B14" s="4" t="s">
        <v>23</v>
      </c>
      <c r="C14" s="3">
        <v>2518</v>
      </c>
      <c r="D14" s="3">
        <v>1970</v>
      </c>
      <c r="E14" s="3">
        <v>172</v>
      </c>
      <c r="F14" s="3">
        <v>0</v>
      </c>
      <c r="G14" s="3">
        <v>0</v>
      </c>
      <c r="H14" s="3">
        <v>0</v>
      </c>
      <c r="I14" s="3">
        <v>41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</row>
    <row r="15" spans="1:15" x14ac:dyDescent="0.25">
      <c r="A15" s="4" t="s">
        <v>24</v>
      </c>
      <c r="B15" s="4" t="s">
        <v>25</v>
      </c>
      <c r="C15" s="3">
        <v>3055</v>
      </c>
      <c r="D15" s="3">
        <v>359</v>
      </c>
      <c r="E15" s="3">
        <v>0</v>
      </c>
      <c r="F15" s="3">
        <v>0</v>
      </c>
      <c r="G15" s="3">
        <v>0</v>
      </c>
      <c r="H15" s="3">
        <v>77</v>
      </c>
      <c r="I15" s="3">
        <v>8</v>
      </c>
      <c r="J15" s="3">
        <v>218</v>
      </c>
      <c r="K15" s="3">
        <v>198</v>
      </c>
      <c r="L15" s="3">
        <v>107</v>
      </c>
      <c r="M15" s="3">
        <v>0</v>
      </c>
      <c r="N15" s="3">
        <v>1388</v>
      </c>
      <c r="O15" s="3">
        <v>830</v>
      </c>
    </row>
    <row r="16" spans="1:15" x14ac:dyDescent="0.25">
      <c r="A16" s="4" t="s">
        <v>26</v>
      </c>
      <c r="B16" s="4" t="s">
        <v>27</v>
      </c>
      <c r="C16" s="3">
        <v>6128</v>
      </c>
      <c r="D16" s="3">
        <v>695</v>
      </c>
      <c r="E16" s="3">
        <v>532</v>
      </c>
      <c r="F16" s="3">
        <v>89</v>
      </c>
      <c r="G16" s="3">
        <v>0</v>
      </c>
      <c r="H16" s="3">
        <v>0</v>
      </c>
      <c r="I16" s="3">
        <v>1668</v>
      </c>
      <c r="J16" s="3">
        <v>52</v>
      </c>
      <c r="K16" s="3">
        <v>0</v>
      </c>
      <c r="L16" s="3">
        <v>0</v>
      </c>
      <c r="M16" s="3">
        <v>0</v>
      </c>
      <c r="N16" s="3">
        <v>1</v>
      </c>
      <c r="O16" s="3">
        <v>28</v>
      </c>
    </row>
    <row r="17" spans="1:15" x14ac:dyDescent="0.25">
      <c r="A17" s="4" t="s">
        <v>28</v>
      </c>
      <c r="B17" s="4" t="s">
        <v>29</v>
      </c>
      <c r="C17" s="3">
        <v>2354</v>
      </c>
      <c r="D17" s="3">
        <v>1220</v>
      </c>
      <c r="E17" s="3">
        <v>217</v>
      </c>
      <c r="F17" s="3">
        <v>98</v>
      </c>
      <c r="G17" s="3">
        <v>0</v>
      </c>
      <c r="H17" s="3">
        <v>56</v>
      </c>
      <c r="I17" s="3">
        <v>541</v>
      </c>
      <c r="J17" s="3">
        <v>10</v>
      </c>
      <c r="K17" s="3">
        <v>0</v>
      </c>
      <c r="L17" s="3">
        <v>0</v>
      </c>
      <c r="M17" s="3">
        <v>0</v>
      </c>
      <c r="N17" s="3">
        <v>0</v>
      </c>
      <c r="O17" s="3">
        <v>181</v>
      </c>
    </row>
    <row r="18" spans="1:15" x14ac:dyDescent="0.25">
      <c r="A18" s="4" t="s">
        <v>30</v>
      </c>
      <c r="B18" s="4" t="s">
        <v>31</v>
      </c>
      <c r="C18" s="3">
        <v>1959</v>
      </c>
      <c r="D18" s="3">
        <v>778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3</v>
      </c>
      <c r="K18" s="3">
        <v>27</v>
      </c>
      <c r="L18" s="3">
        <v>0</v>
      </c>
      <c r="M18" s="3">
        <v>0</v>
      </c>
      <c r="N18" s="3">
        <v>99</v>
      </c>
      <c r="O18" s="3">
        <v>9</v>
      </c>
    </row>
    <row r="19" spans="1:15" x14ac:dyDescent="0.25">
      <c r="A19" s="4" t="s">
        <v>32</v>
      </c>
      <c r="B19" s="4" t="s">
        <v>33</v>
      </c>
      <c r="C19" s="3">
        <v>2430</v>
      </c>
      <c r="D19" s="3">
        <v>1395</v>
      </c>
      <c r="E19" s="3">
        <v>0</v>
      </c>
      <c r="F19" s="3">
        <v>201</v>
      </c>
      <c r="G19" s="3">
        <v>21</v>
      </c>
      <c r="H19" s="3">
        <v>0</v>
      </c>
      <c r="I19" s="3">
        <v>463</v>
      </c>
      <c r="J19" s="3">
        <v>35</v>
      </c>
      <c r="K19" s="3">
        <v>0</v>
      </c>
      <c r="L19" s="3">
        <v>0</v>
      </c>
      <c r="M19" s="3">
        <v>0</v>
      </c>
      <c r="N19" s="3">
        <v>0</v>
      </c>
      <c r="O19" s="3">
        <v>34</v>
      </c>
    </row>
    <row r="20" spans="1:15" x14ac:dyDescent="0.25">
      <c r="A20" s="4" t="s">
        <v>34</v>
      </c>
      <c r="B20" s="4" t="s">
        <v>35</v>
      </c>
      <c r="C20" s="3">
        <v>1903</v>
      </c>
      <c r="D20" s="3">
        <v>235</v>
      </c>
      <c r="E20" s="3">
        <v>200</v>
      </c>
      <c r="F20" s="3">
        <v>64</v>
      </c>
      <c r="G20" s="3">
        <v>0</v>
      </c>
      <c r="H20" s="3">
        <v>0</v>
      </c>
      <c r="I20" s="3">
        <v>0</v>
      </c>
      <c r="J20" s="3">
        <v>0</v>
      </c>
      <c r="K20" s="3">
        <v>940</v>
      </c>
      <c r="L20" s="3">
        <v>0</v>
      </c>
      <c r="M20" s="3">
        <v>0</v>
      </c>
      <c r="N20" s="3">
        <v>300</v>
      </c>
      <c r="O20" s="3">
        <v>210</v>
      </c>
    </row>
    <row r="21" spans="1:15" x14ac:dyDescent="0.25">
      <c r="A21" s="4" t="s">
        <v>36</v>
      </c>
      <c r="B21" s="4" t="s">
        <v>37</v>
      </c>
      <c r="C21" s="3">
        <v>2734</v>
      </c>
      <c r="D21" s="3">
        <v>609</v>
      </c>
      <c r="E21" s="3">
        <v>93</v>
      </c>
      <c r="F21" s="3">
        <v>18</v>
      </c>
      <c r="G21" s="3">
        <v>0</v>
      </c>
      <c r="H21" s="3">
        <v>0</v>
      </c>
      <c r="I21" s="3">
        <v>173</v>
      </c>
      <c r="J21" s="3">
        <v>100</v>
      </c>
      <c r="K21" s="3">
        <v>0</v>
      </c>
      <c r="L21" s="3">
        <v>51</v>
      </c>
      <c r="M21" s="3">
        <v>0</v>
      </c>
      <c r="N21" s="3">
        <v>42</v>
      </c>
      <c r="O21" s="3">
        <v>4</v>
      </c>
    </row>
    <row r="22" spans="1:15" x14ac:dyDescent="0.25">
      <c r="A22" s="4" t="s">
        <v>38</v>
      </c>
      <c r="B22" s="4" t="s">
        <v>39</v>
      </c>
      <c r="C22" s="3">
        <v>2406</v>
      </c>
      <c r="D22" s="3">
        <v>593</v>
      </c>
      <c r="E22" s="3">
        <v>0</v>
      </c>
      <c r="F22" s="3">
        <v>229</v>
      </c>
      <c r="G22" s="3">
        <v>0</v>
      </c>
      <c r="H22" s="3">
        <v>0</v>
      </c>
      <c r="I22" s="3">
        <v>455</v>
      </c>
      <c r="J22" s="3">
        <v>65</v>
      </c>
      <c r="K22" s="3">
        <v>35</v>
      </c>
      <c r="L22" s="3">
        <v>0</v>
      </c>
      <c r="M22" s="3">
        <v>0</v>
      </c>
      <c r="N22" s="3">
        <v>0</v>
      </c>
      <c r="O22" s="3">
        <v>584</v>
      </c>
    </row>
    <row r="23" spans="1:15" x14ac:dyDescent="0.25">
      <c r="A23" s="4" t="s">
        <v>40</v>
      </c>
      <c r="B23" s="4" t="s">
        <v>41</v>
      </c>
      <c r="C23" s="3">
        <v>1717</v>
      </c>
      <c r="D23" s="3">
        <v>745</v>
      </c>
      <c r="E23" s="3">
        <v>108</v>
      </c>
      <c r="F23" s="3">
        <v>0</v>
      </c>
      <c r="G23" s="3">
        <v>0</v>
      </c>
      <c r="H23" s="3">
        <v>0</v>
      </c>
      <c r="I23" s="3">
        <v>26</v>
      </c>
      <c r="J23" s="3">
        <v>172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</row>
    <row r="24" spans="1:15" x14ac:dyDescent="0.25">
      <c r="A24" s="4" t="s">
        <v>42</v>
      </c>
      <c r="B24" s="4" t="s">
        <v>43</v>
      </c>
      <c r="C24" s="3">
        <v>2049</v>
      </c>
      <c r="D24" s="3">
        <v>227</v>
      </c>
      <c r="E24" s="3">
        <v>0</v>
      </c>
      <c r="F24" s="3">
        <v>0</v>
      </c>
      <c r="G24" s="3">
        <v>0</v>
      </c>
      <c r="H24" s="3">
        <v>0</v>
      </c>
      <c r="I24" s="3">
        <v>194</v>
      </c>
      <c r="J24" s="3">
        <v>30</v>
      </c>
      <c r="K24" s="3">
        <v>89</v>
      </c>
      <c r="L24" s="3">
        <v>0</v>
      </c>
      <c r="M24" s="3">
        <v>0</v>
      </c>
      <c r="N24" s="3">
        <v>174</v>
      </c>
      <c r="O24" s="3">
        <v>0</v>
      </c>
    </row>
    <row r="25" spans="1:15" x14ac:dyDescent="0.25">
      <c r="A25" s="4" t="s">
        <v>44</v>
      </c>
      <c r="B25" s="4" t="s">
        <v>45</v>
      </c>
      <c r="C25" s="3">
        <v>2810</v>
      </c>
      <c r="D25" s="3">
        <v>1936</v>
      </c>
      <c r="E25" s="3">
        <v>0</v>
      </c>
      <c r="F25" s="3">
        <v>42</v>
      </c>
      <c r="G25" s="3">
        <v>0</v>
      </c>
      <c r="H25" s="3">
        <v>0</v>
      </c>
      <c r="I25" s="3">
        <v>1436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</row>
    <row r="26" spans="1:15" x14ac:dyDescent="0.25">
      <c r="A26" s="4" t="s">
        <v>46</v>
      </c>
      <c r="B26" s="4" t="s">
        <v>47</v>
      </c>
      <c r="C26" s="3">
        <v>1484</v>
      </c>
      <c r="D26" s="3">
        <v>983</v>
      </c>
      <c r="E26" s="3">
        <v>179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873</v>
      </c>
      <c r="O26" s="3">
        <v>0</v>
      </c>
    </row>
    <row r="27" spans="1:15" x14ac:dyDescent="0.25">
      <c r="A27" s="4" t="s">
        <v>48</v>
      </c>
      <c r="B27" s="4" t="s">
        <v>49</v>
      </c>
      <c r="C27" s="3">
        <v>1018</v>
      </c>
      <c r="D27" s="3">
        <v>696</v>
      </c>
      <c r="E27" s="3">
        <v>101</v>
      </c>
      <c r="F27" s="3">
        <v>98</v>
      </c>
      <c r="G27" s="3">
        <v>0</v>
      </c>
      <c r="H27" s="3">
        <v>0</v>
      </c>
      <c r="I27" s="3">
        <v>18</v>
      </c>
      <c r="J27" s="3">
        <v>24</v>
      </c>
      <c r="K27" s="3">
        <v>0</v>
      </c>
      <c r="L27" s="3">
        <v>0</v>
      </c>
      <c r="M27" s="3">
        <v>0</v>
      </c>
      <c r="N27" s="3">
        <v>0</v>
      </c>
      <c r="O27" s="3">
        <v>10</v>
      </c>
    </row>
    <row r="28" spans="1:15" x14ac:dyDescent="0.25">
      <c r="A28" s="4" t="s">
        <v>50</v>
      </c>
      <c r="B28" s="4" t="s">
        <v>51</v>
      </c>
      <c r="C28" s="3">
        <v>1949</v>
      </c>
      <c r="D28" s="3">
        <v>847</v>
      </c>
      <c r="E28" s="3">
        <v>205</v>
      </c>
      <c r="F28" s="3">
        <v>0</v>
      </c>
      <c r="G28" s="3">
        <v>0</v>
      </c>
      <c r="H28" s="3">
        <v>0</v>
      </c>
      <c r="I28" s="3">
        <v>224</v>
      </c>
      <c r="J28" s="3">
        <v>13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</row>
    <row r="29" spans="1:15" x14ac:dyDescent="0.25">
      <c r="A29" s="4" t="s">
        <v>52</v>
      </c>
      <c r="B29" s="4" t="s">
        <v>53</v>
      </c>
      <c r="C29" s="3">
        <v>1799</v>
      </c>
      <c r="D29" s="3">
        <v>402</v>
      </c>
      <c r="E29" s="3">
        <v>105</v>
      </c>
      <c r="F29" s="3">
        <v>10</v>
      </c>
      <c r="G29" s="3">
        <v>0</v>
      </c>
      <c r="H29" s="3">
        <v>0</v>
      </c>
      <c r="I29" s="3">
        <v>461</v>
      </c>
      <c r="J29" s="3">
        <v>177</v>
      </c>
      <c r="K29" s="3">
        <v>71</v>
      </c>
      <c r="L29" s="3">
        <v>0</v>
      </c>
      <c r="M29" s="3">
        <v>0</v>
      </c>
      <c r="N29" s="3">
        <v>7</v>
      </c>
      <c r="O29" s="3">
        <v>39</v>
      </c>
    </row>
    <row r="30" spans="1:15" x14ac:dyDescent="0.25">
      <c r="A30" s="4" t="s">
        <v>54</v>
      </c>
      <c r="B30" s="4" t="s">
        <v>55</v>
      </c>
      <c r="C30" s="3">
        <v>3841</v>
      </c>
      <c r="D30" s="3">
        <v>343</v>
      </c>
      <c r="E30" s="3">
        <v>197</v>
      </c>
      <c r="F30" s="3">
        <v>21</v>
      </c>
      <c r="G30" s="3">
        <v>0</v>
      </c>
      <c r="H30" s="3">
        <v>0</v>
      </c>
      <c r="I30" s="3">
        <v>441</v>
      </c>
      <c r="J30" s="3">
        <v>0</v>
      </c>
      <c r="K30" s="3">
        <v>0</v>
      </c>
      <c r="L30" s="3">
        <v>0</v>
      </c>
      <c r="M30" s="3">
        <v>0</v>
      </c>
      <c r="N30" s="3">
        <v>32</v>
      </c>
      <c r="O30" s="3">
        <v>100</v>
      </c>
    </row>
    <row r="31" spans="1:15" x14ac:dyDescent="0.25">
      <c r="A31" s="4" t="s">
        <v>56</v>
      </c>
      <c r="B31" s="4" t="s">
        <v>57</v>
      </c>
      <c r="C31" s="3">
        <v>2720</v>
      </c>
      <c r="D31" s="3">
        <v>818</v>
      </c>
      <c r="E31" s="3">
        <v>123</v>
      </c>
      <c r="F31" s="3">
        <v>42</v>
      </c>
      <c r="G31" s="3">
        <v>0</v>
      </c>
      <c r="H31" s="3">
        <v>0</v>
      </c>
      <c r="I31" s="3">
        <v>644</v>
      </c>
      <c r="J31" s="3">
        <v>4</v>
      </c>
      <c r="K31" s="3">
        <v>0</v>
      </c>
      <c r="L31" s="3">
        <v>0</v>
      </c>
      <c r="M31" s="3">
        <v>0</v>
      </c>
      <c r="N31" s="3">
        <v>0</v>
      </c>
      <c r="O31" s="3">
        <v>88</v>
      </c>
    </row>
    <row r="32" spans="1:15" x14ac:dyDescent="0.25">
      <c r="A32" s="4" t="s">
        <v>58</v>
      </c>
      <c r="B32" s="4" t="s">
        <v>59</v>
      </c>
      <c r="C32" s="3">
        <v>3127</v>
      </c>
      <c r="D32" s="3">
        <v>138</v>
      </c>
      <c r="E32" s="3">
        <v>74</v>
      </c>
      <c r="F32" s="3">
        <v>0</v>
      </c>
      <c r="G32" s="3">
        <v>0</v>
      </c>
      <c r="H32" s="3">
        <v>0</v>
      </c>
      <c r="I32" s="3">
        <v>1</v>
      </c>
      <c r="J32" s="3">
        <v>0</v>
      </c>
      <c r="K32" s="3">
        <v>0</v>
      </c>
      <c r="L32" s="3">
        <v>0</v>
      </c>
      <c r="M32" s="3">
        <v>0</v>
      </c>
      <c r="N32" s="3">
        <v>498</v>
      </c>
      <c r="O32" s="3">
        <v>30</v>
      </c>
    </row>
    <row r="33" spans="1:15" x14ac:dyDescent="0.25">
      <c r="A33" s="4" t="s">
        <v>60</v>
      </c>
      <c r="B33" s="4" t="s">
        <v>61</v>
      </c>
      <c r="C33" s="3">
        <v>1433</v>
      </c>
      <c r="D33" s="3">
        <v>67</v>
      </c>
      <c r="E33" s="3">
        <v>36</v>
      </c>
      <c r="F33" s="3">
        <v>0</v>
      </c>
      <c r="G33" s="3">
        <v>0</v>
      </c>
      <c r="H33" s="3">
        <v>15</v>
      </c>
      <c r="I33" s="3">
        <v>122</v>
      </c>
      <c r="J33" s="3">
        <v>0</v>
      </c>
      <c r="K33" s="3">
        <v>57</v>
      </c>
      <c r="L33" s="3">
        <v>0</v>
      </c>
      <c r="M33" s="3">
        <v>0</v>
      </c>
      <c r="N33" s="3">
        <v>0</v>
      </c>
      <c r="O33" s="3">
        <v>74</v>
      </c>
    </row>
    <row r="34" spans="1:15" x14ac:dyDescent="0.25">
      <c r="A34" s="4" t="s">
        <v>62</v>
      </c>
      <c r="B34" s="4" t="s">
        <v>63</v>
      </c>
      <c r="C34" s="3">
        <v>1382</v>
      </c>
      <c r="D34" s="3">
        <v>361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197</v>
      </c>
      <c r="O34" s="3">
        <v>0</v>
      </c>
    </row>
    <row r="35" spans="1:15" x14ac:dyDescent="0.25">
      <c r="A35" s="4" t="s">
        <v>64</v>
      </c>
      <c r="B35" s="4" t="s">
        <v>65</v>
      </c>
      <c r="C35" s="3">
        <v>2556</v>
      </c>
      <c r="D35" s="3">
        <v>630</v>
      </c>
      <c r="E35" s="3">
        <v>0</v>
      </c>
      <c r="F35" s="3">
        <v>0</v>
      </c>
      <c r="G35" s="3">
        <v>0</v>
      </c>
      <c r="H35" s="3">
        <v>0</v>
      </c>
      <c r="I35" s="3">
        <v>558</v>
      </c>
      <c r="J35" s="3">
        <v>7</v>
      </c>
      <c r="K35" s="3">
        <v>0</v>
      </c>
      <c r="L35" s="3">
        <v>0</v>
      </c>
      <c r="M35" s="3">
        <v>0</v>
      </c>
      <c r="N35" s="3">
        <v>0</v>
      </c>
      <c r="O35" s="3">
        <v>32</v>
      </c>
    </row>
    <row r="36" spans="1:15" x14ac:dyDescent="0.25">
      <c r="A36" s="4" t="s">
        <v>66</v>
      </c>
      <c r="B36" s="4" t="s">
        <v>67</v>
      </c>
      <c r="C36" s="3">
        <v>2484</v>
      </c>
      <c r="D36" s="3">
        <v>609</v>
      </c>
      <c r="E36" s="3">
        <v>165</v>
      </c>
      <c r="F36" s="3">
        <v>71</v>
      </c>
      <c r="G36" s="3">
        <v>0</v>
      </c>
      <c r="H36" s="3">
        <v>0</v>
      </c>
      <c r="I36" s="3">
        <v>187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55</v>
      </c>
    </row>
    <row r="37" spans="1:15" x14ac:dyDescent="0.25">
      <c r="A37" s="4" t="s">
        <v>68</v>
      </c>
      <c r="B37" s="4" t="s">
        <v>69</v>
      </c>
      <c r="C37" s="3">
        <v>1468</v>
      </c>
      <c r="D37" s="3">
        <v>760</v>
      </c>
      <c r="E37" s="3">
        <v>0</v>
      </c>
      <c r="F37" s="3">
        <v>2</v>
      </c>
      <c r="G37" s="3">
        <v>35</v>
      </c>
      <c r="H37" s="3">
        <v>27</v>
      </c>
      <c r="I37" s="3">
        <v>42</v>
      </c>
      <c r="J37" s="3">
        <v>0</v>
      </c>
      <c r="K37" s="3">
        <v>0</v>
      </c>
      <c r="L37" s="3">
        <v>7</v>
      </c>
      <c r="M37" s="3">
        <v>0</v>
      </c>
      <c r="N37" s="3">
        <v>23</v>
      </c>
      <c r="O37" s="3">
        <v>31</v>
      </c>
    </row>
    <row r="38" spans="1:15" x14ac:dyDescent="0.25">
      <c r="A38" s="4" t="s">
        <v>70</v>
      </c>
      <c r="B38" s="4" t="s">
        <v>71</v>
      </c>
      <c r="C38" s="3">
        <v>4028</v>
      </c>
      <c r="D38" s="3">
        <v>720</v>
      </c>
      <c r="E38" s="3">
        <v>0</v>
      </c>
      <c r="F38" s="3">
        <v>0</v>
      </c>
      <c r="G38" s="3">
        <v>280</v>
      </c>
      <c r="H38" s="3">
        <v>0</v>
      </c>
      <c r="I38" s="3">
        <v>92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105</v>
      </c>
    </row>
    <row r="39" spans="1:15" x14ac:dyDescent="0.25">
      <c r="A39" s="4" t="s">
        <v>72</v>
      </c>
      <c r="B39" s="4" t="s">
        <v>73</v>
      </c>
      <c r="C39" s="3">
        <v>3492</v>
      </c>
      <c r="D39" s="3">
        <v>428</v>
      </c>
      <c r="E39" s="3">
        <v>0</v>
      </c>
      <c r="F39" s="3">
        <v>0</v>
      </c>
      <c r="G39" s="3">
        <v>0</v>
      </c>
      <c r="H39" s="3">
        <v>0</v>
      </c>
      <c r="I39" s="3">
        <v>559</v>
      </c>
      <c r="J39" s="3">
        <v>26</v>
      </c>
      <c r="K39" s="3">
        <v>843</v>
      </c>
      <c r="L39" s="3">
        <v>0</v>
      </c>
      <c r="M39" s="3">
        <v>0</v>
      </c>
      <c r="N39" s="3">
        <v>0</v>
      </c>
      <c r="O39" s="3">
        <v>0</v>
      </c>
    </row>
    <row r="40" spans="1:15" x14ac:dyDescent="0.25">
      <c r="A40" s="4" t="s">
        <v>74</v>
      </c>
      <c r="B40" s="4" t="s">
        <v>75</v>
      </c>
      <c r="C40" s="3">
        <v>7350</v>
      </c>
      <c r="D40" s="3">
        <v>2770</v>
      </c>
      <c r="E40" s="3">
        <v>0</v>
      </c>
      <c r="F40" s="3">
        <v>322</v>
      </c>
      <c r="G40" s="3">
        <v>0</v>
      </c>
      <c r="H40" s="3">
        <v>81</v>
      </c>
      <c r="I40" s="3">
        <v>966</v>
      </c>
      <c r="J40" s="3">
        <v>30</v>
      </c>
      <c r="K40" s="3">
        <v>318</v>
      </c>
      <c r="L40" s="3">
        <v>551</v>
      </c>
      <c r="M40" s="3">
        <v>76</v>
      </c>
      <c r="N40" s="3">
        <v>2430</v>
      </c>
      <c r="O40" s="3">
        <v>166</v>
      </c>
    </row>
    <row r="41" spans="1:15" x14ac:dyDescent="0.25">
      <c r="A41" s="4" t="s">
        <v>76</v>
      </c>
      <c r="B41" s="4" t="s">
        <v>77</v>
      </c>
      <c r="C41" s="3">
        <v>2942</v>
      </c>
      <c r="D41" s="3">
        <v>851</v>
      </c>
      <c r="E41" s="3">
        <v>185</v>
      </c>
      <c r="F41" s="3">
        <v>0</v>
      </c>
      <c r="G41" s="3">
        <v>0</v>
      </c>
      <c r="H41" s="3">
        <v>0</v>
      </c>
      <c r="I41" s="3">
        <v>1305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</row>
    <row r="42" spans="1:15" x14ac:dyDescent="0.25">
      <c r="A42" s="4" t="s">
        <v>78</v>
      </c>
      <c r="B42" s="4" t="s">
        <v>79</v>
      </c>
      <c r="C42" s="3">
        <v>4454</v>
      </c>
      <c r="D42" s="3">
        <v>92</v>
      </c>
      <c r="E42" s="3">
        <v>20</v>
      </c>
      <c r="F42" s="3">
        <v>0</v>
      </c>
      <c r="G42" s="3">
        <v>0</v>
      </c>
      <c r="H42" s="3">
        <v>0</v>
      </c>
      <c r="I42" s="3">
        <v>264</v>
      </c>
      <c r="J42" s="3">
        <v>88</v>
      </c>
      <c r="K42" s="3">
        <v>0</v>
      </c>
      <c r="L42" s="3">
        <v>0</v>
      </c>
      <c r="M42" s="3">
        <v>0</v>
      </c>
      <c r="N42" s="3">
        <v>0</v>
      </c>
      <c r="O42" s="3">
        <v>17</v>
      </c>
    </row>
    <row r="43" spans="1:15" x14ac:dyDescent="0.25">
      <c r="A43" s="4" t="s">
        <v>80</v>
      </c>
      <c r="B43" s="4" t="s">
        <v>81</v>
      </c>
      <c r="C43" s="3">
        <v>3083</v>
      </c>
      <c r="D43" s="3">
        <v>80</v>
      </c>
      <c r="E43" s="3">
        <v>0</v>
      </c>
      <c r="F43" s="3">
        <v>0</v>
      </c>
      <c r="G43" s="3">
        <v>0</v>
      </c>
      <c r="H43" s="3">
        <v>0</v>
      </c>
      <c r="I43" s="3">
        <v>210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2156</v>
      </c>
    </row>
    <row r="44" spans="1:15" x14ac:dyDescent="0.25">
      <c r="A44" s="4" t="s">
        <v>82</v>
      </c>
      <c r="B44" s="4" t="s">
        <v>83</v>
      </c>
      <c r="C44" s="3">
        <v>2112</v>
      </c>
      <c r="D44" s="3">
        <v>987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120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</row>
    <row r="45" spans="1:15" x14ac:dyDescent="0.25">
      <c r="A45" s="4" t="s">
        <v>84</v>
      </c>
      <c r="B45" s="4" t="s">
        <v>85</v>
      </c>
      <c r="C45" s="3">
        <v>1852</v>
      </c>
      <c r="D45" s="3">
        <v>381</v>
      </c>
      <c r="E45" s="3">
        <v>0</v>
      </c>
      <c r="F45" s="3">
        <v>0</v>
      </c>
      <c r="G45" s="3">
        <v>0</v>
      </c>
      <c r="H45" s="3">
        <v>0</v>
      </c>
      <c r="I45" s="3">
        <v>253</v>
      </c>
      <c r="J45" s="3">
        <v>42</v>
      </c>
      <c r="K45" s="3">
        <v>25</v>
      </c>
      <c r="L45" s="3">
        <v>75</v>
      </c>
      <c r="M45" s="3">
        <v>0</v>
      </c>
      <c r="N45" s="3">
        <v>44</v>
      </c>
      <c r="O45" s="3">
        <v>23</v>
      </c>
    </row>
    <row r="46" spans="1:15" x14ac:dyDescent="0.25">
      <c r="A46" s="4" t="s">
        <v>86</v>
      </c>
      <c r="B46" s="4" t="s">
        <v>87</v>
      </c>
      <c r="C46" s="3">
        <v>767</v>
      </c>
      <c r="D46" s="3">
        <v>540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19</v>
      </c>
    </row>
    <row r="47" spans="1:15" x14ac:dyDescent="0.25">
      <c r="A47" s="4" t="s">
        <v>88</v>
      </c>
      <c r="B47" s="4" t="s">
        <v>89</v>
      </c>
      <c r="C47" s="3">
        <v>2486</v>
      </c>
      <c r="D47" s="3">
        <v>345</v>
      </c>
      <c r="E47" s="3">
        <v>160</v>
      </c>
      <c r="F47" s="3">
        <v>0</v>
      </c>
      <c r="G47" s="3">
        <v>0</v>
      </c>
      <c r="H47" s="3">
        <v>0</v>
      </c>
      <c r="I47" s="3">
        <v>26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</row>
    <row r="48" spans="1:15" x14ac:dyDescent="0.25">
      <c r="A48" s="4" t="s">
        <v>90</v>
      </c>
      <c r="B48" s="4" t="s">
        <v>91</v>
      </c>
      <c r="C48" s="3">
        <v>2701</v>
      </c>
      <c r="D48" s="3">
        <v>471</v>
      </c>
      <c r="E48" s="3">
        <v>0</v>
      </c>
      <c r="F48" s="3">
        <v>4</v>
      </c>
      <c r="G48" s="3">
        <v>0</v>
      </c>
      <c r="H48" s="3">
        <v>0</v>
      </c>
      <c r="I48" s="3">
        <v>7</v>
      </c>
      <c r="J48" s="3">
        <v>3</v>
      </c>
      <c r="K48" s="3">
        <v>21</v>
      </c>
      <c r="L48" s="3">
        <v>0</v>
      </c>
      <c r="M48" s="3">
        <v>0</v>
      </c>
      <c r="N48" s="3">
        <v>0</v>
      </c>
      <c r="O48" s="3">
        <v>0</v>
      </c>
    </row>
    <row r="49" spans="1:15" x14ac:dyDescent="0.25">
      <c r="A49" s="4" t="s">
        <v>92</v>
      </c>
      <c r="B49" s="4" t="s">
        <v>93</v>
      </c>
      <c r="C49" s="3">
        <v>3828</v>
      </c>
      <c r="D49" s="3">
        <v>1020</v>
      </c>
      <c r="E49" s="3">
        <v>663</v>
      </c>
      <c r="F49" s="3">
        <v>0</v>
      </c>
      <c r="G49" s="3">
        <v>0</v>
      </c>
      <c r="H49" s="3">
        <v>0</v>
      </c>
      <c r="I49" s="3">
        <v>527</v>
      </c>
      <c r="J49" s="3">
        <v>877</v>
      </c>
      <c r="K49" s="3">
        <v>911</v>
      </c>
      <c r="L49" s="3">
        <v>0</v>
      </c>
      <c r="M49" s="3">
        <v>0</v>
      </c>
      <c r="N49" s="3">
        <v>1028</v>
      </c>
      <c r="O49" s="3">
        <v>0</v>
      </c>
    </row>
    <row r="50" spans="1:15" x14ac:dyDescent="0.25">
      <c r="A50" s="4" t="s">
        <v>94</v>
      </c>
      <c r="B50" s="4" t="s">
        <v>95</v>
      </c>
      <c r="C50" s="3">
        <v>2604</v>
      </c>
      <c r="D50" s="3">
        <v>198</v>
      </c>
      <c r="E50" s="3">
        <v>0</v>
      </c>
      <c r="F50" s="3">
        <v>15</v>
      </c>
      <c r="G50" s="3">
        <v>0</v>
      </c>
      <c r="H50" s="3">
        <v>0</v>
      </c>
      <c r="I50" s="3">
        <v>620</v>
      </c>
      <c r="J50" s="3">
        <v>0</v>
      </c>
      <c r="K50" s="3">
        <v>0</v>
      </c>
      <c r="L50" s="3">
        <v>156</v>
      </c>
      <c r="M50" s="3">
        <v>0</v>
      </c>
      <c r="N50" s="3">
        <v>346</v>
      </c>
      <c r="O50" s="3">
        <v>0</v>
      </c>
    </row>
    <row r="51" spans="1:15" x14ac:dyDescent="0.25">
      <c r="A51" s="4" t="s">
        <v>96</v>
      </c>
      <c r="B51" s="4" t="s">
        <v>97</v>
      </c>
      <c r="C51" s="3">
        <v>3804</v>
      </c>
      <c r="D51" s="3">
        <v>1161</v>
      </c>
      <c r="E51" s="3">
        <v>91</v>
      </c>
      <c r="F51" s="3">
        <v>0</v>
      </c>
      <c r="G51" s="3">
        <v>0</v>
      </c>
      <c r="H51" s="3">
        <v>0</v>
      </c>
      <c r="I51" s="3">
        <v>377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</row>
    <row r="52" spans="1:15" x14ac:dyDescent="0.25">
      <c r="A52" s="4" t="s">
        <v>98</v>
      </c>
      <c r="B52" s="4" t="s">
        <v>99</v>
      </c>
      <c r="C52" s="3">
        <v>2102</v>
      </c>
      <c r="D52" s="3">
        <v>281</v>
      </c>
      <c r="E52" s="3">
        <v>73</v>
      </c>
      <c r="F52" s="3">
        <v>0</v>
      </c>
      <c r="G52" s="3">
        <v>0</v>
      </c>
      <c r="H52" s="3">
        <v>108</v>
      </c>
      <c r="I52" s="3">
        <v>119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</row>
    <row r="53" spans="1:15" x14ac:dyDescent="0.25">
      <c r="A53" s="4" t="s">
        <v>100</v>
      </c>
      <c r="B53" s="4" t="s">
        <v>101</v>
      </c>
      <c r="C53" s="3">
        <v>1158</v>
      </c>
      <c r="D53" s="3">
        <v>140</v>
      </c>
      <c r="E53" s="3">
        <v>174</v>
      </c>
      <c r="F53" s="3">
        <v>60</v>
      </c>
      <c r="G53" s="3">
        <v>0</v>
      </c>
      <c r="H53" s="3">
        <v>0</v>
      </c>
      <c r="I53" s="3">
        <v>0</v>
      </c>
      <c r="J53" s="3">
        <v>22</v>
      </c>
      <c r="K53" s="3">
        <v>257</v>
      </c>
      <c r="L53" s="3">
        <v>0</v>
      </c>
      <c r="M53" s="3">
        <v>0</v>
      </c>
      <c r="N53" s="3">
        <v>359</v>
      </c>
      <c r="O53" s="3">
        <v>66</v>
      </c>
    </row>
    <row r="54" spans="1:15" x14ac:dyDescent="0.25">
      <c r="A54" s="4" t="s">
        <v>102</v>
      </c>
      <c r="B54" s="4" t="s">
        <v>103</v>
      </c>
      <c r="C54" s="3">
        <v>2090</v>
      </c>
      <c r="D54" s="3">
        <v>798</v>
      </c>
      <c r="E54" s="3">
        <v>0</v>
      </c>
      <c r="F54" s="3">
        <v>0</v>
      </c>
      <c r="G54" s="3">
        <v>0</v>
      </c>
      <c r="H54" s="3">
        <v>526</v>
      </c>
      <c r="I54" s="3">
        <v>140</v>
      </c>
      <c r="J54" s="3">
        <v>0</v>
      </c>
      <c r="K54" s="3">
        <v>600</v>
      </c>
      <c r="L54" s="3">
        <v>0</v>
      </c>
      <c r="M54" s="3">
        <v>0</v>
      </c>
      <c r="N54" s="3">
        <v>0</v>
      </c>
      <c r="O54" s="3">
        <v>0</v>
      </c>
    </row>
    <row r="55" spans="1:15" x14ac:dyDescent="0.25">
      <c r="A55" s="4" t="s">
        <v>104</v>
      </c>
      <c r="B55" s="4" t="s">
        <v>105</v>
      </c>
      <c r="C55" s="3">
        <v>1288</v>
      </c>
      <c r="D55" s="3">
        <v>440</v>
      </c>
      <c r="E55" s="3">
        <v>132</v>
      </c>
      <c r="F55" s="3">
        <v>97</v>
      </c>
      <c r="G55" s="3">
        <v>0</v>
      </c>
      <c r="H55" s="3">
        <v>0</v>
      </c>
      <c r="I55" s="3">
        <v>380</v>
      </c>
      <c r="J55" s="3">
        <v>0</v>
      </c>
      <c r="K55" s="3">
        <v>0</v>
      </c>
      <c r="L55" s="3">
        <v>0</v>
      </c>
      <c r="M55" s="3">
        <v>2</v>
      </c>
      <c r="N55" s="3">
        <v>15</v>
      </c>
      <c r="O55" s="3">
        <v>118</v>
      </c>
    </row>
    <row r="56" spans="1:15" x14ac:dyDescent="0.25">
      <c r="A56" s="4" t="s">
        <v>106</v>
      </c>
      <c r="B56" s="4" t="s">
        <v>107</v>
      </c>
      <c r="C56" s="3">
        <v>2473</v>
      </c>
      <c r="D56" s="3">
        <v>524</v>
      </c>
      <c r="E56" s="3">
        <v>67</v>
      </c>
      <c r="F56" s="3">
        <v>0</v>
      </c>
      <c r="G56" s="3">
        <v>0</v>
      </c>
      <c r="H56" s="3">
        <v>0</v>
      </c>
      <c r="I56" s="3">
        <v>215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6</v>
      </c>
    </row>
    <row r="57" spans="1:15" x14ac:dyDescent="0.25">
      <c r="A57" s="4" t="s">
        <v>108</v>
      </c>
      <c r="B57" s="4" t="s">
        <v>109</v>
      </c>
      <c r="C57" s="3">
        <v>1074</v>
      </c>
      <c r="D57" s="3">
        <v>207</v>
      </c>
      <c r="E57" s="3">
        <v>111</v>
      </c>
      <c r="F57" s="3">
        <v>0</v>
      </c>
      <c r="G57" s="3">
        <v>0</v>
      </c>
      <c r="H57" s="3">
        <v>0</v>
      </c>
      <c r="I57" s="3">
        <v>36</v>
      </c>
      <c r="J57" s="3">
        <v>0</v>
      </c>
      <c r="K57" s="3">
        <v>0</v>
      </c>
      <c r="L57" s="3">
        <v>57</v>
      </c>
      <c r="M57" s="3">
        <v>127</v>
      </c>
      <c r="N57" s="3">
        <v>386</v>
      </c>
      <c r="O57" s="3">
        <v>5</v>
      </c>
    </row>
    <row r="58" spans="1:15" x14ac:dyDescent="0.25">
      <c r="A58" s="4" t="s">
        <v>110</v>
      </c>
      <c r="B58" s="4" t="s">
        <v>111</v>
      </c>
      <c r="C58" s="3">
        <v>1812</v>
      </c>
      <c r="D58" s="3">
        <v>314</v>
      </c>
      <c r="E58" s="3">
        <v>0</v>
      </c>
      <c r="F58" s="3">
        <v>0</v>
      </c>
      <c r="G58" s="3">
        <v>0</v>
      </c>
      <c r="H58" s="3">
        <v>0</v>
      </c>
      <c r="I58" s="3">
        <v>183</v>
      </c>
      <c r="J58" s="3">
        <v>81</v>
      </c>
      <c r="K58" s="3">
        <v>0</v>
      </c>
      <c r="L58" s="3">
        <v>0</v>
      </c>
      <c r="M58" s="3">
        <v>0</v>
      </c>
      <c r="N58" s="3">
        <v>0</v>
      </c>
      <c r="O58" s="3">
        <v>127</v>
      </c>
    </row>
    <row r="59" spans="1:15" x14ac:dyDescent="0.25">
      <c r="A59" s="4" t="s">
        <v>112</v>
      </c>
      <c r="B59" s="4" t="s">
        <v>113</v>
      </c>
      <c r="C59" s="3">
        <v>2011</v>
      </c>
      <c r="D59" s="3">
        <v>468</v>
      </c>
      <c r="E59" s="3">
        <v>0</v>
      </c>
      <c r="F59" s="3">
        <v>108</v>
      </c>
      <c r="G59" s="3">
        <v>0</v>
      </c>
      <c r="H59" s="3">
        <v>0</v>
      </c>
      <c r="I59" s="3">
        <v>0</v>
      </c>
      <c r="J59" s="3">
        <v>0</v>
      </c>
      <c r="K59" s="3">
        <v>56</v>
      </c>
      <c r="L59" s="3">
        <v>40</v>
      </c>
      <c r="M59" s="3">
        <v>65</v>
      </c>
      <c r="N59" s="3">
        <v>35</v>
      </c>
      <c r="O59" s="3">
        <v>167</v>
      </c>
    </row>
    <row r="60" spans="1:15" x14ac:dyDescent="0.25">
      <c r="A60" s="4" t="s">
        <v>114</v>
      </c>
      <c r="B60" s="4" t="s">
        <v>115</v>
      </c>
      <c r="C60" s="3">
        <v>577</v>
      </c>
      <c r="D60" s="3">
        <v>134</v>
      </c>
      <c r="E60" s="3">
        <v>0</v>
      </c>
      <c r="F60" s="3">
        <v>0</v>
      </c>
      <c r="G60" s="3">
        <v>0</v>
      </c>
      <c r="H60" s="3">
        <v>36</v>
      </c>
      <c r="I60" s="3">
        <v>0</v>
      </c>
      <c r="J60" s="3">
        <v>26</v>
      </c>
      <c r="K60" s="3">
        <v>28</v>
      </c>
      <c r="L60" s="3">
        <v>3</v>
      </c>
      <c r="M60" s="3">
        <v>11</v>
      </c>
      <c r="N60" s="3">
        <v>328</v>
      </c>
      <c r="O60" s="3">
        <v>11</v>
      </c>
    </row>
    <row r="61" spans="1:15" x14ac:dyDescent="0.25">
      <c r="A61" s="4" t="s">
        <v>116</v>
      </c>
      <c r="B61" s="4" t="s">
        <v>117</v>
      </c>
      <c r="C61" s="3">
        <v>1562</v>
      </c>
      <c r="D61" s="3">
        <v>94</v>
      </c>
      <c r="E61" s="3">
        <v>133</v>
      </c>
      <c r="F61" s="3">
        <v>20</v>
      </c>
      <c r="G61" s="3">
        <v>0</v>
      </c>
      <c r="H61" s="3">
        <v>0</v>
      </c>
      <c r="I61" s="3">
        <v>729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46</v>
      </c>
    </row>
    <row r="62" spans="1:15" x14ac:dyDescent="0.25">
      <c r="A62" s="4" t="s">
        <v>118</v>
      </c>
      <c r="B62" s="4" t="s">
        <v>119</v>
      </c>
      <c r="C62" s="3">
        <v>3456</v>
      </c>
      <c r="D62" s="3">
        <v>1145</v>
      </c>
      <c r="E62" s="3">
        <v>0</v>
      </c>
      <c r="F62" s="3">
        <v>0</v>
      </c>
      <c r="G62" s="3">
        <v>0</v>
      </c>
      <c r="H62" s="3">
        <v>0</v>
      </c>
      <c r="I62" s="3">
        <v>850</v>
      </c>
      <c r="J62" s="3">
        <v>0</v>
      </c>
      <c r="K62" s="3">
        <v>0</v>
      </c>
      <c r="L62" s="3">
        <v>430</v>
      </c>
      <c r="M62" s="3">
        <v>0</v>
      </c>
      <c r="N62" s="3">
        <v>109</v>
      </c>
      <c r="O62" s="3">
        <v>14</v>
      </c>
    </row>
    <row r="63" spans="1:15" x14ac:dyDescent="0.25">
      <c r="A63" s="4" t="s">
        <v>120</v>
      </c>
      <c r="B63" s="4" t="s">
        <v>121</v>
      </c>
      <c r="C63" s="3">
        <v>928</v>
      </c>
      <c r="D63" s="3">
        <v>70</v>
      </c>
      <c r="E63" s="3">
        <v>0</v>
      </c>
      <c r="F63" s="3">
        <v>0</v>
      </c>
      <c r="G63" s="3">
        <v>0</v>
      </c>
      <c r="H63" s="3">
        <v>0</v>
      </c>
      <c r="I63" s="3">
        <v>4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</row>
    <row r="64" spans="1:15" x14ac:dyDescent="0.25">
      <c r="A64" s="4" t="s">
        <v>122</v>
      </c>
      <c r="B64" s="4" t="s">
        <v>123</v>
      </c>
      <c r="C64" s="3">
        <v>2006</v>
      </c>
      <c r="D64" s="3">
        <v>380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</row>
    <row r="65" spans="1:15" x14ac:dyDescent="0.25">
      <c r="A65" s="4" t="s">
        <v>124</v>
      </c>
      <c r="B65" s="4" t="s">
        <v>125</v>
      </c>
      <c r="C65" s="3">
        <v>433</v>
      </c>
      <c r="D65" s="3">
        <v>130</v>
      </c>
      <c r="E65" s="3">
        <v>80</v>
      </c>
      <c r="F65" s="3">
        <v>5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12</v>
      </c>
    </row>
    <row r="66" spans="1:15" x14ac:dyDescent="0.25">
      <c r="A66" s="4" t="s">
        <v>126</v>
      </c>
      <c r="B66" s="4" t="s">
        <v>127</v>
      </c>
      <c r="C66" s="3">
        <v>1124</v>
      </c>
      <c r="D66" s="3">
        <v>321</v>
      </c>
      <c r="E66" s="3">
        <v>96</v>
      </c>
      <c r="F66" s="3">
        <v>0</v>
      </c>
      <c r="G66" s="3">
        <v>0</v>
      </c>
      <c r="H66" s="3">
        <v>0</v>
      </c>
      <c r="I66" s="3">
        <v>0</v>
      </c>
      <c r="J66" s="3">
        <v>37</v>
      </c>
      <c r="K66" s="3">
        <v>22</v>
      </c>
      <c r="L66" s="3">
        <v>0</v>
      </c>
      <c r="M66" s="3">
        <v>11</v>
      </c>
      <c r="N66" s="3">
        <v>422</v>
      </c>
      <c r="O66" s="3">
        <v>0</v>
      </c>
    </row>
    <row r="67" spans="1:15" x14ac:dyDescent="0.25">
      <c r="A67" s="4" t="s">
        <v>128</v>
      </c>
      <c r="B67" s="4" t="s">
        <v>129</v>
      </c>
      <c r="C67" s="3">
        <v>764</v>
      </c>
      <c r="D67" s="3">
        <v>464</v>
      </c>
      <c r="E67" s="3">
        <v>151</v>
      </c>
      <c r="F67" s="3">
        <v>25</v>
      </c>
      <c r="G67" s="3">
        <v>0</v>
      </c>
      <c r="H67" s="3">
        <v>0</v>
      </c>
      <c r="I67" s="3">
        <v>50</v>
      </c>
      <c r="J67" s="3">
        <v>20</v>
      </c>
      <c r="K67" s="3">
        <v>9</v>
      </c>
      <c r="L67" s="3">
        <v>0</v>
      </c>
      <c r="M67" s="3">
        <v>10</v>
      </c>
      <c r="N67" s="3">
        <v>35</v>
      </c>
      <c r="O67" s="3">
        <v>0</v>
      </c>
    </row>
    <row r="68" spans="1:15" x14ac:dyDescent="0.25">
      <c r="A68" s="4" t="s">
        <v>130</v>
      </c>
      <c r="B68" s="4" t="s">
        <v>131</v>
      </c>
      <c r="C68" s="3">
        <v>1167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</row>
    <row r="69" spans="1:15" x14ac:dyDescent="0.25">
      <c r="A69" s="4" t="s">
        <v>132</v>
      </c>
      <c r="B69" s="4" t="s">
        <v>133</v>
      </c>
      <c r="C69" s="3">
        <v>836</v>
      </c>
      <c r="D69" s="3">
        <v>288</v>
      </c>
      <c r="E69" s="3">
        <v>0</v>
      </c>
      <c r="F69" s="3">
        <v>2</v>
      </c>
      <c r="G69" s="3">
        <v>41</v>
      </c>
      <c r="H69" s="3">
        <v>0</v>
      </c>
      <c r="I69" s="3">
        <v>0</v>
      </c>
      <c r="J69" s="3">
        <v>16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</row>
    <row r="70" spans="1:15" x14ac:dyDescent="0.25">
      <c r="A70" s="4" t="s">
        <v>134</v>
      </c>
      <c r="B70" s="4" t="s">
        <v>135</v>
      </c>
      <c r="C70" s="3">
        <v>896</v>
      </c>
      <c r="D70" s="3">
        <v>110</v>
      </c>
      <c r="E70" s="3">
        <v>0</v>
      </c>
      <c r="F70" s="3">
        <v>0</v>
      </c>
      <c r="G70" s="3">
        <v>0</v>
      </c>
      <c r="H70" s="3">
        <v>0</v>
      </c>
      <c r="I70" s="3">
        <v>226</v>
      </c>
      <c r="J70" s="3">
        <v>60</v>
      </c>
      <c r="K70" s="3">
        <v>0</v>
      </c>
      <c r="L70" s="3">
        <v>16</v>
      </c>
      <c r="M70" s="3">
        <v>0</v>
      </c>
      <c r="N70" s="3">
        <v>0</v>
      </c>
      <c r="O70" s="3">
        <v>0</v>
      </c>
    </row>
    <row r="71" spans="1:15" x14ac:dyDescent="0.25">
      <c r="A71" s="4" t="s">
        <v>136</v>
      </c>
      <c r="B71" s="4" t="s">
        <v>137</v>
      </c>
      <c r="C71" s="3">
        <v>1289</v>
      </c>
      <c r="D71" s="3">
        <v>233</v>
      </c>
      <c r="E71" s="3">
        <v>0</v>
      </c>
      <c r="F71" s="3">
        <v>0</v>
      </c>
      <c r="G71" s="3">
        <v>0</v>
      </c>
      <c r="H71" s="3">
        <v>0</v>
      </c>
      <c r="I71" s="3">
        <v>68</v>
      </c>
      <c r="J71" s="3">
        <v>31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</row>
    <row r="72" spans="1:15" x14ac:dyDescent="0.25">
      <c r="A72" s="4" t="s">
        <v>138</v>
      </c>
      <c r="B72" s="4" t="s">
        <v>139</v>
      </c>
      <c r="C72" s="3">
        <v>775</v>
      </c>
      <c r="D72" s="3">
        <v>199</v>
      </c>
      <c r="E72" s="3">
        <v>0</v>
      </c>
      <c r="F72" s="3">
        <v>0</v>
      </c>
      <c r="G72" s="3">
        <v>0</v>
      </c>
      <c r="H72" s="3">
        <v>0</v>
      </c>
      <c r="I72" s="3">
        <v>32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2</v>
      </c>
    </row>
    <row r="73" spans="1:15" x14ac:dyDescent="0.25">
      <c r="A73" s="4" t="s">
        <v>140</v>
      </c>
      <c r="B73" s="4" t="s">
        <v>141</v>
      </c>
      <c r="C73" s="3">
        <v>77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</row>
    <row r="74" spans="1:15" x14ac:dyDescent="0.25">
      <c r="A74" s="4" t="s">
        <v>142</v>
      </c>
      <c r="B74" s="4" t="s">
        <v>143</v>
      </c>
      <c r="C74" s="3">
        <v>1047</v>
      </c>
      <c r="D74" s="3">
        <v>190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8</v>
      </c>
      <c r="K74" s="3">
        <v>19</v>
      </c>
      <c r="L74" s="3">
        <v>0</v>
      </c>
      <c r="M74" s="3">
        <v>0</v>
      </c>
      <c r="N74" s="3">
        <v>35</v>
      </c>
      <c r="O74" s="3">
        <v>2</v>
      </c>
    </row>
    <row r="75" spans="1:15" x14ac:dyDescent="0.25">
      <c r="A75" s="4" t="s">
        <v>144</v>
      </c>
      <c r="B75" s="4" t="s">
        <v>145</v>
      </c>
      <c r="C75" s="3">
        <v>322</v>
      </c>
      <c r="D75" s="3">
        <v>276</v>
      </c>
      <c r="E75" s="3">
        <v>0</v>
      </c>
      <c r="F75" s="3">
        <v>16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12</v>
      </c>
      <c r="O75" s="3">
        <v>0</v>
      </c>
    </row>
    <row r="76" spans="1:15" x14ac:dyDescent="0.25">
      <c r="A76" s="4" t="s">
        <v>146</v>
      </c>
      <c r="B76" s="4" t="s">
        <v>147</v>
      </c>
      <c r="C76" s="3">
        <v>2160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</row>
    <row r="77" spans="1:15" x14ac:dyDescent="0.25">
      <c r="A77" s="4" t="s">
        <v>148</v>
      </c>
      <c r="B77" s="4" t="s">
        <v>149</v>
      </c>
      <c r="C77" s="3">
        <v>1015</v>
      </c>
      <c r="D77" s="3">
        <v>503</v>
      </c>
      <c r="E77" s="3">
        <v>0</v>
      </c>
      <c r="F77" s="3">
        <v>66</v>
      </c>
      <c r="G77" s="3">
        <v>56</v>
      </c>
      <c r="H77" s="3">
        <v>0</v>
      </c>
      <c r="I77" s="3">
        <v>0</v>
      </c>
      <c r="J77" s="3">
        <v>11</v>
      </c>
      <c r="K77" s="3">
        <v>0</v>
      </c>
      <c r="L77" s="3">
        <v>0</v>
      </c>
      <c r="M77" s="3">
        <v>0</v>
      </c>
      <c r="N77" s="3">
        <v>20</v>
      </c>
      <c r="O77" s="3">
        <v>70</v>
      </c>
    </row>
    <row r="78" spans="1:15" x14ac:dyDescent="0.25">
      <c r="A78" s="4" t="s">
        <v>150</v>
      </c>
      <c r="B78" s="4" t="s">
        <v>151</v>
      </c>
      <c r="C78" s="3">
        <v>422</v>
      </c>
      <c r="D78" s="3">
        <v>187</v>
      </c>
      <c r="E78" s="3">
        <v>95</v>
      </c>
      <c r="F78" s="3">
        <v>68</v>
      </c>
      <c r="G78" s="3">
        <v>50</v>
      </c>
      <c r="H78" s="3">
        <v>0</v>
      </c>
      <c r="I78" s="3">
        <v>0</v>
      </c>
      <c r="J78" s="3">
        <v>6</v>
      </c>
      <c r="K78" s="3">
        <v>0</v>
      </c>
      <c r="L78" s="3">
        <v>0</v>
      </c>
      <c r="M78" s="3">
        <v>0</v>
      </c>
      <c r="N78" s="3">
        <v>8</v>
      </c>
      <c r="O78" s="3">
        <v>0</v>
      </c>
    </row>
    <row r="79" spans="1:15" x14ac:dyDescent="0.25">
      <c r="A79" s="4" t="s">
        <v>152</v>
      </c>
      <c r="B79" s="4" t="s">
        <v>153</v>
      </c>
      <c r="C79" s="3">
        <v>198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</row>
    <row r="80" spans="1:15" x14ac:dyDescent="0.25">
      <c r="A80" s="4" t="s">
        <v>154</v>
      </c>
      <c r="B80" s="4" t="s">
        <v>155</v>
      </c>
      <c r="C80" s="3">
        <v>357</v>
      </c>
      <c r="D80" s="3">
        <v>171</v>
      </c>
      <c r="E80" s="3">
        <v>0</v>
      </c>
      <c r="F80" s="3">
        <v>22</v>
      </c>
      <c r="G80" s="3">
        <v>0</v>
      </c>
      <c r="H80" s="3">
        <v>0</v>
      </c>
      <c r="I80" s="3">
        <v>50</v>
      </c>
      <c r="J80" s="3">
        <v>0</v>
      </c>
      <c r="K80" s="3">
        <v>0</v>
      </c>
      <c r="L80" s="3">
        <v>0</v>
      </c>
      <c r="M80" s="3">
        <v>0</v>
      </c>
      <c r="N80" s="3">
        <v>2</v>
      </c>
      <c r="O80" s="3">
        <v>86</v>
      </c>
    </row>
    <row r="81" spans="1:15" x14ac:dyDescent="0.25">
      <c r="A81" s="4" t="s">
        <v>156</v>
      </c>
      <c r="B81" s="4" t="s">
        <v>157</v>
      </c>
      <c r="C81" s="3">
        <v>531</v>
      </c>
      <c r="D81" s="3">
        <v>223</v>
      </c>
      <c r="E81" s="3">
        <v>33</v>
      </c>
      <c r="F81" s="3">
        <v>0</v>
      </c>
      <c r="G81" s="3">
        <v>44</v>
      </c>
      <c r="H81" s="3">
        <v>0</v>
      </c>
      <c r="I81" s="3">
        <v>4</v>
      </c>
      <c r="J81" s="3">
        <v>5</v>
      </c>
      <c r="K81" s="3">
        <v>28</v>
      </c>
      <c r="L81" s="3">
        <v>22</v>
      </c>
      <c r="M81" s="3">
        <v>3</v>
      </c>
      <c r="N81" s="3">
        <v>0</v>
      </c>
      <c r="O81" s="3">
        <v>1</v>
      </c>
    </row>
    <row r="82" spans="1:15" x14ac:dyDescent="0.25">
      <c r="A82" s="4" t="s">
        <v>158</v>
      </c>
      <c r="B82" s="4" t="s">
        <v>159</v>
      </c>
      <c r="C82" s="3">
        <v>255</v>
      </c>
      <c r="D82" s="3">
        <v>22</v>
      </c>
      <c r="E82" s="3">
        <v>60</v>
      </c>
      <c r="F82" s="3">
        <v>0</v>
      </c>
      <c r="G82" s="3">
        <v>0</v>
      </c>
      <c r="H82" s="3">
        <v>0</v>
      </c>
      <c r="I82" s="3">
        <v>255</v>
      </c>
      <c r="J82" s="3">
        <v>255</v>
      </c>
      <c r="K82" s="3">
        <v>0</v>
      </c>
      <c r="L82" s="3">
        <v>0</v>
      </c>
      <c r="M82" s="3">
        <v>0</v>
      </c>
      <c r="N82" s="3">
        <v>0</v>
      </c>
      <c r="O82" s="3">
        <v>251</v>
      </c>
    </row>
    <row r="83" spans="1:15" x14ac:dyDescent="0.25">
      <c r="A83" s="4" t="s">
        <v>160</v>
      </c>
      <c r="B83" s="4" t="s">
        <v>161</v>
      </c>
      <c r="C83" s="3">
        <v>369</v>
      </c>
      <c r="D83" s="3">
        <v>70</v>
      </c>
      <c r="E83" s="3">
        <v>219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12</v>
      </c>
      <c r="M83" s="3">
        <v>0</v>
      </c>
      <c r="N83" s="3">
        <v>58</v>
      </c>
      <c r="O83" s="3">
        <v>0</v>
      </c>
    </row>
    <row r="84" spans="1:15" x14ac:dyDescent="0.25">
      <c r="A84" s="4" t="s">
        <v>162</v>
      </c>
      <c r="B84" s="4" t="s">
        <v>163</v>
      </c>
      <c r="C84" s="3">
        <v>162</v>
      </c>
      <c r="D84" s="3">
        <v>95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</row>
    <row r="85" spans="1:15" x14ac:dyDescent="0.25">
      <c r="A85" s="4" t="s">
        <v>164</v>
      </c>
      <c r="B85" s="4" t="s">
        <v>165</v>
      </c>
      <c r="C85" s="3">
        <v>517</v>
      </c>
      <c r="D85" s="3">
        <v>276</v>
      </c>
      <c r="E85" s="3">
        <v>0</v>
      </c>
      <c r="F85" s="3">
        <v>0</v>
      </c>
      <c r="G85" s="3">
        <v>0</v>
      </c>
      <c r="H85" s="3">
        <v>0</v>
      </c>
      <c r="I85" s="3">
        <v>27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28</v>
      </c>
    </row>
    <row r="86" spans="1:15" x14ac:dyDescent="0.25">
      <c r="A86" s="4" t="s">
        <v>166</v>
      </c>
      <c r="B86" s="4" t="s">
        <v>167</v>
      </c>
      <c r="C86" s="3">
        <v>175</v>
      </c>
      <c r="D86" s="3">
        <v>88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22</v>
      </c>
      <c r="O86" s="3">
        <v>0</v>
      </c>
    </row>
    <row r="87" spans="1:15" x14ac:dyDescent="0.25">
      <c r="A87" s="4" t="s">
        <v>168</v>
      </c>
      <c r="B87" s="4" t="s">
        <v>169</v>
      </c>
      <c r="C87" s="3">
        <v>414</v>
      </c>
      <c r="D87" s="3">
        <v>48</v>
      </c>
      <c r="E87" s="3">
        <v>0</v>
      </c>
      <c r="F87" s="3">
        <v>0</v>
      </c>
      <c r="G87" s="3">
        <v>0</v>
      </c>
      <c r="H87" s="3">
        <v>10</v>
      </c>
      <c r="I87" s="3">
        <v>357</v>
      </c>
      <c r="J87" s="3">
        <v>27</v>
      </c>
      <c r="K87" s="3">
        <v>0</v>
      </c>
      <c r="L87" s="3">
        <v>0</v>
      </c>
      <c r="M87" s="3">
        <v>0</v>
      </c>
      <c r="N87" s="3">
        <v>6</v>
      </c>
      <c r="O87" s="3">
        <v>2</v>
      </c>
    </row>
    <row r="88" spans="1:15" x14ac:dyDescent="0.25">
      <c r="A88" s="4" t="s">
        <v>170</v>
      </c>
      <c r="B88" s="4" t="s">
        <v>171</v>
      </c>
      <c r="C88" s="3">
        <v>559</v>
      </c>
      <c r="D88" s="3">
        <v>350</v>
      </c>
      <c r="E88" s="3">
        <v>36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19</v>
      </c>
    </row>
    <row r="89" spans="1:15" x14ac:dyDescent="0.25">
      <c r="A89" s="4" t="s">
        <v>172</v>
      </c>
      <c r="B89" s="4" t="s">
        <v>173</v>
      </c>
      <c r="C89" s="3">
        <v>99</v>
      </c>
      <c r="D89" s="3">
        <v>59</v>
      </c>
      <c r="E89" s="3">
        <v>0</v>
      </c>
      <c r="F89" s="3">
        <v>0</v>
      </c>
      <c r="G89" s="3">
        <v>9</v>
      </c>
      <c r="H89" s="3">
        <v>0</v>
      </c>
      <c r="I89" s="3">
        <v>62</v>
      </c>
      <c r="J89" s="3">
        <v>7</v>
      </c>
      <c r="K89" s="3">
        <v>0</v>
      </c>
      <c r="L89" s="3">
        <v>0</v>
      </c>
      <c r="M89" s="3">
        <v>0</v>
      </c>
      <c r="N89" s="3">
        <v>0</v>
      </c>
      <c r="O89" s="3">
        <v>36</v>
      </c>
    </row>
    <row r="90" spans="1:15" x14ac:dyDescent="0.25">
      <c r="A90" s="4" t="s">
        <v>174</v>
      </c>
      <c r="B90" s="4" t="s">
        <v>175</v>
      </c>
      <c r="C90" s="3">
        <v>492</v>
      </c>
      <c r="D90" s="3">
        <v>69</v>
      </c>
      <c r="E90" s="3">
        <v>0</v>
      </c>
      <c r="F90" s="3">
        <v>0</v>
      </c>
      <c r="G90" s="3">
        <v>0</v>
      </c>
      <c r="H90" s="3">
        <v>6</v>
      </c>
      <c r="I90" s="3">
        <v>32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4</v>
      </c>
    </row>
    <row r="91" spans="1:15" x14ac:dyDescent="0.25">
      <c r="A91" s="4" t="s">
        <v>176</v>
      </c>
      <c r="B91" s="4" t="s">
        <v>177</v>
      </c>
      <c r="C91" s="3">
        <v>298</v>
      </c>
      <c r="D91" s="3">
        <v>105</v>
      </c>
      <c r="E91" s="3">
        <v>121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15</v>
      </c>
      <c r="L91" s="3">
        <v>0</v>
      </c>
      <c r="M91" s="3">
        <v>0</v>
      </c>
      <c r="N91" s="3">
        <v>0</v>
      </c>
      <c r="O91" s="3">
        <v>35</v>
      </c>
    </row>
    <row r="92" spans="1:15" x14ac:dyDescent="0.25">
      <c r="A92" s="4" t="s">
        <v>178</v>
      </c>
      <c r="B92" s="4" t="s">
        <v>179</v>
      </c>
      <c r="C92" s="3">
        <v>442</v>
      </c>
      <c r="D92" s="3">
        <v>152</v>
      </c>
      <c r="E92" s="3">
        <v>99</v>
      </c>
      <c r="F92" s="3">
        <v>0</v>
      </c>
      <c r="G92" s="3">
        <v>18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1</v>
      </c>
      <c r="O92" s="3">
        <v>0</v>
      </c>
    </row>
    <row r="93" spans="1:15" x14ac:dyDescent="0.25">
      <c r="A93" s="4" t="s">
        <v>180</v>
      </c>
      <c r="B93" s="4" t="s">
        <v>181</v>
      </c>
      <c r="C93" s="3">
        <v>236</v>
      </c>
      <c r="D93" s="3">
        <v>4</v>
      </c>
      <c r="E93" s="3">
        <v>0</v>
      </c>
      <c r="F93" s="3">
        <v>0</v>
      </c>
      <c r="G93" s="3">
        <v>0</v>
      </c>
      <c r="H93" s="3">
        <v>0</v>
      </c>
      <c r="I93" s="3">
        <v>43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54</v>
      </c>
    </row>
    <row r="94" spans="1:15" x14ac:dyDescent="0.25">
      <c r="A94" s="4" t="s">
        <v>182</v>
      </c>
      <c r="B94" s="4" t="s">
        <v>183</v>
      </c>
      <c r="C94" s="3">
        <v>432</v>
      </c>
      <c r="D94" s="3">
        <v>119</v>
      </c>
      <c r="E94" s="3">
        <v>0</v>
      </c>
      <c r="F94" s="3">
        <v>0</v>
      </c>
      <c r="G94" s="3">
        <v>0</v>
      </c>
      <c r="H94" s="3">
        <v>0</v>
      </c>
      <c r="I94" s="3">
        <v>25</v>
      </c>
      <c r="J94" s="3">
        <v>0</v>
      </c>
      <c r="K94" s="3">
        <v>0</v>
      </c>
      <c r="L94" s="3">
        <v>0</v>
      </c>
      <c r="M94" s="3">
        <v>0</v>
      </c>
      <c r="N94" s="3">
        <v>37</v>
      </c>
      <c r="O94" s="3">
        <v>0</v>
      </c>
    </row>
    <row r="95" spans="1:15" x14ac:dyDescent="0.25">
      <c r="A95" s="4" t="s">
        <v>184</v>
      </c>
      <c r="B95" s="4" t="s">
        <v>185</v>
      </c>
      <c r="C95" s="3">
        <v>190</v>
      </c>
      <c r="D95" s="3">
        <v>18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16</v>
      </c>
      <c r="O95" s="3">
        <v>0</v>
      </c>
    </row>
    <row r="96" spans="1:15" x14ac:dyDescent="0.25">
      <c r="A96" s="4" t="s">
        <v>186</v>
      </c>
      <c r="B96" s="4" t="s">
        <v>187</v>
      </c>
      <c r="C96" s="3">
        <v>546</v>
      </c>
      <c r="D96" s="3">
        <v>160</v>
      </c>
      <c r="E96" s="3">
        <v>0</v>
      </c>
      <c r="F96" s="3">
        <v>0</v>
      </c>
      <c r="G96" s="3">
        <v>0</v>
      </c>
      <c r="H96" s="3">
        <v>4</v>
      </c>
      <c r="I96" s="3">
        <v>48</v>
      </c>
      <c r="J96" s="3">
        <v>0</v>
      </c>
      <c r="K96" s="3">
        <v>160</v>
      </c>
      <c r="L96" s="3">
        <v>0</v>
      </c>
      <c r="M96" s="3">
        <v>0</v>
      </c>
      <c r="N96" s="3">
        <v>85</v>
      </c>
      <c r="O96" s="3">
        <v>0</v>
      </c>
    </row>
    <row r="97" spans="1:15" x14ac:dyDescent="0.25">
      <c r="A97" s="4" t="s">
        <v>188</v>
      </c>
      <c r="B97" s="4" t="s">
        <v>189</v>
      </c>
      <c r="C97" s="3">
        <v>542</v>
      </c>
      <c r="D97" s="3">
        <v>186</v>
      </c>
      <c r="E97" s="3">
        <v>0</v>
      </c>
      <c r="F97" s="3">
        <v>0</v>
      </c>
      <c r="G97" s="3">
        <v>0</v>
      </c>
      <c r="H97" s="3">
        <v>0</v>
      </c>
      <c r="I97" s="3">
        <v>199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</row>
    <row r="98" spans="1:15" x14ac:dyDescent="0.25">
      <c r="A98" s="4" t="s">
        <v>190</v>
      </c>
      <c r="B98" s="4" t="s">
        <v>191</v>
      </c>
      <c r="C98" s="3">
        <v>501</v>
      </c>
      <c r="D98" s="3">
        <v>300</v>
      </c>
      <c r="E98" s="3">
        <v>0</v>
      </c>
      <c r="F98" s="3">
        <v>0</v>
      </c>
      <c r="G98" s="3">
        <v>0</v>
      </c>
      <c r="H98" s="3">
        <v>62</v>
      </c>
      <c r="I98" s="3">
        <v>32</v>
      </c>
      <c r="J98" s="3">
        <v>65</v>
      </c>
      <c r="K98" s="3">
        <v>36</v>
      </c>
      <c r="L98" s="3">
        <v>0</v>
      </c>
      <c r="M98" s="3">
        <v>4</v>
      </c>
      <c r="N98" s="3">
        <v>0</v>
      </c>
      <c r="O98" s="3">
        <v>0</v>
      </c>
    </row>
    <row r="99" spans="1:15" x14ac:dyDescent="0.25">
      <c r="A99" s="4" t="s">
        <v>192</v>
      </c>
      <c r="B99" s="4" t="s">
        <v>193</v>
      </c>
      <c r="C99" s="3">
        <v>403</v>
      </c>
      <c r="D99" s="3">
        <v>111</v>
      </c>
      <c r="E99" s="3">
        <v>0</v>
      </c>
      <c r="F99" s="3">
        <v>0</v>
      </c>
      <c r="G99" s="3">
        <v>0</v>
      </c>
      <c r="H99" s="3">
        <v>0</v>
      </c>
      <c r="I99" s="3">
        <v>55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</row>
    <row r="100" spans="1:15" x14ac:dyDescent="0.25">
      <c r="A100" s="4" t="s">
        <v>194</v>
      </c>
      <c r="B100" s="4" t="s">
        <v>195</v>
      </c>
      <c r="C100" s="3">
        <v>184</v>
      </c>
      <c r="D100" s="3">
        <v>50</v>
      </c>
      <c r="E100" s="3">
        <v>63</v>
      </c>
      <c r="F100" s="3">
        <v>0</v>
      </c>
      <c r="G100" s="3">
        <v>0</v>
      </c>
      <c r="H100" s="3">
        <v>0</v>
      </c>
      <c r="I100" s="3">
        <v>24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8</v>
      </c>
    </row>
    <row r="101" spans="1:15" x14ac:dyDescent="0.25">
      <c r="A101" s="4" t="s">
        <v>196</v>
      </c>
      <c r="B101" s="4" t="s">
        <v>197</v>
      </c>
      <c r="C101" s="3">
        <v>451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150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29</v>
      </c>
    </row>
    <row r="102" spans="1:15" x14ac:dyDescent="0.25">
      <c r="A102" s="4" t="s">
        <v>198</v>
      </c>
      <c r="B102" s="4" t="s">
        <v>199</v>
      </c>
      <c r="C102" s="3">
        <v>120</v>
      </c>
      <c r="D102" s="3">
        <v>69</v>
      </c>
      <c r="E102" s="3">
        <v>38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6</v>
      </c>
    </row>
    <row r="103" spans="1:15" x14ac:dyDescent="0.25">
      <c r="A103" s="4" t="s">
        <v>200</v>
      </c>
      <c r="B103" s="4" t="s">
        <v>201</v>
      </c>
      <c r="C103" s="3">
        <v>377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</row>
    <row r="104" spans="1:15" x14ac:dyDescent="0.25">
      <c r="A104" s="4" t="s">
        <v>202</v>
      </c>
      <c r="B104" s="4" t="s">
        <v>203</v>
      </c>
      <c r="C104" s="3">
        <v>269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</row>
    <row r="105" spans="1:15" x14ac:dyDescent="0.25">
      <c r="A105" s="4" t="s">
        <v>204</v>
      </c>
      <c r="B105" s="4" t="s">
        <v>205</v>
      </c>
      <c r="C105" s="3">
        <v>269</v>
      </c>
      <c r="D105" s="3">
        <v>200</v>
      </c>
      <c r="E105" s="3">
        <v>0</v>
      </c>
      <c r="F105" s="3">
        <v>0</v>
      </c>
      <c r="G105" s="3">
        <v>0</v>
      </c>
      <c r="H105" s="3">
        <v>0</v>
      </c>
      <c r="I105" s="3">
        <v>269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3</v>
      </c>
    </row>
    <row r="106" spans="1:15" x14ac:dyDescent="0.25">
      <c r="A106" s="4" t="s">
        <v>206</v>
      </c>
      <c r="B106" s="4" t="s">
        <v>207</v>
      </c>
      <c r="C106" s="3">
        <v>314</v>
      </c>
      <c r="D106" s="3">
        <v>48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5</v>
      </c>
      <c r="N106" s="3">
        <v>13</v>
      </c>
      <c r="O106" s="3">
        <v>39</v>
      </c>
    </row>
    <row r="107" spans="1:15" x14ac:dyDescent="0.25">
      <c r="A107" s="4" t="s">
        <v>208</v>
      </c>
      <c r="B107" s="4" t="s">
        <v>209</v>
      </c>
      <c r="C107" s="3">
        <v>472</v>
      </c>
      <c r="D107" s="3">
        <v>179</v>
      </c>
      <c r="E107" s="3">
        <v>191</v>
      </c>
      <c r="F107" s="3">
        <v>0</v>
      </c>
      <c r="G107" s="3">
        <v>0</v>
      </c>
      <c r="H107" s="3">
        <v>0</v>
      </c>
      <c r="I107" s="3">
        <v>36</v>
      </c>
      <c r="J107" s="3">
        <v>7</v>
      </c>
      <c r="K107" s="3">
        <v>4</v>
      </c>
      <c r="L107" s="3">
        <v>0</v>
      </c>
      <c r="M107" s="3">
        <v>0</v>
      </c>
      <c r="N107" s="3">
        <v>3</v>
      </c>
      <c r="O107" s="3">
        <v>112</v>
      </c>
    </row>
    <row r="108" spans="1:15" x14ac:dyDescent="0.25">
      <c r="A108" s="4" t="s">
        <v>210</v>
      </c>
      <c r="B108" s="4" t="s">
        <v>211</v>
      </c>
      <c r="C108" s="3">
        <v>245</v>
      </c>
      <c r="D108" s="3">
        <v>4</v>
      </c>
      <c r="E108" s="3">
        <v>198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</row>
    <row r="109" spans="1:15" x14ac:dyDescent="0.25">
      <c r="A109" s="4" t="s">
        <v>212</v>
      </c>
      <c r="B109" s="4" t="s">
        <v>213</v>
      </c>
      <c r="C109" s="3">
        <v>129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</row>
    <row r="110" spans="1:15" x14ac:dyDescent="0.25">
      <c r="A110" s="4" t="s">
        <v>214</v>
      </c>
      <c r="B110" s="4" t="s">
        <v>215</v>
      </c>
      <c r="C110" s="3">
        <v>80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</row>
    <row r="111" spans="1:15" x14ac:dyDescent="0.25">
      <c r="A111" s="4" t="s">
        <v>216</v>
      </c>
      <c r="B111" s="4" t="s">
        <v>217</v>
      </c>
      <c r="C111" s="3">
        <v>80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</row>
    <row r="112" spans="1:15" ht="15.75" thickBot="1" x14ac:dyDescent="0.3">
      <c r="A112" s="4" t="s">
        <v>218</v>
      </c>
      <c r="B112" s="36" t="s">
        <v>219</v>
      </c>
      <c r="C112" s="34">
        <v>52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</row>
    <row r="113" spans="1:15" ht="16.5" thickTop="1" thickBot="1" x14ac:dyDescent="0.3">
      <c r="A113" s="47"/>
      <c r="B113" s="104" t="s">
        <v>473</v>
      </c>
      <c r="C113" s="105">
        <f>SUM(C4:C112)</f>
        <v>190188</v>
      </c>
      <c r="D113" s="53">
        <f>SUM(D4:D112)</f>
        <v>47134</v>
      </c>
      <c r="E113" s="53">
        <f>SUM(E4:E112)</f>
        <v>6602</v>
      </c>
      <c r="F113" s="53">
        <f>SUM(F4:F112)</f>
        <v>2131</v>
      </c>
      <c r="G113" s="53">
        <f t="shared" ref="G113:O113" si="0">SUM(G4:G112)</f>
        <v>560</v>
      </c>
      <c r="H113" s="53">
        <f t="shared" si="0"/>
        <v>1149</v>
      </c>
      <c r="I113" s="53">
        <f t="shared" si="0"/>
        <v>27114</v>
      </c>
      <c r="J113" s="53">
        <f t="shared" si="0"/>
        <v>3113</v>
      </c>
      <c r="K113" s="53">
        <f t="shared" si="0"/>
        <v>4806</v>
      </c>
      <c r="L113" s="53">
        <f t="shared" si="0"/>
        <v>1694</v>
      </c>
      <c r="M113" s="53">
        <f t="shared" si="0"/>
        <v>547</v>
      </c>
      <c r="N113" s="53">
        <f t="shared" si="0"/>
        <v>9738</v>
      </c>
      <c r="O113" s="106">
        <f t="shared" si="0"/>
        <v>6454</v>
      </c>
    </row>
    <row r="114" spans="1:15" ht="15.75" thickTop="1" x14ac:dyDescent="0.25"/>
  </sheetData>
  <mergeCells count="4">
    <mergeCell ref="A2:A3"/>
    <mergeCell ref="B2:B3"/>
    <mergeCell ref="D2:O2"/>
    <mergeCell ref="C2:C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E1" workbookViewId="0">
      <selection activeCell="R4" sqref="R4"/>
    </sheetView>
  </sheetViews>
  <sheetFormatPr baseColWidth="10" defaultColWidth="9.140625" defaultRowHeight="15" x14ac:dyDescent="0.25"/>
  <cols>
    <col min="2" max="2" width="68.42578125" customWidth="1"/>
    <col min="3" max="14" width="16.5703125" customWidth="1"/>
    <col min="15" max="15" width="12.28515625" customWidth="1"/>
    <col min="18" max="18" width="13.5703125" customWidth="1"/>
  </cols>
  <sheetData>
    <row r="1" spans="1:18" ht="15.75" thickBot="1" x14ac:dyDescent="0.3"/>
    <row r="2" spans="1:18" ht="30" customHeight="1" thickTop="1" thickBot="1" x14ac:dyDescent="0.3">
      <c r="A2" s="318" t="s">
        <v>0</v>
      </c>
      <c r="B2" s="318" t="s">
        <v>1</v>
      </c>
      <c r="C2" s="318" t="s">
        <v>406</v>
      </c>
      <c r="D2" s="318" t="s">
        <v>406</v>
      </c>
      <c r="E2" s="318" t="s">
        <v>406</v>
      </c>
      <c r="F2" s="319" t="s">
        <v>834</v>
      </c>
      <c r="G2" s="318" t="s">
        <v>407</v>
      </c>
      <c r="H2" s="318" t="s">
        <v>407</v>
      </c>
      <c r="I2" s="318" t="s">
        <v>407</v>
      </c>
      <c r="J2" s="319" t="s">
        <v>834</v>
      </c>
      <c r="K2" s="318" t="s">
        <v>408</v>
      </c>
      <c r="L2" s="318" t="s">
        <v>408</v>
      </c>
      <c r="M2" s="318" t="s">
        <v>408</v>
      </c>
      <c r="N2" s="332" t="s">
        <v>834</v>
      </c>
      <c r="O2" s="318" t="s">
        <v>835</v>
      </c>
      <c r="P2" s="318"/>
      <c r="Q2" s="318"/>
      <c r="R2" s="318"/>
    </row>
    <row r="3" spans="1:18" ht="39.950000000000003" customHeight="1" thickTop="1" thickBot="1" x14ac:dyDescent="0.3">
      <c r="A3" s="318" t="s">
        <v>0</v>
      </c>
      <c r="B3" s="318" t="s">
        <v>1</v>
      </c>
      <c r="C3" s="2" t="s">
        <v>403</v>
      </c>
      <c r="D3" s="2" t="s">
        <v>404</v>
      </c>
      <c r="E3" s="2" t="s">
        <v>405</v>
      </c>
      <c r="F3" s="320"/>
      <c r="G3" s="2" t="s">
        <v>403</v>
      </c>
      <c r="H3" s="2" t="s">
        <v>404</v>
      </c>
      <c r="I3" s="2" t="s">
        <v>405</v>
      </c>
      <c r="J3" s="320"/>
      <c r="K3" s="2" t="s">
        <v>403</v>
      </c>
      <c r="L3" s="2" t="s">
        <v>404</v>
      </c>
      <c r="M3" s="2" t="s">
        <v>405</v>
      </c>
      <c r="N3" s="333"/>
      <c r="O3" s="108" t="s">
        <v>396</v>
      </c>
      <c r="P3" s="108" t="s">
        <v>397</v>
      </c>
      <c r="Q3" s="108" t="s">
        <v>398</v>
      </c>
      <c r="R3" s="115" t="s">
        <v>869</v>
      </c>
    </row>
    <row r="4" spans="1:18" ht="15.75" thickTop="1" x14ac:dyDescent="0.25">
      <c r="A4" s="4" t="s">
        <v>2</v>
      </c>
      <c r="B4" s="4" t="s">
        <v>3</v>
      </c>
      <c r="C4" s="5">
        <v>8.9923076629638672</v>
      </c>
      <c r="D4" s="5">
        <v>8.6692314147949219</v>
      </c>
      <c r="E4" s="5">
        <v>8.9999990463256836</v>
      </c>
      <c r="F4" s="109">
        <f>AVERAGEIF(C4:E4,"&gt;0")</f>
        <v>8.8871793746948242</v>
      </c>
      <c r="G4" s="5">
        <v>8.6000003814697266</v>
      </c>
      <c r="H4" s="5">
        <v>8.5</v>
      </c>
      <c r="I4" s="5">
        <v>8.6000003814697266</v>
      </c>
      <c r="J4" s="109">
        <f>AVERAGEIF(G4:I4,"&gt;0")</f>
        <v>8.5666669209798183</v>
      </c>
      <c r="K4" s="5">
        <v>8.8874998092651367</v>
      </c>
      <c r="L4" s="5">
        <v>9</v>
      </c>
      <c r="M4" s="5">
        <v>8.9125003814697266</v>
      </c>
      <c r="N4" s="110">
        <f>AVERAGEIF(K4:M4,"&gt;0")</f>
        <v>8.9333333969116211</v>
      </c>
      <c r="O4" s="113">
        <f>+F4</f>
        <v>8.8871793746948242</v>
      </c>
      <c r="P4" s="113">
        <f>+J4</f>
        <v>8.5666669209798183</v>
      </c>
      <c r="Q4" s="113">
        <f>+N4</f>
        <v>8.9333333969116211</v>
      </c>
      <c r="R4" s="114">
        <f>AVERAGEIF(O4:Q4,"&gt;0")</f>
        <v>8.7957265641954212</v>
      </c>
    </row>
    <row r="5" spans="1:18" x14ac:dyDescent="0.25">
      <c r="A5" s="4" t="s">
        <v>4</v>
      </c>
      <c r="B5" s="4" t="s">
        <v>5</v>
      </c>
      <c r="C5" s="5">
        <v>8.3000001907348633</v>
      </c>
      <c r="D5" s="5">
        <v>8.1125001907348633</v>
      </c>
      <c r="E5" s="5">
        <v>8.2875003814697266</v>
      </c>
      <c r="F5" s="109">
        <f t="shared" ref="F5:F67" si="0">AVERAGEIF(C5:E5,"&gt;0")</f>
        <v>8.2333335876464844</v>
      </c>
      <c r="G5" s="3">
        <v>0</v>
      </c>
      <c r="H5" s="3">
        <v>0</v>
      </c>
      <c r="I5" s="3">
        <v>0</v>
      </c>
      <c r="J5" s="109"/>
      <c r="K5" s="5">
        <v>8.7399997711181641</v>
      </c>
      <c r="L5" s="5">
        <v>8.7999992370605469</v>
      </c>
      <c r="M5" s="5">
        <v>8.9000005722045898</v>
      </c>
      <c r="N5" s="110">
        <f t="shared" ref="N5:N66" si="1">AVERAGEIF(K5:M5,"&gt;0")</f>
        <v>8.8133331934610997</v>
      </c>
      <c r="O5" s="111">
        <f t="shared" ref="O5:O68" si="2">+F5</f>
        <v>8.2333335876464844</v>
      </c>
      <c r="P5" s="111">
        <f t="shared" ref="P5:P68" si="3">+J5</f>
        <v>0</v>
      </c>
      <c r="Q5" s="111">
        <f t="shared" ref="Q5:Q68" si="4">+N5</f>
        <v>8.8133331934610997</v>
      </c>
      <c r="R5" s="112">
        <f t="shared" ref="R5:R68" si="5">AVERAGEIF(O5:Q5,"&gt;0")</f>
        <v>8.5233333905537911</v>
      </c>
    </row>
    <row r="6" spans="1:18" x14ac:dyDescent="0.25">
      <c r="A6" s="4" t="s">
        <v>6</v>
      </c>
      <c r="B6" s="4" t="s">
        <v>7</v>
      </c>
      <c r="C6" s="5">
        <v>8.7615394592285156</v>
      </c>
      <c r="D6" s="5">
        <v>8.8307685852050781</v>
      </c>
      <c r="E6" s="5">
        <v>8.9000005722045898</v>
      </c>
      <c r="F6" s="109">
        <f t="shared" si="0"/>
        <v>8.8307695388793945</v>
      </c>
      <c r="G6" s="5">
        <v>0</v>
      </c>
      <c r="H6" s="5">
        <v>0</v>
      </c>
      <c r="I6" s="5">
        <v>0</v>
      </c>
      <c r="J6" s="109"/>
      <c r="K6" s="5">
        <v>8.8999996185302734</v>
      </c>
      <c r="L6" s="5">
        <v>8.9750003814697266</v>
      </c>
      <c r="M6" s="5">
        <v>8.9125003814697266</v>
      </c>
      <c r="N6" s="110">
        <f t="shared" si="1"/>
        <v>8.9291667938232422</v>
      </c>
      <c r="O6" s="111">
        <f t="shared" si="2"/>
        <v>8.8307695388793945</v>
      </c>
      <c r="P6" s="111">
        <f t="shared" si="3"/>
        <v>0</v>
      </c>
      <c r="Q6" s="111">
        <f t="shared" si="4"/>
        <v>8.9291667938232422</v>
      </c>
      <c r="R6" s="112">
        <f t="shared" si="5"/>
        <v>8.8799681663513184</v>
      </c>
    </row>
    <row r="7" spans="1:18" x14ac:dyDescent="0.25">
      <c r="A7" s="4" t="s">
        <v>8</v>
      </c>
      <c r="B7" s="4" t="s">
        <v>9</v>
      </c>
      <c r="C7" s="5">
        <v>8.8250007629394531</v>
      </c>
      <c r="D7" s="5">
        <v>8.3333339691162109</v>
      </c>
      <c r="E7" s="5">
        <v>8.4749994277954102</v>
      </c>
      <c r="F7" s="109">
        <f t="shared" si="0"/>
        <v>8.5444447199503575</v>
      </c>
      <c r="G7" s="3">
        <v>0</v>
      </c>
      <c r="H7" s="3">
        <v>0</v>
      </c>
      <c r="I7" s="3">
        <v>0</v>
      </c>
      <c r="J7" s="109"/>
      <c r="K7" s="5">
        <v>8.7125005722045898</v>
      </c>
      <c r="L7" s="5">
        <v>8.4875001907348633</v>
      </c>
      <c r="M7" s="5">
        <v>8.5375003814697266</v>
      </c>
      <c r="N7" s="110">
        <f t="shared" si="1"/>
        <v>8.5791670481363926</v>
      </c>
      <c r="O7" s="111">
        <f t="shared" si="2"/>
        <v>8.5444447199503575</v>
      </c>
      <c r="P7" s="111">
        <f t="shared" si="3"/>
        <v>0</v>
      </c>
      <c r="Q7" s="111">
        <f t="shared" si="4"/>
        <v>8.5791670481363926</v>
      </c>
      <c r="R7" s="112">
        <f t="shared" si="5"/>
        <v>8.5618058840433751</v>
      </c>
    </row>
    <row r="8" spans="1:18" x14ac:dyDescent="0.25">
      <c r="A8" s="4" t="s">
        <v>10</v>
      </c>
      <c r="B8" s="4" t="s">
        <v>11</v>
      </c>
      <c r="C8" s="5">
        <v>8.5666666030883789</v>
      </c>
      <c r="D8" s="5">
        <v>8.7888889312744141</v>
      </c>
      <c r="E8" s="5">
        <v>8.2666664123535156</v>
      </c>
      <c r="F8" s="109">
        <f t="shared" si="0"/>
        <v>8.5407406489054356</v>
      </c>
      <c r="G8" s="3">
        <v>0</v>
      </c>
      <c r="H8" s="3">
        <v>0</v>
      </c>
      <c r="I8" s="3">
        <v>0</v>
      </c>
      <c r="J8" s="109"/>
      <c r="K8" s="5">
        <v>8.0599994659423828</v>
      </c>
      <c r="L8" s="5">
        <v>8.5</v>
      </c>
      <c r="M8" s="5">
        <v>8.2600002288818359</v>
      </c>
      <c r="N8" s="110">
        <f t="shared" si="1"/>
        <v>8.2733332316080723</v>
      </c>
      <c r="O8" s="111">
        <f t="shared" si="2"/>
        <v>8.5407406489054356</v>
      </c>
      <c r="P8" s="111">
        <f t="shared" si="3"/>
        <v>0</v>
      </c>
      <c r="Q8" s="111">
        <f t="shared" si="4"/>
        <v>8.2733332316080723</v>
      </c>
      <c r="R8" s="112">
        <f t="shared" si="5"/>
        <v>8.407036940256754</v>
      </c>
    </row>
    <row r="9" spans="1:18" x14ac:dyDescent="0.25">
      <c r="A9" s="4" t="s">
        <v>12</v>
      </c>
      <c r="B9" s="4" t="s">
        <v>13</v>
      </c>
      <c r="C9" s="5">
        <v>8.9285717010498047</v>
      </c>
      <c r="D9" s="5">
        <v>8.5714282989501953</v>
      </c>
      <c r="E9" s="5">
        <v>8.857142448425293</v>
      </c>
      <c r="F9" s="109">
        <f t="shared" si="0"/>
        <v>8.7857141494750977</v>
      </c>
      <c r="G9" s="3">
        <v>0</v>
      </c>
      <c r="H9" s="3">
        <v>0</v>
      </c>
      <c r="I9" s="3">
        <v>0</v>
      </c>
      <c r="J9" s="109"/>
      <c r="K9" s="5">
        <v>9</v>
      </c>
      <c r="L9" s="5">
        <v>8.8000001907348633</v>
      </c>
      <c r="M9" s="5">
        <v>9</v>
      </c>
      <c r="N9" s="110">
        <f t="shared" si="1"/>
        <v>8.9333333969116211</v>
      </c>
      <c r="O9" s="111">
        <f t="shared" si="2"/>
        <v>8.7857141494750977</v>
      </c>
      <c r="P9" s="111">
        <f t="shared" si="3"/>
        <v>0</v>
      </c>
      <c r="Q9" s="111">
        <f t="shared" si="4"/>
        <v>8.9333333969116211</v>
      </c>
      <c r="R9" s="112">
        <f t="shared" si="5"/>
        <v>8.8595237731933594</v>
      </c>
    </row>
    <row r="10" spans="1:18" x14ac:dyDescent="0.25">
      <c r="A10" s="4" t="s">
        <v>14</v>
      </c>
      <c r="B10" s="4" t="s">
        <v>15</v>
      </c>
      <c r="C10" s="5">
        <v>8.9615373611450195</v>
      </c>
      <c r="D10" s="5">
        <v>8.9538459777832031</v>
      </c>
      <c r="E10" s="5">
        <v>8.9076929092407227</v>
      </c>
      <c r="F10" s="109">
        <f t="shared" si="0"/>
        <v>8.9410254160563145</v>
      </c>
      <c r="G10" s="5">
        <v>9.5</v>
      </c>
      <c r="H10" s="5">
        <v>8.3999996185302734</v>
      </c>
      <c r="I10" s="5">
        <v>0</v>
      </c>
      <c r="J10" s="109">
        <f>AVERAGEIF(G10:I10,"&gt;0")</f>
        <v>8.9499998092651367</v>
      </c>
      <c r="K10" s="5">
        <v>8.8833332061767578</v>
      </c>
      <c r="L10" s="5">
        <v>8.8666667938232422</v>
      </c>
      <c r="M10" s="5">
        <v>9</v>
      </c>
      <c r="N10" s="110">
        <f t="shared" si="1"/>
        <v>8.9166666666666661</v>
      </c>
      <c r="O10" s="111">
        <f t="shared" si="2"/>
        <v>8.9410254160563145</v>
      </c>
      <c r="P10" s="111">
        <f t="shared" si="3"/>
        <v>8.9499998092651367</v>
      </c>
      <c r="Q10" s="111">
        <f t="shared" si="4"/>
        <v>8.9166666666666661</v>
      </c>
      <c r="R10" s="112">
        <f t="shared" si="5"/>
        <v>8.9358972973293707</v>
      </c>
    </row>
    <row r="11" spans="1:18" x14ac:dyDescent="0.25">
      <c r="A11" s="4" t="s">
        <v>16</v>
      </c>
      <c r="B11" s="4" t="s">
        <v>17</v>
      </c>
      <c r="C11" s="5">
        <v>8.6363639831542969</v>
      </c>
      <c r="D11" s="5">
        <v>8.5454549789428711</v>
      </c>
      <c r="E11" s="5">
        <v>8.8181819915771484</v>
      </c>
      <c r="F11" s="109">
        <f t="shared" si="0"/>
        <v>8.6666669845581055</v>
      </c>
      <c r="G11" s="3">
        <v>0</v>
      </c>
      <c r="H11" s="3">
        <v>0</v>
      </c>
      <c r="I11" s="3">
        <v>0</v>
      </c>
      <c r="J11" s="109"/>
      <c r="K11" s="5">
        <v>8.8333330154418945</v>
      </c>
      <c r="L11" s="5">
        <v>8.6666669845581055</v>
      </c>
      <c r="M11" s="5">
        <v>9</v>
      </c>
      <c r="N11" s="110">
        <f t="shared" si="1"/>
        <v>8.8333333333333339</v>
      </c>
      <c r="O11" s="111">
        <f t="shared" si="2"/>
        <v>8.6666669845581055</v>
      </c>
      <c r="P11" s="111">
        <f t="shared" si="3"/>
        <v>0</v>
      </c>
      <c r="Q11" s="111">
        <f t="shared" si="4"/>
        <v>8.8333333333333339</v>
      </c>
      <c r="R11" s="112">
        <f t="shared" si="5"/>
        <v>8.7500001589457206</v>
      </c>
    </row>
    <row r="12" spans="1:18" x14ac:dyDescent="0.25">
      <c r="A12" s="4" t="s">
        <v>18</v>
      </c>
      <c r="B12" s="4" t="s">
        <v>19</v>
      </c>
      <c r="C12" s="5">
        <v>8.3000001907348633</v>
      </c>
      <c r="D12" s="5">
        <v>8.4692296981811523</v>
      </c>
      <c r="E12" s="5">
        <v>8.3999996185302734</v>
      </c>
      <c r="F12" s="109">
        <f t="shared" si="0"/>
        <v>8.3897431691487636</v>
      </c>
      <c r="G12" s="3">
        <v>0</v>
      </c>
      <c r="H12" s="3">
        <v>0</v>
      </c>
      <c r="I12" s="3">
        <v>0</v>
      </c>
      <c r="J12" s="109"/>
      <c r="K12" s="5">
        <v>7.9142861366271973</v>
      </c>
      <c r="L12" s="5">
        <v>8.3285722732543945</v>
      </c>
      <c r="M12" s="5">
        <v>8.4142856597900391</v>
      </c>
      <c r="N12" s="110">
        <f t="shared" si="1"/>
        <v>8.219048023223877</v>
      </c>
      <c r="O12" s="111">
        <f t="shared" si="2"/>
        <v>8.3897431691487636</v>
      </c>
      <c r="P12" s="111">
        <f t="shared" si="3"/>
        <v>0</v>
      </c>
      <c r="Q12" s="111">
        <f t="shared" si="4"/>
        <v>8.219048023223877</v>
      </c>
      <c r="R12" s="112">
        <f t="shared" si="5"/>
        <v>8.3043955961863212</v>
      </c>
    </row>
    <row r="13" spans="1:18" x14ac:dyDescent="0.25">
      <c r="A13" s="4" t="s">
        <v>20</v>
      </c>
      <c r="B13" s="4" t="s">
        <v>21</v>
      </c>
      <c r="C13" s="5">
        <v>8.9428577423095703</v>
      </c>
      <c r="D13" s="5">
        <v>8.9800004959106445</v>
      </c>
      <c r="E13" s="5">
        <v>9.1899995803833008</v>
      </c>
      <c r="F13" s="109">
        <f t="shared" si="0"/>
        <v>9.0376192728678379</v>
      </c>
      <c r="G13" s="3">
        <v>0</v>
      </c>
      <c r="H13" s="3">
        <v>0</v>
      </c>
      <c r="I13" s="3">
        <v>0</v>
      </c>
      <c r="J13" s="109"/>
      <c r="K13" s="5">
        <v>8.5799999237060547</v>
      </c>
      <c r="L13" s="5">
        <v>9.0833330154418945</v>
      </c>
      <c r="M13" s="5">
        <v>9.0500001907348633</v>
      </c>
      <c r="N13" s="110">
        <f t="shared" si="1"/>
        <v>8.9044443766276036</v>
      </c>
      <c r="O13" s="111">
        <f t="shared" si="2"/>
        <v>9.0376192728678379</v>
      </c>
      <c r="P13" s="111">
        <f t="shared" si="3"/>
        <v>0</v>
      </c>
      <c r="Q13" s="111">
        <f t="shared" si="4"/>
        <v>8.9044443766276036</v>
      </c>
      <c r="R13" s="112">
        <f t="shared" si="5"/>
        <v>8.9710318247477208</v>
      </c>
    </row>
    <row r="14" spans="1:18" x14ac:dyDescent="0.25">
      <c r="A14" s="4" t="s">
        <v>22</v>
      </c>
      <c r="B14" s="4" t="s">
        <v>23</v>
      </c>
      <c r="C14" s="5">
        <v>8.7583332061767578</v>
      </c>
      <c r="D14" s="5">
        <v>8.649998664855957</v>
      </c>
      <c r="E14" s="5">
        <v>8.6333341598510742</v>
      </c>
      <c r="F14" s="109">
        <f t="shared" si="0"/>
        <v>8.6805553436279297</v>
      </c>
      <c r="G14" s="3">
        <v>0</v>
      </c>
      <c r="H14" s="3">
        <v>0</v>
      </c>
      <c r="I14" s="3">
        <v>0</v>
      </c>
      <c r="J14" s="109"/>
      <c r="K14" s="5">
        <v>8.8333330154418945</v>
      </c>
      <c r="L14" s="5">
        <v>8.7166662216186523</v>
      </c>
      <c r="M14" s="5">
        <v>8.7000007629394531</v>
      </c>
      <c r="N14" s="110">
        <f t="shared" si="1"/>
        <v>8.75</v>
      </c>
      <c r="O14" s="111">
        <f t="shared" si="2"/>
        <v>8.6805553436279297</v>
      </c>
      <c r="P14" s="111">
        <f t="shared" si="3"/>
        <v>0</v>
      </c>
      <c r="Q14" s="111">
        <f t="shared" si="4"/>
        <v>8.75</v>
      </c>
      <c r="R14" s="112">
        <f t="shared" si="5"/>
        <v>8.7152776718139648</v>
      </c>
    </row>
    <row r="15" spans="1:18" x14ac:dyDescent="0.25">
      <c r="A15" s="4" t="s">
        <v>24</v>
      </c>
      <c r="B15" s="4" t="s">
        <v>25</v>
      </c>
      <c r="C15" s="5">
        <v>9.0384616851806641</v>
      </c>
      <c r="D15" s="5">
        <v>9.0846157073974609</v>
      </c>
      <c r="E15" s="5">
        <v>9.0769233703613281</v>
      </c>
      <c r="F15" s="109">
        <f t="shared" si="0"/>
        <v>9.0666669209798183</v>
      </c>
      <c r="G15" s="3">
        <v>0</v>
      </c>
      <c r="H15" s="3">
        <v>0</v>
      </c>
      <c r="I15" s="3">
        <v>0</v>
      </c>
      <c r="J15" s="109"/>
      <c r="K15" s="5">
        <v>9.2444448471069336</v>
      </c>
      <c r="L15" s="5">
        <v>9.3666667938232422</v>
      </c>
      <c r="M15" s="5">
        <v>9.2000007629394531</v>
      </c>
      <c r="N15" s="110">
        <f t="shared" si="1"/>
        <v>9.2703708012898769</v>
      </c>
      <c r="O15" s="111">
        <f t="shared" si="2"/>
        <v>9.0666669209798183</v>
      </c>
      <c r="P15" s="111">
        <f t="shared" si="3"/>
        <v>0</v>
      </c>
      <c r="Q15" s="111">
        <f t="shared" si="4"/>
        <v>9.2703708012898769</v>
      </c>
      <c r="R15" s="112">
        <f t="shared" si="5"/>
        <v>9.1685188611348476</v>
      </c>
    </row>
    <row r="16" spans="1:18" x14ac:dyDescent="0.25">
      <c r="A16" s="4" t="s">
        <v>26</v>
      </c>
      <c r="B16" s="4" t="s">
        <v>27</v>
      </c>
      <c r="C16" s="5">
        <v>8.0444450378417969</v>
      </c>
      <c r="D16" s="5">
        <v>8.1333332061767578</v>
      </c>
      <c r="E16" s="5">
        <v>7.988889217376709</v>
      </c>
      <c r="F16" s="109">
        <f t="shared" si="0"/>
        <v>8.0555558204650879</v>
      </c>
      <c r="G16" s="3">
        <v>0</v>
      </c>
      <c r="H16" s="3">
        <v>0</v>
      </c>
      <c r="I16" s="3">
        <v>0</v>
      </c>
      <c r="J16" s="109"/>
      <c r="K16" s="5">
        <v>8.7124996185302734</v>
      </c>
      <c r="L16" s="5">
        <v>8.5874996185302734</v>
      </c>
      <c r="M16" s="5">
        <v>8.5124998092651367</v>
      </c>
      <c r="N16" s="110">
        <f t="shared" si="1"/>
        <v>8.6041663487752285</v>
      </c>
      <c r="O16" s="111">
        <f t="shared" si="2"/>
        <v>8.0555558204650879</v>
      </c>
      <c r="P16" s="111">
        <f t="shared" si="3"/>
        <v>0</v>
      </c>
      <c r="Q16" s="111">
        <f t="shared" si="4"/>
        <v>8.6041663487752285</v>
      </c>
      <c r="R16" s="112">
        <f t="shared" si="5"/>
        <v>8.3298610846201591</v>
      </c>
    </row>
    <row r="17" spans="1:18" x14ac:dyDescent="0.25">
      <c r="A17" s="4" t="s">
        <v>28</v>
      </c>
      <c r="B17" s="4" t="s">
        <v>29</v>
      </c>
      <c r="C17" s="5">
        <v>8.2600002288818359</v>
      </c>
      <c r="D17" s="5">
        <v>8.1800003051757812</v>
      </c>
      <c r="E17" s="5">
        <v>7.7454547882080078</v>
      </c>
      <c r="F17" s="109">
        <f t="shared" si="0"/>
        <v>8.0618184407552089</v>
      </c>
      <c r="G17" s="5">
        <v>8.25</v>
      </c>
      <c r="H17" s="5">
        <v>8.4500007629394531</v>
      </c>
      <c r="I17" s="5">
        <v>1.7999999523162842</v>
      </c>
      <c r="J17" s="109">
        <f>AVERAGEIF(G17:I17,"&gt;0")</f>
        <v>6.1666669050852461</v>
      </c>
      <c r="K17" s="5">
        <v>8.2749996185302734</v>
      </c>
      <c r="L17" s="5">
        <v>8.2124996185302734</v>
      </c>
      <c r="M17" s="5">
        <v>8.4875001907348633</v>
      </c>
      <c r="N17" s="110">
        <f t="shared" si="1"/>
        <v>8.3249998092651367</v>
      </c>
      <c r="O17" s="111">
        <f t="shared" si="2"/>
        <v>8.0618184407552089</v>
      </c>
      <c r="P17" s="111">
        <f t="shared" si="3"/>
        <v>6.1666669050852461</v>
      </c>
      <c r="Q17" s="111">
        <f t="shared" si="4"/>
        <v>8.3249998092651367</v>
      </c>
      <c r="R17" s="112">
        <f t="shared" si="5"/>
        <v>7.5178283850351972</v>
      </c>
    </row>
    <row r="18" spans="1:18" x14ac:dyDescent="0.25">
      <c r="A18" s="4" t="s">
        <v>30</v>
      </c>
      <c r="B18" s="4" t="s">
        <v>31</v>
      </c>
      <c r="C18" s="5">
        <v>8.6428565979003906</v>
      </c>
      <c r="D18" s="5">
        <v>8.7142848968505859</v>
      </c>
      <c r="E18" s="5">
        <v>8.8285703659057617</v>
      </c>
      <c r="F18" s="109">
        <f t="shared" si="0"/>
        <v>8.7285706202189122</v>
      </c>
      <c r="G18" s="3">
        <v>0</v>
      </c>
      <c r="H18" s="3">
        <v>0</v>
      </c>
      <c r="I18" s="3">
        <v>0</v>
      </c>
      <c r="J18" s="109"/>
      <c r="K18" s="5">
        <v>8.6666669845581055</v>
      </c>
      <c r="L18" s="5">
        <v>8.5833330154418945</v>
      </c>
      <c r="M18" s="5">
        <v>8.7499990463256836</v>
      </c>
      <c r="N18" s="110">
        <f t="shared" si="1"/>
        <v>8.6666663487752285</v>
      </c>
      <c r="O18" s="111">
        <f t="shared" si="2"/>
        <v>8.7285706202189122</v>
      </c>
      <c r="P18" s="111">
        <f t="shared" si="3"/>
        <v>0</v>
      </c>
      <c r="Q18" s="111">
        <f t="shared" si="4"/>
        <v>8.6666663487752285</v>
      </c>
      <c r="R18" s="112">
        <f t="shared" si="5"/>
        <v>8.6976184844970703</v>
      </c>
    </row>
    <row r="19" spans="1:18" x14ac:dyDescent="0.25">
      <c r="A19" s="4" t="s">
        <v>32</v>
      </c>
      <c r="B19" s="4" t="s">
        <v>33</v>
      </c>
      <c r="C19" s="5">
        <v>8.7555561065673828</v>
      </c>
      <c r="D19" s="5">
        <v>8.522221565246582</v>
      </c>
      <c r="E19" s="5">
        <v>8.5666666030883789</v>
      </c>
      <c r="F19" s="109">
        <f t="shared" si="0"/>
        <v>8.6148147583007813</v>
      </c>
      <c r="G19" s="5">
        <v>8.5</v>
      </c>
      <c r="H19" s="5">
        <v>8.3999996185302734</v>
      </c>
      <c r="I19" s="5">
        <v>9</v>
      </c>
      <c r="J19" s="109">
        <f>AVERAGEIF(G19:I19,"&gt;0")</f>
        <v>8.6333332061767578</v>
      </c>
      <c r="K19" s="5">
        <v>8.4714288711547852</v>
      </c>
      <c r="L19" s="5">
        <v>8.8000001907348633</v>
      </c>
      <c r="M19" s="5">
        <v>8.5571432113647461</v>
      </c>
      <c r="N19" s="110">
        <f t="shared" si="1"/>
        <v>8.6095240910847988</v>
      </c>
      <c r="O19" s="111">
        <f t="shared" si="2"/>
        <v>8.6148147583007813</v>
      </c>
      <c r="P19" s="111">
        <f t="shared" si="3"/>
        <v>8.6333332061767578</v>
      </c>
      <c r="Q19" s="111">
        <f t="shared" si="4"/>
        <v>8.6095240910847988</v>
      </c>
      <c r="R19" s="112">
        <f t="shared" si="5"/>
        <v>8.6192240185207805</v>
      </c>
    </row>
    <row r="20" spans="1:18" x14ac:dyDescent="0.25">
      <c r="A20" s="4" t="s">
        <v>34</v>
      </c>
      <c r="B20" s="4" t="s">
        <v>35</v>
      </c>
      <c r="C20" s="5">
        <v>8.7571430206298828</v>
      </c>
      <c r="D20" s="5">
        <v>8.6999998092651367</v>
      </c>
      <c r="E20" s="5">
        <v>8.75</v>
      </c>
      <c r="F20" s="109">
        <f t="shared" si="0"/>
        <v>8.7357142766316738</v>
      </c>
      <c r="G20" s="3">
        <v>0</v>
      </c>
      <c r="H20" s="3">
        <v>0</v>
      </c>
      <c r="I20" s="3">
        <v>0</v>
      </c>
      <c r="J20" s="109"/>
      <c r="K20" s="5">
        <v>8.6999998092651367</v>
      </c>
      <c r="L20" s="5">
        <v>8.9285726547241211</v>
      </c>
      <c r="M20" s="5">
        <v>8.9000005722045898</v>
      </c>
      <c r="N20" s="110">
        <f t="shared" si="1"/>
        <v>8.8428576787312831</v>
      </c>
      <c r="O20" s="111">
        <f t="shared" si="2"/>
        <v>8.7357142766316738</v>
      </c>
      <c r="P20" s="111">
        <f t="shared" si="3"/>
        <v>0</v>
      </c>
      <c r="Q20" s="111">
        <f t="shared" si="4"/>
        <v>8.8428576787312831</v>
      </c>
      <c r="R20" s="112">
        <f t="shared" si="5"/>
        <v>8.7892859776814785</v>
      </c>
    </row>
    <row r="21" spans="1:18" x14ac:dyDescent="0.25">
      <c r="A21" s="4" t="s">
        <v>36</v>
      </c>
      <c r="B21" s="4" t="s">
        <v>37</v>
      </c>
      <c r="C21" s="5">
        <v>9</v>
      </c>
      <c r="D21" s="5">
        <v>8.8000001907348633</v>
      </c>
      <c r="E21" s="5">
        <v>9</v>
      </c>
      <c r="F21" s="109">
        <f t="shared" si="0"/>
        <v>8.9333333969116211</v>
      </c>
      <c r="G21" s="5">
        <v>8</v>
      </c>
      <c r="H21" s="5">
        <v>9</v>
      </c>
      <c r="I21" s="5">
        <v>8</v>
      </c>
      <c r="J21" s="109">
        <f>AVERAGEIF(G21:I21,"&gt;0")</f>
        <v>8.3333333333333339</v>
      </c>
      <c r="K21" s="5">
        <v>9</v>
      </c>
      <c r="L21" s="5">
        <v>8.8333330154418945</v>
      </c>
      <c r="M21" s="5">
        <v>9</v>
      </c>
      <c r="N21" s="110">
        <f t="shared" si="1"/>
        <v>8.9444443384806309</v>
      </c>
      <c r="O21" s="111">
        <f t="shared" si="2"/>
        <v>8.9333333969116211</v>
      </c>
      <c r="P21" s="111">
        <f t="shared" si="3"/>
        <v>8.3333333333333339</v>
      </c>
      <c r="Q21" s="111">
        <f t="shared" si="4"/>
        <v>8.9444443384806309</v>
      </c>
      <c r="R21" s="112">
        <f t="shared" si="5"/>
        <v>8.7370370229085292</v>
      </c>
    </row>
    <row r="22" spans="1:18" x14ac:dyDescent="0.25">
      <c r="A22" s="4" t="s">
        <v>38</v>
      </c>
      <c r="B22" s="4" t="s">
        <v>39</v>
      </c>
      <c r="C22" s="5">
        <v>8.9125003814697266</v>
      </c>
      <c r="D22" s="5">
        <v>8.8624992370605469</v>
      </c>
      <c r="E22" s="5">
        <v>7.9500002861022949</v>
      </c>
      <c r="F22" s="109">
        <f t="shared" si="0"/>
        <v>8.5749999682108555</v>
      </c>
      <c r="G22" s="3">
        <v>0</v>
      </c>
      <c r="H22" s="3">
        <v>0</v>
      </c>
      <c r="I22" s="3">
        <v>0</v>
      </c>
      <c r="J22" s="109"/>
      <c r="K22" s="5">
        <v>8.766667366027832</v>
      </c>
      <c r="L22" s="5">
        <v>8.4166669845581055</v>
      </c>
      <c r="M22" s="5">
        <v>8.8499994277954102</v>
      </c>
      <c r="N22" s="110">
        <f t="shared" si="1"/>
        <v>8.6777779261271153</v>
      </c>
      <c r="O22" s="111">
        <f t="shared" si="2"/>
        <v>8.5749999682108555</v>
      </c>
      <c r="P22" s="111">
        <f t="shared" si="3"/>
        <v>0</v>
      </c>
      <c r="Q22" s="111">
        <f t="shared" si="4"/>
        <v>8.6777779261271153</v>
      </c>
      <c r="R22" s="112">
        <f t="shared" si="5"/>
        <v>8.6263889471689854</v>
      </c>
    </row>
    <row r="23" spans="1:18" x14ac:dyDescent="0.25">
      <c r="A23" s="4" t="s">
        <v>40</v>
      </c>
      <c r="B23" s="4" t="s">
        <v>41</v>
      </c>
      <c r="C23" s="5">
        <v>8.7166662216186523</v>
      </c>
      <c r="D23" s="5">
        <v>8.6999998092651367</v>
      </c>
      <c r="E23" s="5">
        <v>8.6166658401489258</v>
      </c>
      <c r="F23" s="109">
        <f t="shared" si="0"/>
        <v>8.6777772903442383</v>
      </c>
      <c r="G23" s="3">
        <v>0</v>
      </c>
      <c r="H23" s="3">
        <v>0</v>
      </c>
      <c r="I23" s="3">
        <v>0</v>
      </c>
      <c r="J23" s="109"/>
      <c r="K23" s="5">
        <v>8.9200000762939453</v>
      </c>
      <c r="L23" s="5">
        <v>8.8000001907348633</v>
      </c>
      <c r="M23" s="5">
        <v>8.7199993133544922</v>
      </c>
      <c r="N23" s="110">
        <f t="shared" si="1"/>
        <v>8.8133331934610997</v>
      </c>
      <c r="O23" s="111">
        <f t="shared" si="2"/>
        <v>8.6777772903442383</v>
      </c>
      <c r="P23" s="111">
        <f t="shared" si="3"/>
        <v>0</v>
      </c>
      <c r="Q23" s="111">
        <f t="shared" si="4"/>
        <v>8.8133331934610997</v>
      </c>
      <c r="R23" s="112">
        <f t="shared" si="5"/>
        <v>8.7455552419026681</v>
      </c>
    </row>
    <row r="24" spans="1:18" x14ac:dyDescent="0.25">
      <c r="A24" s="4" t="s">
        <v>42</v>
      </c>
      <c r="B24" s="4" t="s">
        <v>43</v>
      </c>
      <c r="C24" s="5">
        <v>8.9899997711181641</v>
      </c>
      <c r="D24" s="5">
        <v>8.9200000762939453</v>
      </c>
      <c r="E24" s="5">
        <v>8.6299991607666016</v>
      </c>
      <c r="F24" s="109">
        <f t="shared" si="0"/>
        <v>8.8466663360595703</v>
      </c>
      <c r="G24" s="3">
        <v>0</v>
      </c>
      <c r="H24" s="3">
        <v>0</v>
      </c>
      <c r="I24" s="3">
        <v>0</v>
      </c>
      <c r="J24" s="109"/>
      <c r="K24" s="5">
        <v>8.9250001907348633</v>
      </c>
      <c r="L24" s="5">
        <v>9.0499992370605469</v>
      </c>
      <c r="M24" s="5">
        <v>8.8249998092651367</v>
      </c>
      <c r="N24" s="110">
        <f t="shared" si="1"/>
        <v>8.9333330790201817</v>
      </c>
      <c r="O24" s="111">
        <f t="shared" si="2"/>
        <v>8.8466663360595703</v>
      </c>
      <c r="P24" s="111">
        <f t="shared" si="3"/>
        <v>0</v>
      </c>
      <c r="Q24" s="111">
        <f t="shared" si="4"/>
        <v>8.9333330790201817</v>
      </c>
      <c r="R24" s="112">
        <f t="shared" si="5"/>
        <v>8.8899997075398751</v>
      </c>
    </row>
    <row r="25" spans="1:18" x14ac:dyDescent="0.25">
      <c r="A25" s="4" t="s">
        <v>44</v>
      </c>
      <c r="B25" s="4" t="s">
        <v>45</v>
      </c>
      <c r="C25" s="5">
        <v>8.9583330154418945</v>
      </c>
      <c r="D25" s="5">
        <v>8.9416666030883789</v>
      </c>
      <c r="E25" s="5">
        <v>8.9583330154418945</v>
      </c>
      <c r="F25" s="109">
        <f t="shared" si="0"/>
        <v>8.9527775446573887</v>
      </c>
      <c r="G25" s="5">
        <v>9</v>
      </c>
      <c r="H25" s="5">
        <v>8.9666671752929687</v>
      </c>
      <c r="I25" s="5">
        <v>8.9666671752929687</v>
      </c>
      <c r="J25" s="109">
        <f>AVERAGEIF(G25:I25,"&gt;0")</f>
        <v>8.9777781168619786</v>
      </c>
      <c r="K25" s="5">
        <v>9.0666666030883789</v>
      </c>
      <c r="L25" s="5">
        <v>8.9571428298950195</v>
      </c>
      <c r="M25" s="5">
        <v>8.9857149124145508</v>
      </c>
      <c r="N25" s="110">
        <f t="shared" si="1"/>
        <v>9.0031747817993164</v>
      </c>
      <c r="O25" s="111">
        <f t="shared" si="2"/>
        <v>8.9527775446573887</v>
      </c>
      <c r="P25" s="111">
        <f t="shared" si="3"/>
        <v>8.9777781168619786</v>
      </c>
      <c r="Q25" s="111">
        <f t="shared" si="4"/>
        <v>9.0031747817993164</v>
      </c>
      <c r="R25" s="112">
        <f t="shared" si="5"/>
        <v>8.977910147772894</v>
      </c>
    </row>
    <row r="26" spans="1:18" x14ac:dyDescent="0.25">
      <c r="A26" s="4" t="s">
        <v>46</v>
      </c>
      <c r="B26" s="4" t="s">
        <v>47</v>
      </c>
      <c r="C26" s="5">
        <v>8.9090909957885742</v>
      </c>
      <c r="D26" s="5">
        <v>8.3636360168457031</v>
      </c>
      <c r="E26" s="5">
        <v>8.4545450210571289</v>
      </c>
      <c r="F26" s="109">
        <f t="shared" si="0"/>
        <v>8.5757573445638027</v>
      </c>
      <c r="G26" s="3">
        <v>0</v>
      </c>
      <c r="H26" s="3">
        <v>0</v>
      </c>
      <c r="I26" s="3">
        <v>0</v>
      </c>
      <c r="J26" s="109"/>
      <c r="K26" s="5">
        <v>9</v>
      </c>
      <c r="L26" s="5">
        <v>9</v>
      </c>
      <c r="M26" s="5">
        <v>9</v>
      </c>
      <c r="N26" s="110">
        <f t="shared" si="1"/>
        <v>9</v>
      </c>
      <c r="O26" s="111">
        <f t="shared" si="2"/>
        <v>8.5757573445638027</v>
      </c>
      <c r="P26" s="111">
        <f t="shared" si="3"/>
        <v>0</v>
      </c>
      <c r="Q26" s="111">
        <f t="shared" si="4"/>
        <v>9</v>
      </c>
      <c r="R26" s="112">
        <f t="shared" si="5"/>
        <v>8.7878786722819022</v>
      </c>
    </row>
    <row r="27" spans="1:18" x14ac:dyDescent="0.25">
      <c r="A27" s="4" t="s">
        <v>48</v>
      </c>
      <c r="B27" s="4" t="s">
        <v>49</v>
      </c>
      <c r="C27" s="5">
        <v>8.7333335876464844</v>
      </c>
      <c r="D27" s="5">
        <v>8.6166658401489258</v>
      </c>
      <c r="E27" s="5">
        <v>8.4666662216186523</v>
      </c>
      <c r="F27" s="109">
        <f t="shared" si="0"/>
        <v>8.6055552164713536</v>
      </c>
      <c r="G27" s="3">
        <v>0</v>
      </c>
      <c r="H27" s="3">
        <v>0</v>
      </c>
      <c r="I27" s="3">
        <v>0</v>
      </c>
      <c r="J27" s="109"/>
      <c r="K27" s="5">
        <v>8.7800006866455078</v>
      </c>
      <c r="L27" s="5">
        <v>8.6000003814697266</v>
      </c>
      <c r="M27" s="5">
        <v>8.5799999237060547</v>
      </c>
      <c r="N27" s="110">
        <f t="shared" si="1"/>
        <v>8.6533336639404297</v>
      </c>
      <c r="O27" s="111">
        <f t="shared" si="2"/>
        <v>8.6055552164713536</v>
      </c>
      <c r="P27" s="111">
        <f t="shared" si="3"/>
        <v>0</v>
      </c>
      <c r="Q27" s="111">
        <f t="shared" si="4"/>
        <v>8.6533336639404297</v>
      </c>
      <c r="R27" s="112">
        <f t="shared" si="5"/>
        <v>8.6294444402058907</v>
      </c>
    </row>
    <row r="28" spans="1:18" x14ac:dyDescent="0.25">
      <c r="A28" s="4" t="s">
        <v>50</v>
      </c>
      <c r="B28" s="4" t="s">
        <v>51</v>
      </c>
      <c r="C28" s="5">
        <v>8.1909093856811523</v>
      </c>
      <c r="D28" s="5">
        <v>8.5454549789428711</v>
      </c>
      <c r="E28" s="5">
        <v>8.7272729873657227</v>
      </c>
      <c r="F28" s="109">
        <f t="shared" si="0"/>
        <v>8.487879117329916</v>
      </c>
      <c r="G28" s="3">
        <v>0</v>
      </c>
      <c r="H28" s="3">
        <v>0</v>
      </c>
      <c r="I28" s="3">
        <v>0</v>
      </c>
      <c r="J28" s="109"/>
      <c r="K28" s="5">
        <v>8.7399997711181641</v>
      </c>
      <c r="L28" s="5">
        <v>8.6999998092651367</v>
      </c>
      <c r="M28" s="5">
        <v>8.8999996185302734</v>
      </c>
      <c r="N28" s="110">
        <f t="shared" si="1"/>
        <v>8.7799997329711914</v>
      </c>
      <c r="O28" s="111">
        <f t="shared" si="2"/>
        <v>8.487879117329916</v>
      </c>
      <c r="P28" s="111">
        <f t="shared" si="3"/>
        <v>0</v>
      </c>
      <c r="Q28" s="111">
        <f t="shared" si="4"/>
        <v>8.7799997329711914</v>
      </c>
      <c r="R28" s="112">
        <f t="shared" si="5"/>
        <v>8.6339394251505546</v>
      </c>
    </row>
    <row r="29" spans="1:18" x14ac:dyDescent="0.25">
      <c r="A29" s="4" t="s">
        <v>52</v>
      </c>
      <c r="B29" s="4" t="s">
        <v>53</v>
      </c>
      <c r="C29" s="5">
        <v>8.8000001907348633</v>
      </c>
      <c r="D29" s="5">
        <v>8.9285717010498047</v>
      </c>
      <c r="E29" s="5">
        <v>8.9571437835693359</v>
      </c>
      <c r="F29" s="109">
        <f t="shared" si="0"/>
        <v>8.895238558451334</v>
      </c>
      <c r="G29" s="3">
        <v>0</v>
      </c>
      <c r="H29" s="3">
        <v>0</v>
      </c>
      <c r="I29" s="3">
        <v>0</v>
      </c>
      <c r="J29" s="109"/>
      <c r="K29" s="5">
        <v>8.8599996566772461</v>
      </c>
      <c r="L29" s="5">
        <v>8.880000114440918</v>
      </c>
      <c r="M29" s="5">
        <v>8.7800006866455078</v>
      </c>
      <c r="N29" s="110">
        <f t="shared" si="1"/>
        <v>8.8400001525878906</v>
      </c>
      <c r="O29" s="111">
        <f t="shared" si="2"/>
        <v>8.895238558451334</v>
      </c>
      <c r="P29" s="111">
        <f t="shared" si="3"/>
        <v>0</v>
      </c>
      <c r="Q29" s="111">
        <f t="shared" si="4"/>
        <v>8.8400001525878906</v>
      </c>
      <c r="R29" s="112">
        <f t="shared" si="5"/>
        <v>8.8676193555196114</v>
      </c>
    </row>
    <row r="30" spans="1:18" x14ac:dyDescent="0.25">
      <c r="A30" s="4" t="s">
        <v>54</v>
      </c>
      <c r="B30" s="4" t="s">
        <v>55</v>
      </c>
      <c r="C30" s="5">
        <v>8.6642856597900391</v>
      </c>
      <c r="D30" s="5">
        <v>8.6785717010498047</v>
      </c>
      <c r="E30" s="5">
        <v>8.8000001907348633</v>
      </c>
      <c r="F30" s="109">
        <f t="shared" si="0"/>
        <v>8.7142858505249023</v>
      </c>
      <c r="G30" s="3">
        <v>0</v>
      </c>
      <c r="H30" s="3">
        <v>0</v>
      </c>
      <c r="I30" s="3">
        <v>0</v>
      </c>
      <c r="J30" s="109"/>
      <c r="K30" s="5">
        <v>8.8777780532836914</v>
      </c>
      <c r="L30" s="5">
        <v>8.877777099609375</v>
      </c>
      <c r="M30" s="5">
        <v>9.0444450378417969</v>
      </c>
      <c r="N30" s="110">
        <f t="shared" si="1"/>
        <v>8.9333333969116211</v>
      </c>
      <c r="O30" s="111">
        <f t="shared" si="2"/>
        <v>8.7142858505249023</v>
      </c>
      <c r="P30" s="111">
        <f t="shared" si="3"/>
        <v>0</v>
      </c>
      <c r="Q30" s="111">
        <f t="shared" si="4"/>
        <v>8.9333333969116211</v>
      </c>
      <c r="R30" s="112">
        <f t="shared" si="5"/>
        <v>8.8238096237182617</v>
      </c>
    </row>
    <row r="31" spans="1:18" x14ac:dyDescent="0.25">
      <c r="A31" s="4" t="s">
        <v>56</v>
      </c>
      <c r="B31" s="4" t="s">
        <v>57</v>
      </c>
      <c r="C31" s="5">
        <v>8.125</v>
      </c>
      <c r="D31" s="5">
        <v>8.4250001907348633</v>
      </c>
      <c r="E31" s="5">
        <v>8.3999996185302734</v>
      </c>
      <c r="F31" s="109">
        <f t="shared" si="0"/>
        <v>8.3166666030883789</v>
      </c>
      <c r="G31" s="3">
        <v>0</v>
      </c>
      <c r="H31" s="3">
        <v>0</v>
      </c>
      <c r="I31" s="3">
        <v>0</v>
      </c>
      <c r="J31" s="109"/>
      <c r="K31" s="5">
        <v>8.7250003814697266</v>
      </c>
      <c r="L31" s="5">
        <v>8.8874998092651367</v>
      </c>
      <c r="M31" s="5">
        <v>8.5874996185302734</v>
      </c>
      <c r="N31" s="110">
        <f t="shared" si="1"/>
        <v>8.733333269755045</v>
      </c>
      <c r="O31" s="111">
        <f t="shared" si="2"/>
        <v>8.3166666030883789</v>
      </c>
      <c r="P31" s="111">
        <f t="shared" si="3"/>
        <v>0</v>
      </c>
      <c r="Q31" s="111">
        <f t="shared" si="4"/>
        <v>8.733333269755045</v>
      </c>
      <c r="R31" s="112">
        <f t="shared" si="5"/>
        <v>8.5249999364217111</v>
      </c>
    </row>
    <row r="32" spans="1:18" x14ac:dyDescent="0.25">
      <c r="A32" s="4" t="s">
        <v>58</v>
      </c>
      <c r="B32" s="4" t="s">
        <v>59</v>
      </c>
      <c r="C32" s="5">
        <v>9.1888885498046875</v>
      </c>
      <c r="D32" s="5">
        <v>9.2555551528930664</v>
      </c>
      <c r="E32" s="5">
        <v>9.1111106872558594</v>
      </c>
      <c r="F32" s="109">
        <f t="shared" si="0"/>
        <v>9.185184796651205</v>
      </c>
      <c r="G32" s="3">
        <v>0</v>
      </c>
      <c r="H32" s="3">
        <v>0</v>
      </c>
      <c r="I32" s="3">
        <v>0</v>
      </c>
      <c r="J32" s="109"/>
      <c r="K32" s="5">
        <v>9.1666669845581055</v>
      </c>
      <c r="L32" s="5">
        <v>9.25</v>
      </c>
      <c r="M32" s="5">
        <v>9.1833333969116211</v>
      </c>
      <c r="N32" s="110">
        <f t="shared" si="1"/>
        <v>9.2000001271565761</v>
      </c>
      <c r="O32" s="111">
        <f t="shared" si="2"/>
        <v>9.185184796651205</v>
      </c>
      <c r="P32" s="111">
        <f t="shared" si="3"/>
        <v>0</v>
      </c>
      <c r="Q32" s="111">
        <f t="shared" si="4"/>
        <v>9.2000001271565761</v>
      </c>
      <c r="R32" s="112">
        <f t="shared" si="5"/>
        <v>9.1925924619038906</v>
      </c>
    </row>
    <row r="33" spans="1:18" x14ac:dyDescent="0.25">
      <c r="A33" s="4" t="s">
        <v>60</v>
      </c>
      <c r="B33" s="4" t="s">
        <v>61</v>
      </c>
      <c r="C33" s="5">
        <v>9.016667366027832</v>
      </c>
      <c r="D33" s="5">
        <v>8.9500007629394531</v>
      </c>
      <c r="E33" s="5">
        <v>8.483332633972168</v>
      </c>
      <c r="F33" s="109">
        <f t="shared" si="0"/>
        <v>8.8166669209798183</v>
      </c>
      <c r="G33" s="3">
        <v>0</v>
      </c>
      <c r="H33" s="3">
        <v>0</v>
      </c>
      <c r="I33" s="3">
        <v>0</v>
      </c>
      <c r="J33" s="109"/>
      <c r="K33" s="5">
        <v>9.0600004196166992</v>
      </c>
      <c r="L33" s="5">
        <v>9.0199995040893555</v>
      </c>
      <c r="M33" s="5">
        <v>8.6999998092651367</v>
      </c>
      <c r="N33" s="110">
        <f t="shared" si="1"/>
        <v>8.9266665776570644</v>
      </c>
      <c r="O33" s="111">
        <f t="shared" si="2"/>
        <v>8.8166669209798183</v>
      </c>
      <c r="P33" s="111">
        <f t="shared" si="3"/>
        <v>0</v>
      </c>
      <c r="Q33" s="111">
        <f t="shared" si="4"/>
        <v>8.9266665776570644</v>
      </c>
      <c r="R33" s="112">
        <f t="shared" si="5"/>
        <v>8.8716667493184413</v>
      </c>
    </row>
    <row r="34" spans="1:18" x14ac:dyDescent="0.25">
      <c r="A34" s="4" t="s">
        <v>62</v>
      </c>
      <c r="B34" s="4" t="s">
        <v>63</v>
      </c>
      <c r="C34" s="5">
        <v>8.4285717010498047</v>
      </c>
      <c r="D34" s="5">
        <v>8.4571428298950195</v>
      </c>
      <c r="E34" s="5">
        <v>8.4285717010498047</v>
      </c>
      <c r="F34" s="109">
        <f t="shared" si="0"/>
        <v>8.4380954106648769</v>
      </c>
      <c r="G34" s="3">
        <v>0</v>
      </c>
      <c r="H34" s="3">
        <v>0</v>
      </c>
      <c r="I34" s="3">
        <v>0</v>
      </c>
      <c r="J34" s="109"/>
      <c r="K34" s="5">
        <v>8.6799993515014648</v>
      </c>
      <c r="L34" s="5">
        <v>8.6400003433227539</v>
      </c>
      <c r="M34" s="5">
        <v>8.380000114440918</v>
      </c>
      <c r="N34" s="110">
        <f t="shared" si="1"/>
        <v>8.5666666030883789</v>
      </c>
      <c r="O34" s="111">
        <f t="shared" si="2"/>
        <v>8.4380954106648769</v>
      </c>
      <c r="P34" s="111">
        <f t="shared" si="3"/>
        <v>0</v>
      </c>
      <c r="Q34" s="111">
        <f t="shared" si="4"/>
        <v>8.5666666030883789</v>
      </c>
      <c r="R34" s="112">
        <f t="shared" si="5"/>
        <v>8.5023810068766288</v>
      </c>
    </row>
    <row r="35" spans="1:18" x14ac:dyDescent="0.25">
      <c r="A35" s="4" t="s">
        <v>64</v>
      </c>
      <c r="B35" s="4" t="s">
        <v>65</v>
      </c>
      <c r="C35" s="5">
        <v>9.0900001525878906</v>
      </c>
      <c r="D35" s="5">
        <v>9.0299997329711914</v>
      </c>
      <c r="E35" s="5">
        <v>8.9666662216186523</v>
      </c>
      <c r="F35" s="109">
        <f t="shared" si="0"/>
        <v>9.0288887023925781</v>
      </c>
      <c r="G35" s="3">
        <v>0</v>
      </c>
      <c r="H35" s="3">
        <v>0</v>
      </c>
      <c r="I35" s="3">
        <v>0</v>
      </c>
      <c r="J35" s="109"/>
      <c r="K35" s="5">
        <v>9.0833330154418945</v>
      </c>
      <c r="L35" s="5">
        <v>8.9833335876464844</v>
      </c>
      <c r="M35" s="5">
        <v>8.9166669845581055</v>
      </c>
      <c r="N35" s="110">
        <f t="shared" si="1"/>
        <v>8.9944445292154942</v>
      </c>
      <c r="O35" s="111">
        <f t="shared" si="2"/>
        <v>9.0288887023925781</v>
      </c>
      <c r="P35" s="111">
        <f t="shared" si="3"/>
        <v>0</v>
      </c>
      <c r="Q35" s="111">
        <f t="shared" si="4"/>
        <v>8.9944445292154942</v>
      </c>
      <c r="R35" s="112">
        <f t="shared" si="5"/>
        <v>9.0116666158040353</v>
      </c>
    </row>
    <row r="36" spans="1:18" x14ac:dyDescent="0.25">
      <c r="A36" s="4" t="s">
        <v>66</v>
      </c>
      <c r="B36" s="4" t="s">
        <v>67</v>
      </c>
      <c r="C36" s="5">
        <v>8.857142448425293</v>
      </c>
      <c r="D36" s="5">
        <v>9</v>
      </c>
      <c r="E36" s="5">
        <v>9</v>
      </c>
      <c r="F36" s="109">
        <f t="shared" si="0"/>
        <v>8.9523808161417637</v>
      </c>
      <c r="G36" s="3">
        <v>0</v>
      </c>
      <c r="H36" s="3">
        <v>0</v>
      </c>
      <c r="I36" s="3">
        <v>0</v>
      </c>
      <c r="J36" s="109"/>
      <c r="K36" s="5">
        <v>8.6666669845581055</v>
      </c>
      <c r="L36" s="5">
        <v>8.8333330154418945</v>
      </c>
      <c r="M36" s="5">
        <v>8.8000001907348633</v>
      </c>
      <c r="N36" s="110">
        <f t="shared" si="1"/>
        <v>8.766666730244955</v>
      </c>
      <c r="O36" s="111">
        <f t="shared" si="2"/>
        <v>8.9523808161417637</v>
      </c>
      <c r="P36" s="111">
        <f t="shared" si="3"/>
        <v>0</v>
      </c>
      <c r="Q36" s="111">
        <f t="shared" si="4"/>
        <v>8.766666730244955</v>
      </c>
      <c r="R36" s="112">
        <f t="shared" si="5"/>
        <v>8.8595237731933594</v>
      </c>
    </row>
    <row r="37" spans="1:18" x14ac:dyDescent="0.25">
      <c r="A37" s="4" t="s">
        <v>68</v>
      </c>
      <c r="B37" s="4" t="s">
        <v>69</v>
      </c>
      <c r="C37" s="5">
        <v>8.75</v>
      </c>
      <c r="D37" s="5">
        <v>8.8500003814697266</v>
      </c>
      <c r="E37" s="5">
        <v>9.0625</v>
      </c>
      <c r="F37" s="109">
        <f t="shared" si="0"/>
        <v>8.8875001271565761</v>
      </c>
      <c r="G37" s="3">
        <v>0</v>
      </c>
      <c r="H37" s="3">
        <v>0</v>
      </c>
      <c r="I37" s="3">
        <v>0</v>
      </c>
      <c r="J37" s="109"/>
      <c r="K37" s="5">
        <v>8.7857141494750977</v>
      </c>
      <c r="L37" s="5">
        <v>8.9857139587402344</v>
      </c>
      <c r="M37" s="5">
        <v>8.8285713195800781</v>
      </c>
      <c r="N37" s="110">
        <f t="shared" si="1"/>
        <v>8.8666664759318028</v>
      </c>
      <c r="O37" s="111">
        <f t="shared" si="2"/>
        <v>8.8875001271565761</v>
      </c>
      <c r="P37" s="111">
        <f t="shared" si="3"/>
        <v>0</v>
      </c>
      <c r="Q37" s="111">
        <f t="shared" si="4"/>
        <v>8.8666664759318028</v>
      </c>
      <c r="R37" s="112">
        <f t="shared" si="5"/>
        <v>8.8770833015441895</v>
      </c>
    </row>
    <row r="38" spans="1:18" x14ac:dyDescent="0.25">
      <c r="A38" s="4" t="s">
        <v>70</v>
      </c>
      <c r="B38" s="4" t="s">
        <v>71</v>
      </c>
      <c r="C38" s="5">
        <v>8.6749992370605469</v>
      </c>
      <c r="D38" s="5">
        <v>8.9624996185302734</v>
      </c>
      <c r="E38" s="5">
        <v>8.875</v>
      </c>
      <c r="F38" s="109">
        <f t="shared" si="0"/>
        <v>8.8374996185302734</v>
      </c>
      <c r="G38" s="3">
        <v>0</v>
      </c>
      <c r="H38" s="3">
        <v>0</v>
      </c>
      <c r="I38" s="3">
        <v>0</v>
      </c>
      <c r="J38" s="109"/>
      <c r="K38" s="5">
        <v>8.7124996185302734</v>
      </c>
      <c r="L38" s="5">
        <v>8.8874998092651367</v>
      </c>
      <c r="M38" s="5">
        <v>8.875</v>
      </c>
      <c r="N38" s="110">
        <f t="shared" si="1"/>
        <v>8.8249998092651367</v>
      </c>
      <c r="O38" s="111">
        <f t="shared" si="2"/>
        <v>8.8374996185302734</v>
      </c>
      <c r="P38" s="111">
        <f t="shared" si="3"/>
        <v>0</v>
      </c>
      <c r="Q38" s="111">
        <f t="shared" si="4"/>
        <v>8.8249998092651367</v>
      </c>
      <c r="R38" s="112">
        <f t="shared" si="5"/>
        <v>8.8312497138977051</v>
      </c>
    </row>
    <row r="39" spans="1:18" x14ac:dyDescent="0.25">
      <c r="A39" s="4" t="s">
        <v>72</v>
      </c>
      <c r="B39" s="4" t="s">
        <v>73</v>
      </c>
      <c r="C39" s="5">
        <v>8.625</v>
      </c>
      <c r="D39" s="5">
        <v>8.4125003814697266</v>
      </c>
      <c r="E39" s="5">
        <v>8.6124992370605469</v>
      </c>
      <c r="F39" s="109">
        <f t="shared" si="0"/>
        <v>8.5499998728434239</v>
      </c>
      <c r="G39" s="3">
        <v>0</v>
      </c>
      <c r="H39" s="3">
        <v>0</v>
      </c>
      <c r="I39" s="3">
        <v>0</v>
      </c>
      <c r="J39" s="109"/>
      <c r="K39" s="5">
        <v>8.8833332061767578</v>
      </c>
      <c r="L39" s="5">
        <v>8.8666667938232422</v>
      </c>
      <c r="M39" s="5">
        <v>8.7333335876464844</v>
      </c>
      <c r="N39" s="110">
        <f t="shared" si="1"/>
        <v>8.8277778625488281</v>
      </c>
      <c r="O39" s="111">
        <f t="shared" si="2"/>
        <v>8.5499998728434239</v>
      </c>
      <c r="P39" s="111">
        <f t="shared" si="3"/>
        <v>0</v>
      </c>
      <c r="Q39" s="111">
        <f t="shared" si="4"/>
        <v>8.8277778625488281</v>
      </c>
      <c r="R39" s="112">
        <f t="shared" si="5"/>
        <v>8.6888888676961251</v>
      </c>
    </row>
    <row r="40" spans="1:18" x14ac:dyDescent="0.25">
      <c r="A40" s="4" t="s">
        <v>74</v>
      </c>
      <c r="B40" s="4" t="s">
        <v>75</v>
      </c>
      <c r="C40" s="5">
        <v>8.8615388870239258</v>
      </c>
      <c r="D40" s="5">
        <v>8.9461536407470703</v>
      </c>
      <c r="E40" s="5">
        <v>8.9692306518554687</v>
      </c>
      <c r="F40" s="109">
        <f t="shared" si="0"/>
        <v>8.9256410598754883</v>
      </c>
      <c r="G40" s="3">
        <v>0</v>
      </c>
      <c r="H40" s="3">
        <v>0</v>
      </c>
      <c r="I40" s="3">
        <v>0</v>
      </c>
      <c r="J40" s="109"/>
      <c r="K40" s="5">
        <v>8.9777774810791016</v>
      </c>
      <c r="L40" s="5">
        <v>9</v>
      </c>
      <c r="M40" s="5">
        <v>9.0888881683349609</v>
      </c>
      <c r="N40" s="110">
        <f t="shared" si="1"/>
        <v>9.0222218831380214</v>
      </c>
      <c r="O40" s="111">
        <f t="shared" si="2"/>
        <v>8.9256410598754883</v>
      </c>
      <c r="P40" s="111">
        <f t="shared" si="3"/>
        <v>0</v>
      </c>
      <c r="Q40" s="111">
        <f t="shared" si="4"/>
        <v>9.0222218831380214</v>
      </c>
      <c r="R40" s="112">
        <f t="shared" si="5"/>
        <v>8.9739314715067557</v>
      </c>
    </row>
    <row r="41" spans="1:18" x14ac:dyDescent="0.25">
      <c r="A41" s="4" t="s">
        <v>76</v>
      </c>
      <c r="B41" s="4" t="s">
        <v>77</v>
      </c>
      <c r="C41" s="5">
        <v>8.6578950881958008</v>
      </c>
      <c r="D41" s="5">
        <v>8.8421049118041992</v>
      </c>
      <c r="E41" s="5">
        <v>8.4736843109130859</v>
      </c>
      <c r="F41" s="109">
        <f t="shared" si="0"/>
        <v>8.6578947703043614</v>
      </c>
      <c r="G41" s="3">
        <v>0</v>
      </c>
      <c r="H41" s="3">
        <v>0</v>
      </c>
      <c r="I41" s="3">
        <v>0</v>
      </c>
      <c r="J41" s="109"/>
      <c r="K41" s="5">
        <v>8.766667366027832</v>
      </c>
      <c r="L41" s="5">
        <v>9.0666666030883789</v>
      </c>
      <c r="M41" s="5">
        <v>8.7777776718139648</v>
      </c>
      <c r="N41" s="110">
        <f t="shared" si="1"/>
        <v>8.8703705469767247</v>
      </c>
      <c r="O41" s="111">
        <f t="shared" si="2"/>
        <v>8.6578947703043614</v>
      </c>
      <c r="P41" s="111">
        <f t="shared" si="3"/>
        <v>0</v>
      </c>
      <c r="Q41" s="111">
        <f t="shared" si="4"/>
        <v>8.8703705469767247</v>
      </c>
      <c r="R41" s="112">
        <f t="shared" si="5"/>
        <v>8.764132658640543</v>
      </c>
    </row>
    <row r="42" spans="1:18" x14ac:dyDescent="0.25">
      <c r="A42" s="4" t="s">
        <v>78</v>
      </c>
      <c r="B42" s="4" t="s">
        <v>79</v>
      </c>
      <c r="C42" s="5">
        <v>9.0999994277954102</v>
      </c>
      <c r="D42" s="5">
        <v>9.108332633972168</v>
      </c>
      <c r="E42" s="5">
        <v>9.0916662216186523</v>
      </c>
      <c r="F42" s="109">
        <f t="shared" si="0"/>
        <v>9.0999994277954102</v>
      </c>
      <c r="G42" s="5">
        <v>10</v>
      </c>
      <c r="H42" s="5">
        <v>9.6000003814697266</v>
      </c>
      <c r="I42" s="5">
        <v>8.5</v>
      </c>
      <c r="J42" s="109">
        <f>AVERAGEIF(G42:I42,"&gt;0")</f>
        <v>9.3666667938232422</v>
      </c>
      <c r="K42" s="5">
        <v>9.0999994277954102</v>
      </c>
      <c r="L42" s="5">
        <v>9.1333332061767578</v>
      </c>
      <c r="M42" s="5">
        <v>9</v>
      </c>
      <c r="N42" s="110">
        <f t="shared" si="1"/>
        <v>9.0777775446573887</v>
      </c>
      <c r="O42" s="111">
        <f t="shared" si="2"/>
        <v>9.0999994277954102</v>
      </c>
      <c r="P42" s="111">
        <f t="shared" si="3"/>
        <v>9.3666667938232422</v>
      </c>
      <c r="Q42" s="111">
        <f t="shared" si="4"/>
        <v>9.0777775446573887</v>
      </c>
      <c r="R42" s="112">
        <f t="shared" si="5"/>
        <v>9.1814812554253464</v>
      </c>
    </row>
    <row r="43" spans="1:18" x14ac:dyDescent="0.25">
      <c r="A43" s="4" t="s">
        <v>80</v>
      </c>
      <c r="B43" s="4" t="s">
        <v>81</v>
      </c>
      <c r="C43" s="5">
        <v>8.6666669845581055</v>
      </c>
      <c r="D43" s="5">
        <v>8.9166669845581055</v>
      </c>
      <c r="E43" s="5">
        <v>9</v>
      </c>
      <c r="F43" s="109">
        <f t="shared" si="0"/>
        <v>8.8611113230387364</v>
      </c>
      <c r="G43" s="5">
        <v>9</v>
      </c>
      <c r="H43" s="5">
        <v>10</v>
      </c>
      <c r="I43" s="5">
        <v>9</v>
      </c>
      <c r="J43" s="109">
        <f>AVERAGEIF(G43:I43,"&gt;0")</f>
        <v>9.3333333333333339</v>
      </c>
      <c r="K43" s="5">
        <v>8.4285717010498047</v>
      </c>
      <c r="L43" s="5">
        <v>9</v>
      </c>
      <c r="M43" s="5">
        <v>8.857142448425293</v>
      </c>
      <c r="N43" s="110">
        <f t="shared" si="1"/>
        <v>8.7619047164916992</v>
      </c>
      <c r="O43" s="111">
        <f t="shared" si="2"/>
        <v>8.8611113230387364</v>
      </c>
      <c r="P43" s="111">
        <f t="shared" si="3"/>
        <v>9.3333333333333339</v>
      </c>
      <c r="Q43" s="111">
        <f t="shared" si="4"/>
        <v>8.7619047164916992</v>
      </c>
      <c r="R43" s="112">
        <f t="shared" si="5"/>
        <v>8.9854497909545898</v>
      </c>
    </row>
    <row r="44" spans="1:18" x14ac:dyDescent="0.25">
      <c r="A44" s="4" t="s">
        <v>82</v>
      </c>
      <c r="B44" s="4" t="s">
        <v>83</v>
      </c>
      <c r="C44" s="5">
        <v>9</v>
      </c>
      <c r="D44" s="5">
        <v>9</v>
      </c>
      <c r="E44" s="5">
        <v>9</v>
      </c>
      <c r="F44" s="109">
        <f t="shared" si="0"/>
        <v>9</v>
      </c>
      <c r="G44" s="3">
        <v>0</v>
      </c>
      <c r="H44" s="3">
        <v>0</v>
      </c>
      <c r="I44" s="3">
        <v>0</v>
      </c>
      <c r="J44" s="109"/>
      <c r="K44" s="5">
        <v>9.1666669845581055</v>
      </c>
      <c r="L44" s="5">
        <v>9.1833333969116211</v>
      </c>
      <c r="M44" s="5">
        <v>9</v>
      </c>
      <c r="N44" s="110">
        <f t="shared" si="1"/>
        <v>9.1166667938232422</v>
      </c>
      <c r="O44" s="111">
        <f t="shared" si="2"/>
        <v>9</v>
      </c>
      <c r="P44" s="111">
        <f t="shared" si="3"/>
        <v>0</v>
      </c>
      <c r="Q44" s="111">
        <f t="shared" si="4"/>
        <v>9.1166667938232422</v>
      </c>
      <c r="R44" s="112">
        <f t="shared" si="5"/>
        <v>9.0583333969116211</v>
      </c>
    </row>
    <row r="45" spans="1:18" x14ac:dyDescent="0.25">
      <c r="A45" s="4" t="s">
        <v>84</v>
      </c>
      <c r="B45" s="4" t="s">
        <v>85</v>
      </c>
      <c r="C45" s="5">
        <v>8.9999990463256836</v>
      </c>
      <c r="D45" s="5">
        <v>8.763636589050293</v>
      </c>
      <c r="E45" s="5">
        <v>8.8272724151611328</v>
      </c>
      <c r="F45" s="109">
        <f t="shared" si="0"/>
        <v>8.8636360168457031</v>
      </c>
      <c r="G45" s="3">
        <v>0</v>
      </c>
      <c r="H45" s="3">
        <v>0</v>
      </c>
      <c r="I45" s="3">
        <v>0</v>
      </c>
      <c r="J45" s="109"/>
      <c r="K45" s="5">
        <v>9.1833333969116211</v>
      </c>
      <c r="L45" s="5">
        <v>9.0333337783813477</v>
      </c>
      <c r="M45" s="5">
        <v>8.9499998092651367</v>
      </c>
      <c r="N45" s="110">
        <f t="shared" si="1"/>
        <v>9.0555556615193691</v>
      </c>
      <c r="O45" s="111">
        <f t="shared" si="2"/>
        <v>8.8636360168457031</v>
      </c>
      <c r="P45" s="111">
        <f t="shared" si="3"/>
        <v>0</v>
      </c>
      <c r="Q45" s="111">
        <f t="shared" si="4"/>
        <v>9.0555556615193691</v>
      </c>
      <c r="R45" s="112">
        <f t="shared" si="5"/>
        <v>8.959595839182537</v>
      </c>
    </row>
    <row r="46" spans="1:18" x14ac:dyDescent="0.25">
      <c r="A46" s="4" t="s">
        <v>86</v>
      </c>
      <c r="B46" s="4" t="s">
        <v>87</v>
      </c>
      <c r="C46" s="5">
        <v>8.8833341598510742</v>
      </c>
      <c r="D46" s="5">
        <v>8.8400001525878906</v>
      </c>
      <c r="E46" s="5">
        <v>8.8833341598510742</v>
      </c>
      <c r="F46" s="109">
        <f t="shared" si="0"/>
        <v>8.8688894907633458</v>
      </c>
      <c r="G46" s="5">
        <v>8.8499994277954102</v>
      </c>
      <c r="H46" s="5">
        <v>8.8000001907348633</v>
      </c>
      <c r="I46" s="5">
        <v>0</v>
      </c>
      <c r="J46" s="109">
        <f>AVERAGEIF(G46:I46,"&gt;0")</f>
        <v>8.8249998092651367</v>
      </c>
      <c r="K46" s="3">
        <v>0</v>
      </c>
      <c r="L46" s="3">
        <v>0</v>
      </c>
      <c r="M46" s="3">
        <v>0</v>
      </c>
      <c r="N46" s="110"/>
      <c r="O46" s="111">
        <f t="shared" si="2"/>
        <v>8.8688894907633458</v>
      </c>
      <c r="P46" s="111">
        <f t="shared" si="3"/>
        <v>8.8249998092651367</v>
      </c>
      <c r="Q46" s="111">
        <f t="shared" si="4"/>
        <v>0</v>
      </c>
      <c r="R46" s="112">
        <f t="shared" si="5"/>
        <v>8.8469446500142404</v>
      </c>
    </row>
    <row r="47" spans="1:18" x14ac:dyDescent="0.25">
      <c r="A47" s="4" t="s">
        <v>88</v>
      </c>
      <c r="B47" s="4" t="s">
        <v>89</v>
      </c>
      <c r="C47" s="5">
        <v>9</v>
      </c>
      <c r="D47" s="5">
        <v>9</v>
      </c>
      <c r="E47" s="5">
        <v>9</v>
      </c>
      <c r="F47" s="109">
        <f t="shared" si="0"/>
        <v>9</v>
      </c>
      <c r="G47" s="3">
        <v>0</v>
      </c>
      <c r="H47" s="3">
        <v>0</v>
      </c>
      <c r="I47" s="3">
        <v>0</v>
      </c>
      <c r="J47" s="109"/>
      <c r="K47" s="5">
        <v>9</v>
      </c>
      <c r="L47" s="5">
        <v>8.6000003814697266</v>
      </c>
      <c r="M47" s="5">
        <v>8.8000001907348633</v>
      </c>
      <c r="N47" s="110">
        <f t="shared" si="1"/>
        <v>8.8000001907348633</v>
      </c>
      <c r="O47" s="111">
        <f t="shared" si="2"/>
        <v>9</v>
      </c>
      <c r="P47" s="111">
        <f t="shared" si="3"/>
        <v>0</v>
      </c>
      <c r="Q47" s="111">
        <f t="shared" si="4"/>
        <v>8.8000001907348633</v>
      </c>
      <c r="R47" s="112">
        <f t="shared" si="5"/>
        <v>8.9000000953674316</v>
      </c>
    </row>
    <row r="48" spans="1:18" x14ac:dyDescent="0.25">
      <c r="A48" s="4" t="s">
        <v>90</v>
      </c>
      <c r="B48" s="4" t="s">
        <v>91</v>
      </c>
      <c r="C48" s="5">
        <v>8.857142448425293</v>
      </c>
      <c r="D48" s="5">
        <v>8.6285715103149414</v>
      </c>
      <c r="E48" s="5">
        <v>9.0857143402099609</v>
      </c>
      <c r="F48" s="109">
        <f t="shared" si="0"/>
        <v>8.8571427663167324</v>
      </c>
      <c r="G48" s="3">
        <v>0</v>
      </c>
      <c r="H48" s="3">
        <v>0</v>
      </c>
      <c r="I48" s="3">
        <v>0</v>
      </c>
      <c r="J48" s="109"/>
      <c r="K48" s="5">
        <v>9</v>
      </c>
      <c r="L48" s="5">
        <v>8.9249992370605469</v>
      </c>
      <c r="M48" s="5">
        <v>9.2749996185302734</v>
      </c>
      <c r="N48" s="110">
        <f t="shared" si="1"/>
        <v>9.0666662851969395</v>
      </c>
      <c r="O48" s="111">
        <f t="shared" si="2"/>
        <v>8.8571427663167324</v>
      </c>
      <c r="P48" s="111">
        <f t="shared" si="3"/>
        <v>0</v>
      </c>
      <c r="Q48" s="111">
        <f t="shared" si="4"/>
        <v>9.0666662851969395</v>
      </c>
      <c r="R48" s="112">
        <f t="shared" si="5"/>
        <v>8.9619045257568359</v>
      </c>
    </row>
    <row r="49" spans="1:18" x14ac:dyDescent="0.25">
      <c r="A49" s="4" t="s">
        <v>92</v>
      </c>
      <c r="B49" s="4" t="s">
        <v>93</v>
      </c>
      <c r="C49" s="5">
        <v>8.9909086227416992</v>
      </c>
      <c r="D49" s="5">
        <v>8.9545459747314453</v>
      </c>
      <c r="E49" s="5">
        <v>8.9545450210571289</v>
      </c>
      <c r="F49" s="109">
        <f t="shared" si="0"/>
        <v>8.9666665395100917</v>
      </c>
      <c r="G49" s="3">
        <v>0</v>
      </c>
      <c r="H49" s="3">
        <v>0</v>
      </c>
      <c r="I49" s="3">
        <v>0</v>
      </c>
      <c r="J49" s="109"/>
      <c r="K49" s="5">
        <v>8.8900003433227539</v>
      </c>
      <c r="L49" s="5">
        <v>8.869999885559082</v>
      </c>
      <c r="M49" s="5">
        <v>8.9000005722045898</v>
      </c>
      <c r="N49" s="110">
        <f t="shared" si="1"/>
        <v>8.8866669336954747</v>
      </c>
      <c r="O49" s="111">
        <f t="shared" si="2"/>
        <v>8.9666665395100917</v>
      </c>
      <c r="P49" s="111">
        <f t="shared" si="3"/>
        <v>0</v>
      </c>
      <c r="Q49" s="111">
        <f t="shared" si="4"/>
        <v>8.8866669336954747</v>
      </c>
      <c r="R49" s="112">
        <f t="shared" si="5"/>
        <v>8.9266667366027832</v>
      </c>
    </row>
    <row r="50" spans="1:18" x14ac:dyDescent="0.25">
      <c r="A50" s="4" t="s">
        <v>94</v>
      </c>
      <c r="B50" s="4" t="s">
        <v>95</v>
      </c>
      <c r="C50" s="5">
        <v>8.9428567886352539</v>
      </c>
      <c r="D50" s="5">
        <v>8.9571428298950195</v>
      </c>
      <c r="E50" s="5">
        <v>9</v>
      </c>
      <c r="F50" s="109">
        <f t="shared" si="0"/>
        <v>8.9666665395100917</v>
      </c>
      <c r="G50" s="3">
        <v>0</v>
      </c>
      <c r="H50" s="3">
        <v>0</v>
      </c>
      <c r="I50" s="3">
        <v>0</v>
      </c>
      <c r="J50" s="109"/>
      <c r="K50" s="5">
        <v>8.75</v>
      </c>
      <c r="L50" s="5">
        <v>8.75</v>
      </c>
      <c r="M50" s="5">
        <v>8.75</v>
      </c>
      <c r="N50" s="110">
        <f t="shared" si="1"/>
        <v>8.75</v>
      </c>
      <c r="O50" s="111">
        <f t="shared" si="2"/>
        <v>8.9666665395100917</v>
      </c>
      <c r="P50" s="111">
        <f t="shared" si="3"/>
        <v>0</v>
      </c>
      <c r="Q50" s="111">
        <f t="shared" si="4"/>
        <v>8.75</v>
      </c>
      <c r="R50" s="112">
        <f t="shared" si="5"/>
        <v>8.8583332697550468</v>
      </c>
    </row>
    <row r="51" spans="1:18" x14ac:dyDescent="0.25">
      <c r="A51" s="4" t="s">
        <v>96</v>
      </c>
      <c r="B51" s="4" t="s">
        <v>97</v>
      </c>
      <c r="C51" s="5">
        <v>8.4750003814697266</v>
      </c>
      <c r="D51" s="5">
        <v>8.4499998092651367</v>
      </c>
      <c r="E51" s="5">
        <v>8.5874996185302734</v>
      </c>
      <c r="F51" s="109">
        <f t="shared" si="0"/>
        <v>8.5041666030883789</v>
      </c>
      <c r="G51" s="3">
        <v>0</v>
      </c>
      <c r="H51" s="3">
        <v>0</v>
      </c>
      <c r="I51" s="3">
        <v>0</v>
      </c>
      <c r="J51" s="109"/>
      <c r="K51" s="5">
        <v>8.6375007629394531</v>
      </c>
      <c r="L51" s="5">
        <v>8.7124996185302734</v>
      </c>
      <c r="M51" s="5">
        <v>8.5250005722045898</v>
      </c>
      <c r="N51" s="110">
        <f t="shared" si="1"/>
        <v>8.6250003178914394</v>
      </c>
      <c r="O51" s="111">
        <f t="shared" si="2"/>
        <v>8.5041666030883789</v>
      </c>
      <c r="P51" s="111">
        <f t="shared" si="3"/>
        <v>0</v>
      </c>
      <c r="Q51" s="111">
        <f t="shared" si="4"/>
        <v>8.6250003178914394</v>
      </c>
      <c r="R51" s="112">
        <f t="shared" si="5"/>
        <v>8.56458346048991</v>
      </c>
    </row>
    <row r="52" spans="1:18" x14ac:dyDescent="0.25">
      <c r="A52" s="4" t="s">
        <v>98</v>
      </c>
      <c r="B52" s="4" t="s">
        <v>99</v>
      </c>
      <c r="C52" s="5">
        <v>8.3333330154418945</v>
      </c>
      <c r="D52" s="5">
        <v>8.1666669845581055</v>
      </c>
      <c r="E52" s="5">
        <v>8</v>
      </c>
      <c r="F52" s="109">
        <f t="shared" si="0"/>
        <v>8.1666666666666661</v>
      </c>
      <c r="G52" s="3">
        <v>0</v>
      </c>
      <c r="H52" s="3">
        <v>0</v>
      </c>
      <c r="I52" s="3">
        <v>0</v>
      </c>
      <c r="J52" s="109"/>
      <c r="K52" s="5">
        <v>8</v>
      </c>
      <c r="L52" s="5">
        <v>8.25</v>
      </c>
      <c r="M52" s="5">
        <v>8</v>
      </c>
      <c r="N52" s="110">
        <f t="shared" si="1"/>
        <v>8.0833333333333339</v>
      </c>
      <c r="O52" s="111">
        <f t="shared" si="2"/>
        <v>8.1666666666666661</v>
      </c>
      <c r="P52" s="111">
        <f t="shared" si="3"/>
        <v>0</v>
      </c>
      <c r="Q52" s="111">
        <f t="shared" si="4"/>
        <v>8.0833333333333339</v>
      </c>
      <c r="R52" s="112">
        <f t="shared" si="5"/>
        <v>8.125</v>
      </c>
    </row>
    <row r="53" spans="1:18" x14ac:dyDescent="0.25">
      <c r="A53" s="4" t="s">
        <v>100</v>
      </c>
      <c r="B53" s="4" t="s">
        <v>101</v>
      </c>
      <c r="C53" s="5">
        <v>9.2124996185302734</v>
      </c>
      <c r="D53" s="5">
        <v>9.1999998092651367</v>
      </c>
      <c r="E53" s="5">
        <v>9.1624994277954102</v>
      </c>
      <c r="F53" s="109">
        <f t="shared" si="0"/>
        <v>9.1916662851969395</v>
      </c>
      <c r="G53" s="3">
        <v>0</v>
      </c>
      <c r="H53" s="3">
        <v>0</v>
      </c>
      <c r="I53" s="3">
        <v>0</v>
      </c>
      <c r="J53" s="109"/>
      <c r="K53" s="5">
        <v>9.25</v>
      </c>
      <c r="L53" s="5">
        <v>9.0999994277954102</v>
      </c>
      <c r="M53" s="5">
        <v>9.2250003814697266</v>
      </c>
      <c r="N53" s="110">
        <f t="shared" si="1"/>
        <v>9.1916666030883789</v>
      </c>
      <c r="O53" s="111">
        <f t="shared" si="2"/>
        <v>9.1916662851969395</v>
      </c>
      <c r="P53" s="111">
        <f t="shared" si="3"/>
        <v>0</v>
      </c>
      <c r="Q53" s="111">
        <f t="shared" si="4"/>
        <v>9.1916666030883789</v>
      </c>
      <c r="R53" s="112">
        <f t="shared" si="5"/>
        <v>9.1916664441426583</v>
      </c>
    </row>
    <row r="54" spans="1:18" x14ac:dyDescent="0.25">
      <c r="A54" s="4" t="s">
        <v>102</v>
      </c>
      <c r="B54" s="4" t="s">
        <v>103</v>
      </c>
      <c r="C54" s="5">
        <v>8.9500007629394531</v>
      </c>
      <c r="D54" s="5">
        <v>8.9666671752929687</v>
      </c>
      <c r="E54" s="5">
        <v>8.9000005722045898</v>
      </c>
      <c r="F54" s="109">
        <f t="shared" si="0"/>
        <v>8.9388895034790039</v>
      </c>
      <c r="G54" s="3">
        <v>0</v>
      </c>
      <c r="H54" s="3">
        <v>0</v>
      </c>
      <c r="I54" s="3">
        <v>0</v>
      </c>
      <c r="J54" s="109"/>
      <c r="K54" s="5">
        <v>8.9400005340576172</v>
      </c>
      <c r="L54" s="5">
        <v>8.880000114440918</v>
      </c>
      <c r="M54" s="5">
        <v>8.8400001525878906</v>
      </c>
      <c r="N54" s="110">
        <f t="shared" si="1"/>
        <v>8.8866669336954747</v>
      </c>
      <c r="O54" s="111">
        <f t="shared" si="2"/>
        <v>8.9388895034790039</v>
      </c>
      <c r="P54" s="111">
        <f t="shared" si="3"/>
        <v>0</v>
      </c>
      <c r="Q54" s="111">
        <f t="shared" si="4"/>
        <v>8.8866669336954747</v>
      </c>
      <c r="R54" s="112">
        <f t="shared" si="5"/>
        <v>8.9127782185872384</v>
      </c>
    </row>
    <row r="55" spans="1:18" x14ac:dyDescent="0.25">
      <c r="A55" s="4" t="s">
        <v>104</v>
      </c>
      <c r="B55" s="4" t="s">
        <v>105</v>
      </c>
      <c r="C55" s="5">
        <v>8.8166666030883789</v>
      </c>
      <c r="D55" s="5">
        <v>8.9714288711547852</v>
      </c>
      <c r="E55" s="5">
        <v>8.8857145309448242</v>
      </c>
      <c r="F55" s="109">
        <f t="shared" si="0"/>
        <v>8.89127000172933</v>
      </c>
      <c r="G55" s="5">
        <v>8.8999996185302734</v>
      </c>
      <c r="H55" s="5">
        <v>8.8999996185302734</v>
      </c>
      <c r="I55" s="5">
        <v>0</v>
      </c>
      <c r="J55" s="109">
        <f>AVERAGEIF(G55:I55,"&gt;0")</f>
        <v>8.8999996185302734</v>
      </c>
      <c r="K55" s="5">
        <v>8.9249992370605469</v>
      </c>
      <c r="L55" s="5">
        <v>8.9499998092651367</v>
      </c>
      <c r="M55" s="5">
        <v>9</v>
      </c>
      <c r="N55" s="110">
        <f t="shared" si="1"/>
        <v>8.9583330154418945</v>
      </c>
      <c r="O55" s="111">
        <f t="shared" si="2"/>
        <v>8.89127000172933</v>
      </c>
      <c r="P55" s="111">
        <f t="shared" si="3"/>
        <v>8.8999996185302734</v>
      </c>
      <c r="Q55" s="111">
        <f t="shared" si="4"/>
        <v>8.9583330154418945</v>
      </c>
      <c r="R55" s="112">
        <f t="shared" si="5"/>
        <v>8.9165342119004993</v>
      </c>
    </row>
    <row r="56" spans="1:18" x14ac:dyDescent="0.25">
      <c r="A56" s="4" t="s">
        <v>106</v>
      </c>
      <c r="B56" s="4" t="s">
        <v>107</v>
      </c>
      <c r="C56" s="5">
        <v>9</v>
      </c>
      <c r="D56" s="5">
        <v>9</v>
      </c>
      <c r="E56" s="5">
        <v>9</v>
      </c>
      <c r="F56" s="109">
        <f t="shared" si="0"/>
        <v>9</v>
      </c>
      <c r="G56" s="5">
        <v>9</v>
      </c>
      <c r="H56" s="5">
        <v>10</v>
      </c>
      <c r="I56" s="5">
        <v>0</v>
      </c>
      <c r="J56" s="109">
        <f>AVERAGEIF(G56:I56,"&gt;0")</f>
        <v>9.5</v>
      </c>
      <c r="K56" s="5">
        <v>9</v>
      </c>
      <c r="L56" s="5">
        <v>9</v>
      </c>
      <c r="M56" s="5">
        <v>9</v>
      </c>
      <c r="N56" s="110">
        <f t="shared" si="1"/>
        <v>9</v>
      </c>
      <c r="O56" s="111">
        <f t="shared" si="2"/>
        <v>9</v>
      </c>
      <c r="P56" s="111">
        <f t="shared" si="3"/>
        <v>9.5</v>
      </c>
      <c r="Q56" s="111">
        <f t="shared" si="4"/>
        <v>9</v>
      </c>
      <c r="R56" s="112">
        <f t="shared" si="5"/>
        <v>9.1666666666666661</v>
      </c>
    </row>
    <row r="57" spans="1:18" x14ac:dyDescent="0.25">
      <c r="A57" s="4" t="s">
        <v>108</v>
      </c>
      <c r="B57" s="4" t="s">
        <v>109</v>
      </c>
      <c r="C57" s="5">
        <v>9.1625003814697266</v>
      </c>
      <c r="D57" s="5">
        <v>9.3374996185302734</v>
      </c>
      <c r="E57" s="5">
        <v>9.3625011444091797</v>
      </c>
      <c r="F57" s="109">
        <f t="shared" si="0"/>
        <v>9.2875003814697266</v>
      </c>
      <c r="G57" s="3">
        <v>0</v>
      </c>
      <c r="H57" s="3">
        <v>0</v>
      </c>
      <c r="I57" s="3">
        <v>0</v>
      </c>
      <c r="J57" s="109"/>
      <c r="K57" s="5">
        <v>9.0500001907348633</v>
      </c>
      <c r="L57" s="5">
        <v>9.4750003814697266</v>
      </c>
      <c r="M57" s="5">
        <v>9.5</v>
      </c>
      <c r="N57" s="110">
        <f t="shared" si="1"/>
        <v>9.3416668574015294</v>
      </c>
      <c r="O57" s="111">
        <f t="shared" si="2"/>
        <v>9.2875003814697266</v>
      </c>
      <c r="P57" s="111">
        <f t="shared" si="3"/>
        <v>0</v>
      </c>
      <c r="Q57" s="111">
        <f t="shared" si="4"/>
        <v>9.3416668574015294</v>
      </c>
      <c r="R57" s="112">
        <f t="shared" si="5"/>
        <v>9.3145836194356271</v>
      </c>
    </row>
    <row r="58" spans="1:18" x14ac:dyDescent="0.25">
      <c r="A58" s="4" t="s">
        <v>110</v>
      </c>
      <c r="B58" s="4" t="s">
        <v>111</v>
      </c>
      <c r="C58" s="5">
        <v>8.2857141494750977</v>
      </c>
      <c r="D58" s="5">
        <v>8.0999994277954102</v>
      </c>
      <c r="E58" s="5">
        <v>8.1714286804199219</v>
      </c>
      <c r="F58" s="109">
        <f t="shared" si="0"/>
        <v>8.1857140858968105</v>
      </c>
      <c r="G58" s="3">
        <v>0</v>
      </c>
      <c r="H58" s="3">
        <v>0</v>
      </c>
      <c r="I58" s="3">
        <v>0</v>
      </c>
      <c r="J58" s="109"/>
      <c r="K58" s="5">
        <v>8.6000003814697266</v>
      </c>
      <c r="L58" s="5">
        <v>8.0833330154418945</v>
      </c>
      <c r="M58" s="5">
        <v>8.2166662216186523</v>
      </c>
      <c r="N58" s="110">
        <f t="shared" si="1"/>
        <v>8.2999998728434239</v>
      </c>
      <c r="O58" s="111">
        <f t="shared" si="2"/>
        <v>8.1857140858968105</v>
      </c>
      <c r="P58" s="111">
        <f t="shared" si="3"/>
        <v>0</v>
      </c>
      <c r="Q58" s="111">
        <f t="shared" si="4"/>
        <v>8.2999998728434239</v>
      </c>
      <c r="R58" s="112">
        <f t="shared" si="5"/>
        <v>8.2428569793701172</v>
      </c>
    </row>
    <row r="59" spans="1:18" x14ac:dyDescent="0.25">
      <c r="A59" s="4" t="s">
        <v>112</v>
      </c>
      <c r="B59" s="4" t="s">
        <v>113</v>
      </c>
      <c r="C59" s="5">
        <v>8.7833337783813477</v>
      </c>
      <c r="D59" s="5">
        <v>8.7833337783813477</v>
      </c>
      <c r="E59" s="5">
        <v>8.7166662216186523</v>
      </c>
      <c r="F59" s="109">
        <f t="shared" si="0"/>
        <v>8.7611112594604492</v>
      </c>
      <c r="G59" s="3">
        <v>0</v>
      </c>
      <c r="H59" s="3">
        <v>0</v>
      </c>
      <c r="I59" s="3">
        <v>0</v>
      </c>
      <c r="J59" s="109"/>
      <c r="K59" s="5">
        <v>9</v>
      </c>
      <c r="L59" s="5">
        <v>9</v>
      </c>
      <c r="M59" s="5">
        <v>8.625</v>
      </c>
      <c r="N59" s="110">
        <f t="shared" si="1"/>
        <v>8.875</v>
      </c>
      <c r="O59" s="111">
        <f t="shared" si="2"/>
        <v>8.7611112594604492</v>
      </c>
      <c r="P59" s="111">
        <f t="shared" si="3"/>
        <v>0</v>
      </c>
      <c r="Q59" s="111">
        <f t="shared" si="4"/>
        <v>8.875</v>
      </c>
      <c r="R59" s="112">
        <f t="shared" si="5"/>
        <v>8.8180556297302246</v>
      </c>
    </row>
    <row r="60" spans="1:18" x14ac:dyDescent="0.25">
      <c r="A60" s="4" t="s">
        <v>114</v>
      </c>
      <c r="B60" s="4" t="s">
        <v>115</v>
      </c>
      <c r="C60" s="5">
        <v>8.9666671752929687</v>
      </c>
      <c r="D60" s="5">
        <v>8.9166669845581055</v>
      </c>
      <c r="E60" s="5">
        <v>8.9666671752929687</v>
      </c>
      <c r="F60" s="109">
        <f t="shared" si="0"/>
        <v>8.9500004450480137</v>
      </c>
      <c r="G60" s="3">
        <v>0</v>
      </c>
      <c r="H60" s="3">
        <v>0</v>
      </c>
      <c r="I60" s="3">
        <v>0</v>
      </c>
      <c r="J60" s="109"/>
      <c r="K60" s="5">
        <v>9.1800003051757813</v>
      </c>
      <c r="L60" s="5">
        <v>9.2399997711181641</v>
      </c>
      <c r="M60" s="5">
        <v>9.4200000762939453</v>
      </c>
      <c r="N60" s="110">
        <f t="shared" si="1"/>
        <v>9.2800000508626308</v>
      </c>
      <c r="O60" s="111">
        <f t="shared" si="2"/>
        <v>8.9500004450480137</v>
      </c>
      <c r="P60" s="111">
        <f t="shared" si="3"/>
        <v>0</v>
      </c>
      <c r="Q60" s="111">
        <f t="shared" si="4"/>
        <v>9.2800000508626308</v>
      </c>
      <c r="R60" s="112">
        <f t="shared" si="5"/>
        <v>9.1150002479553223</v>
      </c>
    </row>
    <row r="61" spans="1:18" x14ac:dyDescent="0.25">
      <c r="A61" s="4" t="s">
        <v>116</v>
      </c>
      <c r="B61" s="4" t="s">
        <v>117</v>
      </c>
      <c r="C61" s="5">
        <v>8.642857551574707</v>
      </c>
      <c r="D61" s="5">
        <v>8.642857551574707</v>
      </c>
      <c r="E61" s="5">
        <v>8.514286994934082</v>
      </c>
      <c r="F61" s="109">
        <f t="shared" si="0"/>
        <v>8.600000699361166</v>
      </c>
      <c r="G61" s="3">
        <v>0</v>
      </c>
      <c r="H61" s="3">
        <v>0</v>
      </c>
      <c r="I61" s="3">
        <v>0</v>
      </c>
      <c r="J61" s="109"/>
      <c r="K61" s="5">
        <v>8.9399995803833008</v>
      </c>
      <c r="L61" s="5">
        <v>8.9399995803833008</v>
      </c>
      <c r="M61" s="5">
        <v>8.8000001907348633</v>
      </c>
      <c r="N61" s="110">
        <f t="shared" si="1"/>
        <v>8.8933331171671544</v>
      </c>
      <c r="O61" s="111">
        <f t="shared" si="2"/>
        <v>8.600000699361166</v>
      </c>
      <c r="P61" s="111">
        <f t="shared" si="3"/>
        <v>0</v>
      </c>
      <c r="Q61" s="111">
        <f t="shared" si="4"/>
        <v>8.8933331171671544</v>
      </c>
      <c r="R61" s="112">
        <f t="shared" si="5"/>
        <v>8.7466669082641602</v>
      </c>
    </row>
    <row r="62" spans="1:18" x14ac:dyDescent="0.25">
      <c r="A62" s="4" t="s">
        <v>118</v>
      </c>
      <c r="B62" s="4" t="s">
        <v>119</v>
      </c>
      <c r="C62" s="5">
        <v>8.8272743225097656</v>
      </c>
      <c r="D62" s="5">
        <v>8.6090898513793945</v>
      </c>
      <c r="E62" s="5">
        <v>8.9000005722045898</v>
      </c>
      <c r="F62" s="109">
        <f t="shared" si="0"/>
        <v>8.7787882486979161</v>
      </c>
      <c r="G62" s="3">
        <v>0</v>
      </c>
      <c r="H62" s="3">
        <v>0</v>
      </c>
      <c r="I62" s="3">
        <v>0</v>
      </c>
      <c r="J62" s="109"/>
      <c r="K62" s="5">
        <v>8.9166669845581055</v>
      </c>
      <c r="L62" s="5">
        <v>8.8666667938232422</v>
      </c>
      <c r="M62" s="5">
        <v>8.9000005722045898</v>
      </c>
      <c r="N62" s="110">
        <f t="shared" si="1"/>
        <v>8.8944447835286464</v>
      </c>
      <c r="O62" s="111">
        <f t="shared" si="2"/>
        <v>8.7787882486979161</v>
      </c>
      <c r="P62" s="111">
        <f t="shared" si="3"/>
        <v>0</v>
      </c>
      <c r="Q62" s="111">
        <f t="shared" si="4"/>
        <v>8.8944447835286464</v>
      </c>
      <c r="R62" s="112">
        <f t="shared" si="5"/>
        <v>8.8366165161132812</v>
      </c>
    </row>
    <row r="63" spans="1:18" x14ac:dyDescent="0.25">
      <c r="A63" s="4" t="s">
        <v>120</v>
      </c>
      <c r="B63" s="4" t="s">
        <v>121</v>
      </c>
      <c r="C63" s="5">
        <v>8.8333330154418945</v>
      </c>
      <c r="D63" s="5">
        <v>9</v>
      </c>
      <c r="E63" s="5">
        <v>8.8333330154418945</v>
      </c>
      <c r="F63" s="109">
        <f t="shared" si="0"/>
        <v>8.8888886769612636</v>
      </c>
      <c r="G63" s="3">
        <v>0</v>
      </c>
      <c r="H63" s="3">
        <v>0</v>
      </c>
      <c r="I63" s="3">
        <v>0</v>
      </c>
      <c r="J63" s="109"/>
      <c r="K63" s="5">
        <v>8.75</v>
      </c>
      <c r="L63" s="5">
        <v>8.75</v>
      </c>
      <c r="M63" s="5">
        <v>9</v>
      </c>
      <c r="N63" s="110">
        <f t="shared" si="1"/>
        <v>8.8333333333333339</v>
      </c>
      <c r="O63" s="111">
        <f t="shared" si="2"/>
        <v>8.8888886769612636</v>
      </c>
      <c r="P63" s="111">
        <f t="shared" si="3"/>
        <v>0</v>
      </c>
      <c r="Q63" s="111">
        <f t="shared" si="4"/>
        <v>8.8333333333333339</v>
      </c>
      <c r="R63" s="112">
        <f t="shared" si="5"/>
        <v>8.8611110051472988</v>
      </c>
    </row>
    <row r="64" spans="1:18" x14ac:dyDescent="0.25">
      <c r="A64" s="4" t="s">
        <v>122</v>
      </c>
      <c r="B64" s="4" t="s">
        <v>123</v>
      </c>
      <c r="C64" s="5">
        <v>8</v>
      </c>
      <c r="D64" s="5">
        <v>9</v>
      </c>
      <c r="E64" s="5">
        <v>9</v>
      </c>
      <c r="F64" s="109">
        <f t="shared" si="0"/>
        <v>8.6666666666666661</v>
      </c>
      <c r="G64" s="3">
        <v>0</v>
      </c>
      <c r="H64" s="3">
        <v>0</v>
      </c>
      <c r="I64" s="3">
        <v>0</v>
      </c>
      <c r="J64" s="109"/>
      <c r="K64" s="5">
        <v>8</v>
      </c>
      <c r="L64" s="5">
        <v>9</v>
      </c>
      <c r="M64" s="5">
        <v>9</v>
      </c>
      <c r="N64" s="110">
        <f t="shared" si="1"/>
        <v>8.6666666666666661</v>
      </c>
      <c r="O64" s="111">
        <f t="shared" si="2"/>
        <v>8.6666666666666661</v>
      </c>
      <c r="P64" s="111">
        <f t="shared" si="3"/>
        <v>0</v>
      </c>
      <c r="Q64" s="111">
        <f t="shared" si="4"/>
        <v>8.6666666666666661</v>
      </c>
      <c r="R64" s="112">
        <f t="shared" si="5"/>
        <v>8.6666666666666661</v>
      </c>
    </row>
    <row r="65" spans="1:18" x14ac:dyDescent="0.25">
      <c r="A65" s="4" t="s">
        <v>124</v>
      </c>
      <c r="B65" s="4" t="s">
        <v>125</v>
      </c>
      <c r="C65" s="5">
        <v>9</v>
      </c>
      <c r="D65" s="5">
        <v>9</v>
      </c>
      <c r="E65" s="5">
        <v>8.8999996185302734</v>
      </c>
      <c r="F65" s="109">
        <f t="shared" si="0"/>
        <v>8.9666665395100917</v>
      </c>
      <c r="G65" s="3">
        <v>0</v>
      </c>
      <c r="H65" s="3">
        <v>0</v>
      </c>
      <c r="I65" s="3">
        <v>0</v>
      </c>
      <c r="J65" s="109"/>
      <c r="K65" s="5">
        <v>9</v>
      </c>
      <c r="L65" s="5">
        <v>9</v>
      </c>
      <c r="M65" s="5">
        <v>8.6999998092651367</v>
      </c>
      <c r="N65" s="110">
        <f t="shared" si="1"/>
        <v>8.8999999364217128</v>
      </c>
      <c r="O65" s="111">
        <f t="shared" si="2"/>
        <v>8.9666665395100917</v>
      </c>
      <c r="P65" s="111">
        <f t="shared" si="3"/>
        <v>0</v>
      </c>
      <c r="Q65" s="111">
        <f t="shared" si="4"/>
        <v>8.8999999364217128</v>
      </c>
      <c r="R65" s="112">
        <f t="shared" si="5"/>
        <v>8.9333332379659023</v>
      </c>
    </row>
    <row r="66" spans="1:18" x14ac:dyDescent="0.25">
      <c r="A66" s="4" t="s">
        <v>126</v>
      </c>
      <c r="B66" s="4" t="s">
        <v>127</v>
      </c>
      <c r="C66" s="5">
        <v>8.8999996185302734</v>
      </c>
      <c r="D66" s="5">
        <v>8.9714288711547852</v>
      </c>
      <c r="E66" s="5">
        <v>8.9166669845581055</v>
      </c>
      <c r="F66" s="109">
        <f t="shared" si="0"/>
        <v>8.9293651580810547</v>
      </c>
      <c r="G66" s="3">
        <v>0</v>
      </c>
      <c r="H66" s="3">
        <v>0</v>
      </c>
      <c r="I66" s="3">
        <v>0</v>
      </c>
      <c r="J66" s="109"/>
      <c r="K66" s="5">
        <v>9.1000003814697266</v>
      </c>
      <c r="L66" s="5">
        <v>9.0249996185302734</v>
      </c>
      <c r="M66" s="5">
        <v>8.9666671752929687</v>
      </c>
      <c r="N66" s="110">
        <f t="shared" si="1"/>
        <v>9.0305557250976562</v>
      </c>
      <c r="O66" s="111">
        <f t="shared" si="2"/>
        <v>8.9293651580810547</v>
      </c>
      <c r="P66" s="111">
        <f t="shared" si="3"/>
        <v>0</v>
      </c>
      <c r="Q66" s="111">
        <f t="shared" si="4"/>
        <v>9.0305557250976562</v>
      </c>
      <c r="R66" s="112">
        <f t="shared" si="5"/>
        <v>8.9799604415893555</v>
      </c>
    </row>
    <row r="67" spans="1:18" x14ac:dyDescent="0.25">
      <c r="A67" s="4" t="s">
        <v>128</v>
      </c>
      <c r="B67" s="4" t="s">
        <v>129</v>
      </c>
      <c r="C67" s="5">
        <v>8.7166671752929687</v>
      </c>
      <c r="D67" s="5">
        <v>9</v>
      </c>
      <c r="E67" s="5">
        <v>8.7833328247070312</v>
      </c>
      <c r="F67" s="109">
        <f t="shared" si="0"/>
        <v>8.8333333333333339</v>
      </c>
      <c r="G67" s="3">
        <v>0</v>
      </c>
      <c r="H67" s="3">
        <v>0</v>
      </c>
      <c r="I67" s="3">
        <v>0</v>
      </c>
      <c r="J67" s="109"/>
      <c r="K67" s="3">
        <v>0</v>
      </c>
      <c r="L67" s="3">
        <v>0</v>
      </c>
      <c r="M67" s="3">
        <v>0</v>
      </c>
      <c r="N67" s="110"/>
      <c r="O67" s="111">
        <f t="shared" si="2"/>
        <v>8.8333333333333339</v>
      </c>
      <c r="P67" s="111">
        <f t="shared" si="3"/>
        <v>0</v>
      </c>
      <c r="Q67" s="111">
        <f t="shared" si="4"/>
        <v>0</v>
      </c>
      <c r="R67" s="112">
        <f t="shared" si="5"/>
        <v>8.8333333333333339</v>
      </c>
    </row>
    <row r="68" spans="1:18" x14ac:dyDescent="0.25">
      <c r="A68" s="4" t="s">
        <v>130</v>
      </c>
      <c r="B68" s="4" t="s">
        <v>131</v>
      </c>
      <c r="C68" s="3">
        <v>0</v>
      </c>
      <c r="D68" s="3">
        <v>0</v>
      </c>
      <c r="E68" s="3">
        <v>0</v>
      </c>
      <c r="F68" s="109"/>
      <c r="G68" s="3">
        <v>0</v>
      </c>
      <c r="H68" s="3">
        <v>0</v>
      </c>
      <c r="I68" s="3">
        <v>0</v>
      </c>
      <c r="J68" s="109"/>
      <c r="K68" s="3">
        <v>0</v>
      </c>
      <c r="L68" s="3">
        <v>0</v>
      </c>
      <c r="M68" s="3">
        <v>0</v>
      </c>
      <c r="N68" s="110"/>
      <c r="O68" s="111">
        <f t="shared" si="2"/>
        <v>0</v>
      </c>
      <c r="P68" s="111">
        <f t="shared" si="3"/>
        <v>0</v>
      </c>
      <c r="Q68" s="111">
        <f t="shared" si="4"/>
        <v>0</v>
      </c>
      <c r="R68" s="112" t="e">
        <f t="shared" si="5"/>
        <v>#DIV/0!</v>
      </c>
    </row>
    <row r="69" spans="1:18" x14ac:dyDescent="0.25">
      <c r="A69" s="4" t="s">
        <v>132</v>
      </c>
      <c r="B69" s="4" t="s">
        <v>133</v>
      </c>
      <c r="C69" s="5">
        <v>8.5</v>
      </c>
      <c r="D69" s="5">
        <v>8.6599998474121094</v>
      </c>
      <c r="E69" s="5">
        <v>8.4800004959106445</v>
      </c>
      <c r="F69" s="109">
        <f t="shared" ref="F69:F113" si="6">AVERAGEIF(C69:E69,"&gt;0")</f>
        <v>8.546666781107584</v>
      </c>
      <c r="G69" s="3">
        <v>0</v>
      </c>
      <c r="H69" s="3">
        <v>0</v>
      </c>
      <c r="I69" s="3">
        <v>0</v>
      </c>
      <c r="J69" s="109"/>
      <c r="K69" s="5">
        <v>8.3999996185302734</v>
      </c>
      <c r="L69" s="5">
        <v>8.6000003814697266</v>
      </c>
      <c r="M69" s="5">
        <v>8.6000003814697266</v>
      </c>
      <c r="N69" s="110">
        <f>AVERAGEIF(K69:M69,"&gt;0")</f>
        <v>8.5333334604899083</v>
      </c>
      <c r="O69" s="111">
        <f t="shared" ref="O69:O113" si="7">+F69</f>
        <v>8.546666781107584</v>
      </c>
      <c r="P69" s="111">
        <f t="shared" ref="P69:P113" si="8">+J69</f>
        <v>0</v>
      </c>
      <c r="Q69" s="111">
        <f t="shared" ref="Q69:Q113" si="9">+N69</f>
        <v>8.5333334604899083</v>
      </c>
      <c r="R69" s="112">
        <f t="shared" ref="R69:R113" si="10">AVERAGEIF(O69:Q69,"&gt;0")</f>
        <v>8.5400001207987462</v>
      </c>
    </row>
    <row r="70" spans="1:18" x14ac:dyDescent="0.25">
      <c r="A70" s="4" t="s">
        <v>134</v>
      </c>
      <c r="B70" s="4" t="s">
        <v>135</v>
      </c>
      <c r="C70" s="5">
        <v>7.8333334922790527</v>
      </c>
      <c r="D70" s="5">
        <v>8.1666669845581055</v>
      </c>
      <c r="E70" s="5">
        <v>8.3000001907348633</v>
      </c>
      <c r="F70" s="109">
        <f t="shared" si="6"/>
        <v>8.1000002225240078</v>
      </c>
      <c r="G70" s="3">
        <v>0</v>
      </c>
      <c r="H70" s="3">
        <v>0</v>
      </c>
      <c r="I70" s="3">
        <v>0</v>
      </c>
      <c r="J70" s="109"/>
      <c r="K70" s="5">
        <v>7.5500001907348633</v>
      </c>
      <c r="L70" s="5">
        <v>7.8000001907348633</v>
      </c>
      <c r="M70" s="5">
        <v>7.0999999046325684</v>
      </c>
      <c r="N70" s="110">
        <f>AVERAGEIF(K70:M70,"&gt;0")</f>
        <v>7.4833334287007647</v>
      </c>
      <c r="O70" s="111">
        <f t="shared" si="7"/>
        <v>8.1000002225240078</v>
      </c>
      <c r="P70" s="111">
        <f t="shared" si="8"/>
        <v>0</v>
      </c>
      <c r="Q70" s="111">
        <f t="shared" si="9"/>
        <v>7.4833334287007647</v>
      </c>
      <c r="R70" s="112">
        <f t="shared" si="10"/>
        <v>7.7916668256123867</v>
      </c>
    </row>
    <row r="71" spans="1:18" x14ac:dyDescent="0.25">
      <c r="A71" s="4" t="s">
        <v>136</v>
      </c>
      <c r="B71" s="4" t="s">
        <v>137</v>
      </c>
      <c r="C71" s="5">
        <v>8.6749992370605469</v>
      </c>
      <c r="D71" s="5">
        <v>8.7199993133544922</v>
      </c>
      <c r="E71" s="5">
        <v>8.7799997329711914</v>
      </c>
      <c r="F71" s="109">
        <f t="shared" si="6"/>
        <v>8.7249994277954102</v>
      </c>
      <c r="G71" s="3">
        <v>0</v>
      </c>
      <c r="H71" s="3">
        <v>0</v>
      </c>
      <c r="I71" s="3">
        <v>0</v>
      </c>
      <c r="J71" s="109"/>
      <c r="K71" s="5">
        <v>8.875</v>
      </c>
      <c r="L71" s="5">
        <v>8.9750003814697266</v>
      </c>
      <c r="M71" s="5">
        <v>8.75</v>
      </c>
      <c r="N71" s="110">
        <f>AVERAGEIF(K71:M71,"&gt;0")</f>
        <v>8.8666667938232422</v>
      </c>
      <c r="O71" s="111">
        <f t="shared" si="7"/>
        <v>8.7249994277954102</v>
      </c>
      <c r="P71" s="111">
        <f t="shared" si="8"/>
        <v>0</v>
      </c>
      <c r="Q71" s="111">
        <f t="shared" si="9"/>
        <v>8.8666667938232422</v>
      </c>
      <c r="R71" s="112">
        <f t="shared" si="10"/>
        <v>8.7958331108093262</v>
      </c>
    </row>
    <row r="72" spans="1:18" x14ac:dyDescent="0.25">
      <c r="A72" s="4" t="s">
        <v>138</v>
      </c>
      <c r="B72" s="4" t="s">
        <v>139</v>
      </c>
      <c r="C72" s="5">
        <v>8.8400001525878906</v>
      </c>
      <c r="D72" s="5">
        <v>8.7600002288818359</v>
      </c>
      <c r="E72" s="5">
        <v>8.9600000381469727</v>
      </c>
      <c r="F72" s="109">
        <f t="shared" si="6"/>
        <v>8.8533334732055664</v>
      </c>
      <c r="G72" s="3">
        <v>0</v>
      </c>
      <c r="H72" s="3">
        <v>0</v>
      </c>
      <c r="I72" s="3">
        <v>0</v>
      </c>
      <c r="J72" s="109"/>
      <c r="K72" s="5">
        <v>8.6999998092651367</v>
      </c>
      <c r="L72" s="5">
        <v>8.8333330154418945</v>
      </c>
      <c r="M72" s="5">
        <v>8.8000001907348633</v>
      </c>
      <c r="N72" s="110">
        <f>AVERAGEIF(K72:M72,"&gt;0")</f>
        <v>8.7777776718139648</v>
      </c>
      <c r="O72" s="111">
        <f t="shared" si="7"/>
        <v>8.8533334732055664</v>
      </c>
      <c r="P72" s="111">
        <f t="shared" si="8"/>
        <v>0</v>
      </c>
      <c r="Q72" s="111">
        <f t="shared" si="9"/>
        <v>8.7777776718139648</v>
      </c>
      <c r="R72" s="112">
        <f t="shared" si="10"/>
        <v>8.8155555725097656</v>
      </c>
    </row>
    <row r="73" spans="1:18" x14ac:dyDescent="0.25">
      <c r="A73" s="4" t="s">
        <v>140</v>
      </c>
      <c r="B73" s="4" t="s">
        <v>141</v>
      </c>
      <c r="C73" s="3">
        <v>0</v>
      </c>
      <c r="D73" s="3">
        <v>0</v>
      </c>
      <c r="E73" s="3">
        <v>0</v>
      </c>
      <c r="F73" s="109"/>
      <c r="G73" s="3">
        <v>0</v>
      </c>
      <c r="H73" s="3">
        <v>0</v>
      </c>
      <c r="I73" s="3">
        <v>0</v>
      </c>
      <c r="J73" s="109"/>
      <c r="K73" s="3">
        <v>0</v>
      </c>
      <c r="L73" s="3">
        <v>0</v>
      </c>
      <c r="M73" s="3">
        <v>0</v>
      </c>
      <c r="N73" s="110"/>
      <c r="O73" s="111">
        <f t="shared" si="7"/>
        <v>0</v>
      </c>
      <c r="P73" s="111">
        <f t="shared" si="8"/>
        <v>0</v>
      </c>
      <c r="Q73" s="111">
        <f t="shared" si="9"/>
        <v>0</v>
      </c>
      <c r="R73" s="112" t="e">
        <f t="shared" si="10"/>
        <v>#DIV/0!</v>
      </c>
    </row>
    <row r="74" spans="1:18" x14ac:dyDescent="0.25">
      <c r="A74" s="4" t="s">
        <v>142</v>
      </c>
      <c r="B74" s="4" t="s">
        <v>143</v>
      </c>
      <c r="C74" s="5">
        <v>9</v>
      </c>
      <c r="D74" s="5">
        <v>9</v>
      </c>
      <c r="E74" s="5">
        <v>8.6000003814697266</v>
      </c>
      <c r="F74" s="109">
        <f t="shared" si="6"/>
        <v>8.8666667938232422</v>
      </c>
      <c r="G74" s="3">
        <v>0</v>
      </c>
      <c r="H74" s="3">
        <v>0</v>
      </c>
      <c r="I74" s="3">
        <v>0</v>
      </c>
      <c r="J74" s="109"/>
      <c r="K74" s="5">
        <v>9</v>
      </c>
      <c r="L74" s="5">
        <v>9</v>
      </c>
      <c r="M74" s="5">
        <v>8.75</v>
      </c>
      <c r="N74" s="110">
        <f>AVERAGEIF(K74:M74,"&gt;0")</f>
        <v>8.9166666666666661</v>
      </c>
      <c r="O74" s="111">
        <f t="shared" si="7"/>
        <v>8.8666667938232422</v>
      </c>
      <c r="P74" s="111">
        <f t="shared" si="8"/>
        <v>0</v>
      </c>
      <c r="Q74" s="111">
        <f t="shared" si="9"/>
        <v>8.9166666666666661</v>
      </c>
      <c r="R74" s="112">
        <f t="shared" si="10"/>
        <v>8.8916667302449532</v>
      </c>
    </row>
    <row r="75" spans="1:18" x14ac:dyDescent="0.25">
      <c r="A75" s="4" t="s">
        <v>144</v>
      </c>
      <c r="B75" s="4" t="s">
        <v>145</v>
      </c>
      <c r="C75" s="5">
        <v>9.0250005722045898</v>
      </c>
      <c r="D75" s="5">
        <v>9.0749998092651367</v>
      </c>
      <c r="E75" s="5">
        <v>8.9500007629394531</v>
      </c>
      <c r="F75" s="109">
        <f t="shared" si="6"/>
        <v>9.0166670481363926</v>
      </c>
      <c r="G75" s="3">
        <v>0</v>
      </c>
      <c r="H75" s="3">
        <v>0</v>
      </c>
      <c r="I75" s="3">
        <v>0</v>
      </c>
      <c r="J75" s="109"/>
      <c r="K75" s="5">
        <v>9.1600008010864258</v>
      </c>
      <c r="L75" s="5">
        <v>9.1499996185302734</v>
      </c>
      <c r="M75" s="5">
        <v>8.9750003814697266</v>
      </c>
      <c r="N75" s="110">
        <f>AVERAGEIF(K75:M75,"&gt;0")</f>
        <v>9.0950002670288086</v>
      </c>
      <c r="O75" s="111">
        <f t="shared" si="7"/>
        <v>9.0166670481363926</v>
      </c>
      <c r="P75" s="111">
        <f t="shared" si="8"/>
        <v>0</v>
      </c>
      <c r="Q75" s="111">
        <f t="shared" si="9"/>
        <v>9.0950002670288086</v>
      </c>
      <c r="R75" s="112">
        <f t="shared" si="10"/>
        <v>9.0558336575825997</v>
      </c>
    </row>
    <row r="76" spans="1:18" x14ac:dyDescent="0.25">
      <c r="A76" s="4" t="s">
        <v>146</v>
      </c>
      <c r="B76" s="4" t="s">
        <v>147</v>
      </c>
      <c r="C76" s="3">
        <v>0</v>
      </c>
      <c r="D76" s="3">
        <v>0</v>
      </c>
      <c r="E76" s="3">
        <v>0</v>
      </c>
      <c r="F76" s="109"/>
      <c r="G76" s="3">
        <v>0</v>
      </c>
      <c r="H76" s="3">
        <v>0</v>
      </c>
      <c r="I76" s="3">
        <v>0</v>
      </c>
      <c r="J76" s="109"/>
      <c r="K76" s="3">
        <v>0</v>
      </c>
      <c r="L76" s="3">
        <v>0</v>
      </c>
      <c r="M76" s="3">
        <v>0</v>
      </c>
      <c r="N76" s="110"/>
      <c r="O76" s="111">
        <f t="shared" si="7"/>
        <v>0</v>
      </c>
      <c r="P76" s="111">
        <f t="shared" si="8"/>
        <v>0</v>
      </c>
      <c r="Q76" s="111">
        <f t="shared" si="9"/>
        <v>0</v>
      </c>
      <c r="R76" s="112" t="e">
        <f t="shared" si="10"/>
        <v>#DIV/0!</v>
      </c>
    </row>
    <row r="77" spans="1:18" x14ac:dyDescent="0.25">
      <c r="A77" s="4" t="s">
        <v>148</v>
      </c>
      <c r="B77" s="4" t="s">
        <v>149</v>
      </c>
      <c r="C77" s="5">
        <v>8.0499992370605469</v>
      </c>
      <c r="D77" s="5">
        <v>8.2333335876464844</v>
      </c>
      <c r="E77" s="5">
        <v>8.2833337783813477</v>
      </c>
      <c r="F77" s="109">
        <f t="shared" si="6"/>
        <v>8.1888888676961269</v>
      </c>
      <c r="G77" s="3">
        <v>0</v>
      </c>
      <c r="H77" s="3">
        <v>0</v>
      </c>
      <c r="I77" s="3">
        <v>0</v>
      </c>
      <c r="J77" s="109"/>
      <c r="K77" s="5">
        <v>8.5500001907348633</v>
      </c>
      <c r="L77" s="5">
        <v>8.4499998092651367</v>
      </c>
      <c r="M77" s="5">
        <v>8.625</v>
      </c>
      <c r="N77" s="110">
        <f>AVERAGEIF(K77:M77,"&gt;0")</f>
        <v>8.5416666666666661</v>
      </c>
      <c r="O77" s="111">
        <f t="shared" si="7"/>
        <v>8.1888888676961269</v>
      </c>
      <c r="P77" s="111">
        <f t="shared" si="8"/>
        <v>0</v>
      </c>
      <c r="Q77" s="111">
        <f t="shared" si="9"/>
        <v>8.5416666666666661</v>
      </c>
      <c r="R77" s="112">
        <f t="shared" si="10"/>
        <v>8.3652777671813965</v>
      </c>
    </row>
    <row r="78" spans="1:18" x14ac:dyDescent="0.25">
      <c r="A78" s="4" t="s">
        <v>150</v>
      </c>
      <c r="B78" s="4" t="s">
        <v>151</v>
      </c>
      <c r="C78" s="5">
        <v>8.7749996185302734</v>
      </c>
      <c r="D78" s="5">
        <v>8.7999992370605469</v>
      </c>
      <c r="E78" s="5">
        <v>8.7999992370605469</v>
      </c>
      <c r="F78" s="109">
        <f t="shared" si="6"/>
        <v>8.7916660308837891</v>
      </c>
      <c r="G78" s="3">
        <v>0</v>
      </c>
      <c r="H78" s="3">
        <v>0</v>
      </c>
      <c r="I78" s="3">
        <v>0</v>
      </c>
      <c r="J78" s="109"/>
      <c r="K78" s="3">
        <v>0</v>
      </c>
      <c r="L78" s="3">
        <v>0</v>
      </c>
      <c r="M78" s="3">
        <v>0</v>
      </c>
      <c r="N78" s="110"/>
      <c r="O78" s="111">
        <f t="shared" si="7"/>
        <v>8.7916660308837891</v>
      </c>
      <c r="P78" s="111">
        <f t="shared" si="8"/>
        <v>0</v>
      </c>
      <c r="Q78" s="111">
        <f t="shared" si="9"/>
        <v>0</v>
      </c>
      <c r="R78" s="112">
        <f t="shared" si="10"/>
        <v>8.7916660308837891</v>
      </c>
    </row>
    <row r="79" spans="1:18" x14ac:dyDescent="0.25">
      <c r="A79" s="4" t="s">
        <v>152</v>
      </c>
      <c r="B79" s="4" t="s">
        <v>153</v>
      </c>
      <c r="C79" s="3">
        <v>0</v>
      </c>
      <c r="D79" s="3">
        <v>0</v>
      </c>
      <c r="E79" s="3">
        <v>0</v>
      </c>
      <c r="F79" s="109"/>
      <c r="G79" s="3">
        <v>0</v>
      </c>
      <c r="H79" s="3">
        <v>0</v>
      </c>
      <c r="I79" s="3">
        <v>0</v>
      </c>
      <c r="J79" s="109"/>
      <c r="K79" s="3">
        <v>0</v>
      </c>
      <c r="L79" s="3">
        <v>0</v>
      </c>
      <c r="M79" s="3">
        <v>0</v>
      </c>
      <c r="N79" s="110"/>
      <c r="O79" s="111">
        <f t="shared" si="7"/>
        <v>0</v>
      </c>
      <c r="P79" s="111">
        <f t="shared" si="8"/>
        <v>0</v>
      </c>
      <c r="Q79" s="111">
        <f t="shared" si="9"/>
        <v>0</v>
      </c>
      <c r="R79" s="112" t="e">
        <f t="shared" si="10"/>
        <v>#DIV/0!</v>
      </c>
    </row>
    <row r="80" spans="1:18" x14ac:dyDescent="0.25">
      <c r="A80" s="4" t="s">
        <v>154</v>
      </c>
      <c r="B80" s="4" t="s">
        <v>155</v>
      </c>
      <c r="C80" s="5">
        <v>9.0599994659423828</v>
      </c>
      <c r="D80" s="5">
        <v>9.1000003814697266</v>
      </c>
      <c r="E80" s="5">
        <v>8.6599998474121094</v>
      </c>
      <c r="F80" s="109">
        <f t="shared" si="6"/>
        <v>8.9399998982747402</v>
      </c>
      <c r="G80" s="3">
        <v>0</v>
      </c>
      <c r="H80" s="3">
        <v>0</v>
      </c>
      <c r="I80" s="3">
        <v>0</v>
      </c>
      <c r="J80" s="109"/>
      <c r="K80" s="3">
        <v>0</v>
      </c>
      <c r="L80" s="3">
        <v>0</v>
      </c>
      <c r="M80" s="3">
        <v>0</v>
      </c>
      <c r="N80" s="110"/>
      <c r="O80" s="111">
        <f t="shared" si="7"/>
        <v>8.9399998982747402</v>
      </c>
      <c r="P80" s="111">
        <f t="shared" si="8"/>
        <v>0</v>
      </c>
      <c r="Q80" s="111">
        <f t="shared" si="9"/>
        <v>0</v>
      </c>
      <c r="R80" s="112">
        <f t="shared" si="10"/>
        <v>8.9399998982747402</v>
      </c>
    </row>
    <row r="81" spans="1:18" x14ac:dyDescent="0.25">
      <c r="A81" s="4" t="s">
        <v>156</v>
      </c>
      <c r="B81" s="4" t="s">
        <v>157</v>
      </c>
      <c r="C81" s="5">
        <v>9.0500001907348633</v>
      </c>
      <c r="D81" s="5">
        <v>9.0333337783813477</v>
      </c>
      <c r="E81" s="5">
        <v>9</v>
      </c>
      <c r="F81" s="109">
        <f t="shared" si="6"/>
        <v>9.0277779897054042</v>
      </c>
      <c r="G81" s="3">
        <v>0</v>
      </c>
      <c r="H81" s="3">
        <v>0</v>
      </c>
      <c r="I81" s="3">
        <v>0</v>
      </c>
      <c r="J81" s="109"/>
      <c r="K81" s="5">
        <v>9.1000003814697266</v>
      </c>
      <c r="L81" s="5">
        <v>9.0500001907348633</v>
      </c>
      <c r="M81" s="5">
        <v>9</v>
      </c>
      <c r="N81" s="110">
        <f>AVERAGEIF(K81:M81,"&gt;0")</f>
        <v>9.0500001907348633</v>
      </c>
      <c r="O81" s="111">
        <f t="shared" si="7"/>
        <v>9.0277779897054042</v>
      </c>
      <c r="P81" s="111">
        <f t="shared" si="8"/>
        <v>0</v>
      </c>
      <c r="Q81" s="111">
        <f t="shared" si="9"/>
        <v>9.0500001907348633</v>
      </c>
      <c r="R81" s="112">
        <f t="shared" si="10"/>
        <v>9.0388890902201346</v>
      </c>
    </row>
    <row r="82" spans="1:18" x14ac:dyDescent="0.25">
      <c r="A82" s="4" t="s">
        <v>158</v>
      </c>
      <c r="B82" s="4" t="s">
        <v>159</v>
      </c>
      <c r="C82" s="5">
        <v>9</v>
      </c>
      <c r="D82" s="5">
        <v>8.875</v>
      </c>
      <c r="E82" s="5">
        <v>9.0249996185302734</v>
      </c>
      <c r="F82" s="109">
        <f t="shared" si="6"/>
        <v>8.9666665395100917</v>
      </c>
      <c r="G82" s="3">
        <v>0</v>
      </c>
      <c r="H82" s="3">
        <v>0</v>
      </c>
      <c r="I82" s="3">
        <v>0</v>
      </c>
      <c r="J82" s="109"/>
      <c r="K82" s="3">
        <v>0</v>
      </c>
      <c r="L82" s="3">
        <v>0</v>
      </c>
      <c r="M82" s="3">
        <v>0</v>
      </c>
      <c r="N82" s="110"/>
      <c r="O82" s="111">
        <f t="shared" si="7"/>
        <v>8.9666665395100917</v>
      </c>
      <c r="P82" s="111">
        <f t="shared" si="8"/>
        <v>0</v>
      </c>
      <c r="Q82" s="111">
        <f t="shared" si="9"/>
        <v>0</v>
      </c>
      <c r="R82" s="112">
        <f t="shared" si="10"/>
        <v>8.9666665395100917</v>
      </c>
    </row>
    <row r="83" spans="1:18" x14ac:dyDescent="0.25">
      <c r="A83" s="4" t="s">
        <v>160</v>
      </c>
      <c r="B83" s="4" t="s">
        <v>161</v>
      </c>
      <c r="C83" s="5">
        <v>8.9166669845581055</v>
      </c>
      <c r="D83" s="5">
        <v>8.983332633972168</v>
      </c>
      <c r="E83" s="5">
        <v>8.9666671752929687</v>
      </c>
      <c r="F83" s="109">
        <f t="shared" si="6"/>
        <v>8.9555555979410801</v>
      </c>
      <c r="G83" s="3">
        <v>0</v>
      </c>
      <c r="H83" s="3">
        <v>0</v>
      </c>
      <c r="I83" s="3">
        <v>0</v>
      </c>
      <c r="J83" s="109"/>
      <c r="K83" s="3">
        <v>0</v>
      </c>
      <c r="L83" s="3">
        <v>0</v>
      </c>
      <c r="M83" s="3">
        <v>0</v>
      </c>
      <c r="N83" s="110"/>
      <c r="O83" s="111">
        <f t="shared" si="7"/>
        <v>8.9555555979410801</v>
      </c>
      <c r="P83" s="111">
        <f t="shared" si="8"/>
        <v>0</v>
      </c>
      <c r="Q83" s="111">
        <f t="shared" si="9"/>
        <v>0</v>
      </c>
      <c r="R83" s="112">
        <f t="shared" si="10"/>
        <v>8.9555555979410801</v>
      </c>
    </row>
    <row r="84" spans="1:18" x14ac:dyDescent="0.25">
      <c r="A84" s="4" t="s">
        <v>162</v>
      </c>
      <c r="B84" s="4" t="s">
        <v>163</v>
      </c>
      <c r="C84" s="5">
        <v>8.8999996185302734</v>
      </c>
      <c r="D84" s="5">
        <v>8.8000001907348633</v>
      </c>
      <c r="E84" s="5">
        <v>8.8333330154418945</v>
      </c>
      <c r="F84" s="109">
        <f t="shared" si="6"/>
        <v>8.8444442749023437</v>
      </c>
      <c r="G84" s="3">
        <v>0</v>
      </c>
      <c r="H84" s="3">
        <v>0</v>
      </c>
      <c r="I84" s="3">
        <v>0</v>
      </c>
      <c r="J84" s="109"/>
      <c r="K84" s="3">
        <v>0</v>
      </c>
      <c r="L84" s="3">
        <v>0</v>
      </c>
      <c r="M84" s="3">
        <v>0</v>
      </c>
      <c r="N84" s="110"/>
      <c r="O84" s="111">
        <f t="shared" si="7"/>
        <v>8.8444442749023437</v>
      </c>
      <c r="P84" s="111">
        <f t="shared" si="8"/>
        <v>0</v>
      </c>
      <c r="Q84" s="111">
        <f t="shared" si="9"/>
        <v>0</v>
      </c>
      <c r="R84" s="112">
        <f t="shared" si="10"/>
        <v>8.8444442749023437</v>
      </c>
    </row>
    <row r="85" spans="1:18" x14ac:dyDescent="0.25">
      <c r="A85" s="4" t="s">
        <v>164</v>
      </c>
      <c r="B85" s="4" t="s">
        <v>165</v>
      </c>
      <c r="C85" s="5">
        <v>8.9200000762939453</v>
      </c>
      <c r="D85" s="5">
        <v>8.3400001525878906</v>
      </c>
      <c r="E85" s="5">
        <v>8.6599998474121094</v>
      </c>
      <c r="F85" s="109">
        <f t="shared" si="6"/>
        <v>8.6400000254313145</v>
      </c>
      <c r="G85" s="3">
        <v>0</v>
      </c>
      <c r="H85" s="3">
        <v>0</v>
      </c>
      <c r="I85" s="3">
        <v>0</v>
      </c>
      <c r="J85" s="109"/>
      <c r="K85" s="5">
        <v>8.8000001907348633</v>
      </c>
      <c r="L85" s="5">
        <v>8.9666671752929687</v>
      </c>
      <c r="M85" s="5">
        <v>8.6999998092651367</v>
      </c>
      <c r="N85" s="110">
        <f>AVERAGEIF(K85:M85,"&gt;0")</f>
        <v>8.8222223917643223</v>
      </c>
      <c r="O85" s="111">
        <f t="shared" si="7"/>
        <v>8.6400000254313145</v>
      </c>
      <c r="P85" s="111">
        <f t="shared" si="8"/>
        <v>0</v>
      </c>
      <c r="Q85" s="111">
        <f t="shared" si="9"/>
        <v>8.8222223917643223</v>
      </c>
      <c r="R85" s="112">
        <f t="shared" si="10"/>
        <v>8.7311112085978184</v>
      </c>
    </row>
    <row r="86" spans="1:18" x14ac:dyDescent="0.25">
      <c r="A86" s="4" t="s">
        <v>166</v>
      </c>
      <c r="B86" s="4" t="s">
        <v>167</v>
      </c>
      <c r="C86" s="5">
        <v>9.0333328247070312</v>
      </c>
      <c r="D86" s="5">
        <v>9.0666666030883789</v>
      </c>
      <c r="E86" s="5">
        <v>9.0666666030883789</v>
      </c>
      <c r="F86" s="109">
        <f t="shared" si="6"/>
        <v>9.0555553436279297</v>
      </c>
      <c r="G86" s="3">
        <v>0</v>
      </c>
      <c r="H86" s="3">
        <v>0</v>
      </c>
      <c r="I86" s="3">
        <v>0</v>
      </c>
      <c r="J86" s="109"/>
      <c r="K86" s="3">
        <v>0</v>
      </c>
      <c r="L86" s="3">
        <v>0</v>
      </c>
      <c r="M86" s="3">
        <v>0</v>
      </c>
      <c r="N86" s="110"/>
      <c r="O86" s="111">
        <f t="shared" si="7"/>
        <v>9.0555553436279297</v>
      </c>
      <c r="P86" s="111">
        <f t="shared" si="8"/>
        <v>0</v>
      </c>
      <c r="Q86" s="111">
        <f t="shared" si="9"/>
        <v>0</v>
      </c>
      <c r="R86" s="112">
        <f t="shared" si="10"/>
        <v>9.0555553436279297</v>
      </c>
    </row>
    <row r="87" spans="1:18" x14ac:dyDescent="0.25">
      <c r="A87" s="4" t="s">
        <v>168</v>
      </c>
      <c r="B87" s="4" t="s">
        <v>169</v>
      </c>
      <c r="C87" s="5">
        <v>9</v>
      </c>
      <c r="D87" s="5">
        <v>9</v>
      </c>
      <c r="E87" s="5">
        <v>9</v>
      </c>
      <c r="F87" s="109">
        <f t="shared" si="6"/>
        <v>9</v>
      </c>
      <c r="G87" s="3">
        <v>0</v>
      </c>
      <c r="H87" s="3">
        <v>0</v>
      </c>
      <c r="I87" s="3">
        <v>0</v>
      </c>
      <c r="J87" s="109"/>
      <c r="K87" s="5">
        <v>9</v>
      </c>
      <c r="L87" s="5">
        <v>9</v>
      </c>
      <c r="M87" s="5">
        <v>9</v>
      </c>
      <c r="N87" s="110">
        <f>AVERAGEIF(K87:M87,"&gt;0")</f>
        <v>9</v>
      </c>
      <c r="O87" s="111">
        <f t="shared" si="7"/>
        <v>9</v>
      </c>
      <c r="P87" s="111">
        <f t="shared" si="8"/>
        <v>0</v>
      </c>
      <c r="Q87" s="111">
        <f t="shared" si="9"/>
        <v>9</v>
      </c>
      <c r="R87" s="112">
        <f t="shared" si="10"/>
        <v>9</v>
      </c>
    </row>
    <row r="88" spans="1:18" x14ac:dyDescent="0.25">
      <c r="A88" s="4" t="s">
        <v>170</v>
      </c>
      <c r="B88" s="4" t="s">
        <v>171</v>
      </c>
      <c r="C88" s="5">
        <v>0</v>
      </c>
      <c r="D88" s="5">
        <v>0</v>
      </c>
      <c r="E88" s="5">
        <v>0</v>
      </c>
      <c r="F88" s="109"/>
      <c r="G88" s="3">
        <v>0</v>
      </c>
      <c r="H88" s="3">
        <v>0</v>
      </c>
      <c r="I88" s="3">
        <v>0</v>
      </c>
      <c r="J88" s="109"/>
      <c r="K88" s="5">
        <v>9</v>
      </c>
      <c r="L88" s="5">
        <v>9</v>
      </c>
      <c r="M88" s="5">
        <v>9</v>
      </c>
      <c r="N88" s="110">
        <f>AVERAGEIF(K88:M88,"&gt;0")</f>
        <v>9</v>
      </c>
      <c r="O88" s="111">
        <f t="shared" si="7"/>
        <v>0</v>
      </c>
      <c r="P88" s="111">
        <f t="shared" si="8"/>
        <v>0</v>
      </c>
      <c r="Q88" s="111">
        <f t="shared" si="9"/>
        <v>9</v>
      </c>
      <c r="R88" s="112">
        <f t="shared" si="10"/>
        <v>9</v>
      </c>
    </row>
    <row r="89" spans="1:18" x14ac:dyDescent="0.25">
      <c r="A89" s="4" t="s">
        <v>172</v>
      </c>
      <c r="B89" s="4" t="s">
        <v>173</v>
      </c>
      <c r="C89" s="5">
        <v>9</v>
      </c>
      <c r="D89" s="5">
        <v>8.6666669845581055</v>
      </c>
      <c r="E89" s="5">
        <v>8</v>
      </c>
      <c r="F89" s="109">
        <f t="shared" si="6"/>
        <v>8.5555556615193691</v>
      </c>
      <c r="G89" s="3">
        <v>0</v>
      </c>
      <c r="H89" s="3">
        <v>0</v>
      </c>
      <c r="I89" s="3">
        <v>0</v>
      </c>
      <c r="J89" s="109"/>
      <c r="K89" s="3">
        <v>0</v>
      </c>
      <c r="L89" s="3">
        <v>0</v>
      </c>
      <c r="M89" s="3">
        <v>0</v>
      </c>
      <c r="N89" s="110"/>
      <c r="O89" s="111">
        <f t="shared" si="7"/>
        <v>8.5555556615193691</v>
      </c>
      <c r="P89" s="111">
        <f t="shared" si="8"/>
        <v>0</v>
      </c>
      <c r="Q89" s="111">
        <f t="shared" si="9"/>
        <v>0</v>
      </c>
      <c r="R89" s="112">
        <f t="shared" si="10"/>
        <v>8.5555556615193691</v>
      </c>
    </row>
    <row r="90" spans="1:18" x14ac:dyDescent="0.25">
      <c r="A90" s="4" t="s">
        <v>174</v>
      </c>
      <c r="B90" s="4" t="s">
        <v>175</v>
      </c>
      <c r="C90" s="5">
        <v>9</v>
      </c>
      <c r="D90" s="5">
        <v>8.8000001907348633</v>
      </c>
      <c r="E90" s="5">
        <v>9</v>
      </c>
      <c r="F90" s="109">
        <f t="shared" si="6"/>
        <v>8.9333333969116211</v>
      </c>
      <c r="G90" s="3">
        <v>0</v>
      </c>
      <c r="H90" s="3">
        <v>0</v>
      </c>
      <c r="I90" s="3">
        <v>0</v>
      </c>
      <c r="J90" s="109"/>
      <c r="K90" s="3">
        <v>0</v>
      </c>
      <c r="L90" s="3">
        <v>0</v>
      </c>
      <c r="M90" s="3">
        <v>0</v>
      </c>
      <c r="N90" s="110"/>
      <c r="O90" s="111">
        <f t="shared" si="7"/>
        <v>8.9333333969116211</v>
      </c>
      <c r="P90" s="111">
        <f t="shared" si="8"/>
        <v>0</v>
      </c>
      <c r="Q90" s="111">
        <f t="shared" si="9"/>
        <v>0</v>
      </c>
      <c r="R90" s="112">
        <f t="shared" si="10"/>
        <v>8.9333333969116211</v>
      </c>
    </row>
    <row r="91" spans="1:18" x14ac:dyDescent="0.25">
      <c r="A91" s="4" t="s">
        <v>176</v>
      </c>
      <c r="B91" s="4" t="s">
        <v>177</v>
      </c>
      <c r="C91" s="5">
        <v>8.75</v>
      </c>
      <c r="D91" s="5">
        <v>8.5</v>
      </c>
      <c r="E91" s="5">
        <v>8.75</v>
      </c>
      <c r="F91" s="109">
        <f t="shared" si="6"/>
        <v>8.6666666666666661</v>
      </c>
      <c r="G91" s="3">
        <v>0</v>
      </c>
      <c r="H91" s="3">
        <v>0</v>
      </c>
      <c r="I91" s="3">
        <v>0</v>
      </c>
      <c r="J91" s="109"/>
      <c r="K91" s="3">
        <v>0</v>
      </c>
      <c r="L91" s="3">
        <v>0</v>
      </c>
      <c r="M91" s="3">
        <v>0</v>
      </c>
      <c r="N91" s="110"/>
      <c r="O91" s="111">
        <f t="shared" si="7"/>
        <v>8.6666666666666661</v>
      </c>
      <c r="P91" s="111">
        <f t="shared" si="8"/>
        <v>0</v>
      </c>
      <c r="Q91" s="111">
        <f t="shared" si="9"/>
        <v>0</v>
      </c>
      <c r="R91" s="112">
        <f t="shared" si="10"/>
        <v>8.6666666666666661</v>
      </c>
    </row>
    <row r="92" spans="1:18" x14ac:dyDescent="0.25">
      <c r="A92" s="4" t="s">
        <v>178</v>
      </c>
      <c r="B92" s="4" t="s">
        <v>179</v>
      </c>
      <c r="C92" s="5">
        <v>8.7749996185302734</v>
      </c>
      <c r="D92" s="5">
        <v>8.8500003814697266</v>
      </c>
      <c r="E92" s="5">
        <v>8.3999996185302734</v>
      </c>
      <c r="F92" s="109">
        <f t="shared" si="6"/>
        <v>8.6749998728434239</v>
      </c>
      <c r="G92" s="3">
        <v>0</v>
      </c>
      <c r="H92" s="3">
        <v>0</v>
      </c>
      <c r="I92" s="3">
        <v>0</v>
      </c>
      <c r="J92" s="109"/>
      <c r="K92" s="3">
        <v>0</v>
      </c>
      <c r="L92" s="3">
        <v>0</v>
      </c>
      <c r="M92" s="3">
        <v>0</v>
      </c>
      <c r="N92" s="110"/>
      <c r="O92" s="111">
        <f t="shared" si="7"/>
        <v>8.6749998728434239</v>
      </c>
      <c r="P92" s="111">
        <f t="shared" si="8"/>
        <v>0</v>
      </c>
      <c r="Q92" s="111">
        <f t="shared" si="9"/>
        <v>0</v>
      </c>
      <c r="R92" s="112">
        <f t="shared" si="10"/>
        <v>8.6749998728434239</v>
      </c>
    </row>
    <row r="93" spans="1:18" x14ac:dyDescent="0.25">
      <c r="A93" s="4" t="s">
        <v>180</v>
      </c>
      <c r="B93" s="4" t="s">
        <v>181</v>
      </c>
      <c r="C93" s="5">
        <v>8.5833330154418945</v>
      </c>
      <c r="D93" s="5">
        <v>9.1833333969116211</v>
      </c>
      <c r="E93" s="5">
        <v>9.3333339691162109</v>
      </c>
      <c r="F93" s="109">
        <f t="shared" si="6"/>
        <v>9.0333334604899083</v>
      </c>
      <c r="G93" s="3">
        <v>0</v>
      </c>
      <c r="H93" s="3">
        <v>0</v>
      </c>
      <c r="I93" s="3">
        <v>0</v>
      </c>
      <c r="J93" s="109"/>
      <c r="K93" s="5">
        <v>9.3999996185302734</v>
      </c>
      <c r="L93" s="5">
        <v>8.8999996185302734</v>
      </c>
      <c r="M93" s="5">
        <v>8.5</v>
      </c>
      <c r="N93" s="110">
        <f>AVERAGEIF(K93:M93,"&gt;0")</f>
        <v>8.9333330790201817</v>
      </c>
      <c r="O93" s="111">
        <f t="shared" si="7"/>
        <v>9.0333334604899083</v>
      </c>
      <c r="P93" s="111">
        <f t="shared" si="8"/>
        <v>0</v>
      </c>
      <c r="Q93" s="111">
        <f t="shared" si="9"/>
        <v>8.9333330790201817</v>
      </c>
      <c r="R93" s="112">
        <f t="shared" si="10"/>
        <v>8.983333269755045</v>
      </c>
    </row>
    <row r="94" spans="1:18" x14ac:dyDescent="0.25">
      <c r="A94" s="4" t="s">
        <v>182</v>
      </c>
      <c r="B94" s="4" t="s">
        <v>183</v>
      </c>
      <c r="C94" s="5">
        <v>8.6000003814697266</v>
      </c>
      <c r="D94" s="5">
        <v>8.5799999237060547</v>
      </c>
      <c r="E94" s="5">
        <v>8.8799991607666016</v>
      </c>
      <c r="F94" s="109">
        <f t="shared" si="6"/>
        <v>8.6866664886474609</v>
      </c>
      <c r="G94" s="3">
        <v>0</v>
      </c>
      <c r="H94" s="3">
        <v>0</v>
      </c>
      <c r="I94" s="3">
        <v>0</v>
      </c>
      <c r="J94" s="109"/>
      <c r="K94" s="3">
        <v>0</v>
      </c>
      <c r="L94" s="3">
        <v>0</v>
      </c>
      <c r="M94" s="3">
        <v>0</v>
      </c>
      <c r="N94" s="110"/>
      <c r="O94" s="111">
        <f t="shared" si="7"/>
        <v>8.6866664886474609</v>
      </c>
      <c r="P94" s="111">
        <f t="shared" si="8"/>
        <v>0</v>
      </c>
      <c r="Q94" s="111">
        <f t="shared" si="9"/>
        <v>0</v>
      </c>
      <c r="R94" s="112">
        <f t="shared" si="10"/>
        <v>8.6866664886474609</v>
      </c>
    </row>
    <row r="95" spans="1:18" x14ac:dyDescent="0.25">
      <c r="A95" s="4" t="s">
        <v>184</v>
      </c>
      <c r="B95" s="4" t="s">
        <v>185</v>
      </c>
      <c r="C95" s="5">
        <v>8.3200006484985352</v>
      </c>
      <c r="D95" s="5">
        <v>8.0799999237060547</v>
      </c>
      <c r="E95" s="5">
        <v>8.2800006866455078</v>
      </c>
      <c r="F95" s="109">
        <f t="shared" si="6"/>
        <v>8.2266670862833653</v>
      </c>
      <c r="G95" s="3">
        <v>0</v>
      </c>
      <c r="H95" s="3">
        <v>0</v>
      </c>
      <c r="I95" s="3">
        <v>0</v>
      </c>
      <c r="J95" s="109"/>
      <c r="K95" s="3">
        <v>0</v>
      </c>
      <c r="L95" s="3">
        <v>0</v>
      </c>
      <c r="M95" s="3">
        <v>0</v>
      </c>
      <c r="N95" s="110"/>
      <c r="O95" s="111">
        <f t="shared" si="7"/>
        <v>8.2266670862833653</v>
      </c>
      <c r="P95" s="111">
        <f t="shared" si="8"/>
        <v>0</v>
      </c>
      <c r="Q95" s="111">
        <f t="shared" si="9"/>
        <v>0</v>
      </c>
      <c r="R95" s="112">
        <f t="shared" si="10"/>
        <v>8.2266670862833653</v>
      </c>
    </row>
    <row r="96" spans="1:18" x14ac:dyDescent="0.25">
      <c r="A96" s="4" t="s">
        <v>186</v>
      </c>
      <c r="B96" s="4" t="s">
        <v>187</v>
      </c>
      <c r="C96" s="5">
        <v>9</v>
      </c>
      <c r="D96" s="5">
        <v>9</v>
      </c>
      <c r="E96" s="5">
        <v>9</v>
      </c>
      <c r="F96" s="109">
        <f t="shared" si="6"/>
        <v>9</v>
      </c>
      <c r="G96" s="3">
        <v>0</v>
      </c>
      <c r="H96" s="3">
        <v>0</v>
      </c>
      <c r="I96" s="3">
        <v>0</v>
      </c>
      <c r="J96" s="109"/>
      <c r="K96" s="3">
        <v>0</v>
      </c>
      <c r="L96" s="3">
        <v>0</v>
      </c>
      <c r="M96" s="3">
        <v>0</v>
      </c>
      <c r="N96" s="110"/>
      <c r="O96" s="111">
        <f t="shared" si="7"/>
        <v>9</v>
      </c>
      <c r="P96" s="111">
        <f t="shared" si="8"/>
        <v>0</v>
      </c>
      <c r="Q96" s="111">
        <f t="shared" si="9"/>
        <v>0</v>
      </c>
      <c r="R96" s="112">
        <f t="shared" si="10"/>
        <v>9</v>
      </c>
    </row>
    <row r="97" spans="1:18" x14ac:dyDescent="0.25">
      <c r="A97" s="4" t="s">
        <v>188</v>
      </c>
      <c r="B97" s="4" t="s">
        <v>189</v>
      </c>
      <c r="C97" s="5">
        <v>9</v>
      </c>
      <c r="D97" s="5">
        <v>9</v>
      </c>
      <c r="E97" s="5">
        <v>9</v>
      </c>
      <c r="F97" s="109">
        <f t="shared" si="6"/>
        <v>9</v>
      </c>
      <c r="G97" s="3">
        <v>0</v>
      </c>
      <c r="H97" s="3">
        <v>0</v>
      </c>
      <c r="I97" s="3">
        <v>0</v>
      </c>
      <c r="J97" s="109"/>
      <c r="K97" s="3">
        <v>0</v>
      </c>
      <c r="L97" s="3">
        <v>0</v>
      </c>
      <c r="M97" s="3">
        <v>0</v>
      </c>
      <c r="N97" s="110"/>
      <c r="O97" s="111">
        <f t="shared" si="7"/>
        <v>9</v>
      </c>
      <c r="P97" s="111">
        <f t="shared" si="8"/>
        <v>0</v>
      </c>
      <c r="Q97" s="111">
        <f t="shared" si="9"/>
        <v>0</v>
      </c>
      <c r="R97" s="112">
        <f t="shared" si="10"/>
        <v>9</v>
      </c>
    </row>
    <row r="98" spans="1:18" x14ac:dyDescent="0.25">
      <c r="A98" s="4" t="s">
        <v>190</v>
      </c>
      <c r="B98" s="4" t="s">
        <v>191</v>
      </c>
      <c r="C98" s="5">
        <v>8.8333330154418945</v>
      </c>
      <c r="D98" s="5">
        <v>8.8000001907348633</v>
      </c>
      <c r="E98" s="5">
        <v>8.5666666030883789</v>
      </c>
      <c r="F98" s="109">
        <f t="shared" si="6"/>
        <v>8.733333269755045</v>
      </c>
      <c r="G98" s="3">
        <v>0</v>
      </c>
      <c r="H98" s="3">
        <v>0</v>
      </c>
      <c r="I98" s="3">
        <v>0</v>
      </c>
      <c r="J98" s="109"/>
      <c r="K98" s="3">
        <v>0</v>
      </c>
      <c r="L98" s="3">
        <v>0</v>
      </c>
      <c r="M98" s="3">
        <v>0</v>
      </c>
      <c r="N98" s="110"/>
      <c r="O98" s="111">
        <f t="shared" si="7"/>
        <v>8.733333269755045</v>
      </c>
      <c r="P98" s="111">
        <f t="shared" si="8"/>
        <v>0</v>
      </c>
      <c r="Q98" s="111">
        <f t="shared" si="9"/>
        <v>0</v>
      </c>
      <c r="R98" s="112">
        <f t="shared" si="10"/>
        <v>8.733333269755045</v>
      </c>
    </row>
    <row r="99" spans="1:18" x14ac:dyDescent="0.25">
      <c r="A99" s="4" t="s">
        <v>192</v>
      </c>
      <c r="B99" s="4" t="s">
        <v>193</v>
      </c>
      <c r="C99" s="5">
        <v>9</v>
      </c>
      <c r="D99" s="5">
        <v>9</v>
      </c>
      <c r="E99" s="5">
        <v>9</v>
      </c>
      <c r="F99" s="109">
        <f t="shared" si="6"/>
        <v>9</v>
      </c>
      <c r="G99" s="3">
        <v>0</v>
      </c>
      <c r="H99" s="3">
        <v>0</v>
      </c>
      <c r="I99" s="3">
        <v>0</v>
      </c>
      <c r="J99" s="109"/>
      <c r="K99" s="5">
        <v>0</v>
      </c>
      <c r="L99" s="5">
        <v>0</v>
      </c>
      <c r="M99" s="5">
        <v>0</v>
      </c>
      <c r="N99" s="110"/>
      <c r="O99" s="111">
        <f t="shared" si="7"/>
        <v>9</v>
      </c>
      <c r="P99" s="111">
        <f t="shared" si="8"/>
        <v>0</v>
      </c>
      <c r="Q99" s="111">
        <f t="shared" si="9"/>
        <v>0</v>
      </c>
      <c r="R99" s="112">
        <f t="shared" si="10"/>
        <v>9</v>
      </c>
    </row>
    <row r="100" spans="1:18" x14ac:dyDescent="0.25">
      <c r="A100" s="4" t="s">
        <v>194</v>
      </c>
      <c r="B100" s="4" t="s">
        <v>195</v>
      </c>
      <c r="C100" s="5">
        <v>8.8333330154418945</v>
      </c>
      <c r="D100" s="5">
        <v>8.7333335876464844</v>
      </c>
      <c r="E100" s="5">
        <v>8.6666669845581055</v>
      </c>
      <c r="F100" s="109">
        <f t="shared" si="6"/>
        <v>8.7444445292154942</v>
      </c>
      <c r="G100" s="3">
        <v>0</v>
      </c>
      <c r="H100" s="3">
        <v>0</v>
      </c>
      <c r="I100" s="3">
        <v>0</v>
      </c>
      <c r="J100" s="109"/>
      <c r="K100" s="3">
        <v>0</v>
      </c>
      <c r="L100" s="3">
        <v>0</v>
      </c>
      <c r="M100" s="3">
        <v>0</v>
      </c>
      <c r="N100" s="110"/>
      <c r="O100" s="111">
        <f t="shared" si="7"/>
        <v>8.7444445292154942</v>
      </c>
      <c r="P100" s="111">
        <f t="shared" si="8"/>
        <v>0</v>
      </c>
      <c r="Q100" s="111">
        <f t="shared" si="9"/>
        <v>0</v>
      </c>
      <c r="R100" s="112">
        <f t="shared" si="10"/>
        <v>8.7444445292154942</v>
      </c>
    </row>
    <row r="101" spans="1:18" x14ac:dyDescent="0.25">
      <c r="A101" s="4" t="s">
        <v>196</v>
      </c>
      <c r="B101" s="4" t="s">
        <v>197</v>
      </c>
      <c r="C101" s="5">
        <v>8.8333330154418945</v>
      </c>
      <c r="D101" s="5">
        <v>8.5666666030883789</v>
      </c>
      <c r="E101" s="5">
        <v>8.6333341598510742</v>
      </c>
      <c r="F101" s="109">
        <f t="shared" si="6"/>
        <v>8.6777779261271153</v>
      </c>
      <c r="G101" s="3">
        <v>0</v>
      </c>
      <c r="H101" s="3">
        <v>0</v>
      </c>
      <c r="I101" s="3">
        <v>0</v>
      </c>
      <c r="J101" s="109"/>
      <c r="K101" s="3">
        <v>0</v>
      </c>
      <c r="L101" s="3">
        <v>0</v>
      </c>
      <c r="M101" s="3">
        <v>0</v>
      </c>
      <c r="N101" s="110"/>
      <c r="O101" s="111">
        <f t="shared" si="7"/>
        <v>8.6777779261271153</v>
      </c>
      <c r="P101" s="111">
        <f t="shared" si="8"/>
        <v>0</v>
      </c>
      <c r="Q101" s="111">
        <f t="shared" si="9"/>
        <v>0</v>
      </c>
      <c r="R101" s="112">
        <f t="shared" si="10"/>
        <v>8.6777779261271153</v>
      </c>
    </row>
    <row r="102" spans="1:18" x14ac:dyDescent="0.25">
      <c r="A102" s="4" t="s">
        <v>198</v>
      </c>
      <c r="B102" s="4" t="s">
        <v>199</v>
      </c>
      <c r="C102" s="5">
        <v>8.75</v>
      </c>
      <c r="D102" s="5">
        <v>8.625</v>
      </c>
      <c r="E102" s="5">
        <v>9</v>
      </c>
      <c r="F102" s="109">
        <f t="shared" si="6"/>
        <v>8.7916666666666661</v>
      </c>
      <c r="G102" s="3">
        <v>0</v>
      </c>
      <c r="H102" s="3">
        <v>0</v>
      </c>
      <c r="I102" s="3">
        <v>0</v>
      </c>
      <c r="J102" s="109"/>
      <c r="K102" s="3">
        <v>0</v>
      </c>
      <c r="L102" s="3">
        <v>0</v>
      </c>
      <c r="M102" s="3">
        <v>0</v>
      </c>
      <c r="N102" s="110"/>
      <c r="O102" s="111">
        <f t="shared" si="7"/>
        <v>8.7916666666666661</v>
      </c>
      <c r="P102" s="111">
        <f t="shared" si="8"/>
        <v>0</v>
      </c>
      <c r="Q102" s="111">
        <f t="shared" si="9"/>
        <v>0</v>
      </c>
      <c r="R102" s="112">
        <f t="shared" si="10"/>
        <v>8.7916666666666661</v>
      </c>
    </row>
    <row r="103" spans="1:18" x14ac:dyDescent="0.25">
      <c r="A103" s="4" t="s">
        <v>200</v>
      </c>
      <c r="B103" s="4" t="s">
        <v>201</v>
      </c>
      <c r="C103" s="3">
        <v>0</v>
      </c>
      <c r="D103" s="3">
        <v>0</v>
      </c>
      <c r="E103" s="3">
        <v>0</v>
      </c>
      <c r="F103" s="109"/>
      <c r="G103" s="3">
        <v>0</v>
      </c>
      <c r="H103" s="3">
        <v>0</v>
      </c>
      <c r="I103" s="3">
        <v>0</v>
      </c>
      <c r="J103" s="109"/>
      <c r="K103" s="3">
        <v>0</v>
      </c>
      <c r="L103" s="3">
        <v>0</v>
      </c>
      <c r="M103" s="3">
        <v>0</v>
      </c>
      <c r="N103" s="110"/>
      <c r="O103" s="111">
        <f t="shared" si="7"/>
        <v>0</v>
      </c>
      <c r="P103" s="111">
        <f t="shared" si="8"/>
        <v>0</v>
      </c>
      <c r="Q103" s="111">
        <f t="shared" si="9"/>
        <v>0</v>
      </c>
      <c r="R103" s="112" t="e">
        <f t="shared" si="10"/>
        <v>#DIV/0!</v>
      </c>
    </row>
    <row r="104" spans="1:18" x14ac:dyDescent="0.25">
      <c r="A104" s="4" t="s">
        <v>202</v>
      </c>
      <c r="B104" s="4" t="s">
        <v>203</v>
      </c>
      <c r="C104" s="3">
        <v>0</v>
      </c>
      <c r="D104" s="3">
        <v>0</v>
      </c>
      <c r="E104" s="3">
        <v>0</v>
      </c>
      <c r="F104" s="109"/>
      <c r="G104" s="3">
        <v>0</v>
      </c>
      <c r="H104" s="3">
        <v>0</v>
      </c>
      <c r="I104" s="3">
        <v>0</v>
      </c>
      <c r="J104" s="109"/>
      <c r="K104" s="3">
        <v>0</v>
      </c>
      <c r="L104" s="3">
        <v>0</v>
      </c>
      <c r="M104" s="3">
        <v>0</v>
      </c>
      <c r="N104" s="110"/>
      <c r="O104" s="111">
        <f t="shared" si="7"/>
        <v>0</v>
      </c>
      <c r="P104" s="111">
        <f t="shared" si="8"/>
        <v>0</v>
      </c>
      <c r="Q104" s="111">
        <f t="shared" si="9"/>
        <v>0</v>
      </c>
      <c r="R104" s="112" t="e">
        <f t="shared" si="10"/>
        <v>#DIV/0!</v>
      </c>
    </row>
    <row r="105" spans="1:18" x14ac:dyDescent="0.25">
      <c r="A105" s="4" t="s">
        <v>204</v>
      </c>
      <c r="B105" s="4" t="s">
        <v>205</v>
      </c>
      <c r="C105" s="5">
        <v>8.8799991607666016</v>
      </c>
      <c r="D105" s="5">
        <v>8.8000001907348633</v>
      </c>
      <c r="E105" s="5">
        <v>9.0799999237060547</v>
      </c>
      <c r="F105" s="109">
        <f t="shared" si="6"/>
        <v>8.9199997584025059</v>
      </c>
      <c r="G105" s="3">
        <v>0</v>
      </c>
      <c r="H105" s="3">
        <v>0</v>
      </c>
      <c r="I105" s="3">
        <v>0</v>
      </c>
      <c r="J105" s="109"/>
      <c r="K105" s="5">
        <v>0</v>
      </c>
      <c r="L105" s="5">
        <v>0</v>
      </c>
      <c r="M105" s="5">
        <v>0</v>
      </c>
      <c r="N105" s="110"/>
      <c r="O105" s="111">
        <f t="shared" si="7"/>
        <v>8.9199997584025059</v>
      </c>
      <c r="P105" s="111">
        <f t="shared" si="8"/>
        <v>0</v>
      </c>
      <c r="Q105" s="111">
        <f t="shared" si="9"/>
        <v>0</v>
      </c>
      <c r="R105" s="112">
        <f t="shared" si="10"/>
        <v>8.9199997584025059</v>
      </c>
    </row>
    <row r="106" spans="1:18" x14ac:dyDescent="0.25">
      <c r="A106" s="4" t="s">
        <v>206</v>
      </c>
      <c r="B106" s="4" t="s">
        <v>207</v>
      </c>
      <c r="C106" s="5">
        <v>9</v>
      </c>
      <c r="D106" s="5">
        <v>9</v>
      </c>
      <c r="E106" s="5">
        <v>9</v>
      </c>
      <c r="F106" s="109">
        <f t="shared" si="6"/>
        <v>9</v>
      </c>
      <c r="G106" s="3">
        <v>0</v>
      </c>
      <c r="H106" s="3">
        <v>0</v>
      </c>
      <c r="I106" s="3">
        <v>0</v>
      </c>
      <c r="J106" s="109"/>
      <c r="K106" s="3">
        <v>0</v>
      </c>
      <c r="L106" s="3">
        <v>0</v>
      </c>
      <c r="M106" s="3">
        <v>0</v>
      </c>
      <c r="N106" s="110"/>
      <c r="O106" s="111">
        <f t="shared" si="7"/>
        <v>9</v>
      </c>
      <c r="P106" s="111">
        <f t="shared" si="8"/>
        <v>0</v>
      </c>
      <c r="Q106" s="111">
        <f t="shared" si="9"/>
        <v>0</v>
      </c>
      <c r="R106" s="112">
        <f t="shared" si="10"/>
        <v>9</v>
      </c>
    </row>
    <row r="107" spans="1:18" x14ac:dyDescent="0.25">
      <c r="A107" s="4" t="s">
        <v>208</v>
      </c>
      <c r="B107" s="4" t="s">
        <v>209</v>
      </c>
      <c r="C107" s="5">
        <v>9</v>
      </c>
      <c r="D107" s="5">
        <v>9</v>
      </c>
      <c r="E107" s="5">
        <v>9</v>
      </c>
      <c r="F107" s="109">
        <f t="shared" si="6"/>
        <v>9</v>
      </c>
      <c r="G107" s="3">
        <v>0</v>
      </c>
      <c r="H107" s="3">
        <v>0</v>
      </c>
      <c r="I107" s="3">
        <v>0</v>
      </c>
      <c r="J107" s="109"/>
      <c r="K107" s="3">
        <v>0</v>
      </c>
      <c r="L107" s="3">
        <v>0</v>
      </c>
      <c r="M107" s="3">
        <v>0</v>
      </c>
      <c r="N107" s="110"/>
      <c r="O107" s="111">
        <f t="shared" si="7"/>
        <v>9</v>
      </c>
      <c r="P107" s="111">
        <f t="shared" si="8"/>
        <v>0</v>
      </c>
      <c r="Q107" s="111">
        <f t="shared" si="9"/>
        <v>0</v>
      </c>
      <c r="R107" s="112">
        <f t="shared" si="10"/>
        <v>9</v>
      </c>
    </row>
    <row r="108" spans="1:18" x14ac:dyDescent="0.25">
      <c r="A108" s="4" t="s">
        <v>210</v>
      </c>
      <c r="B108" s="4" t="s">
        <v>211</v>
      </c>
      <c r="C108" s="5">
        <v>8.7333335876464844</v>
      </c>
      <c r="D108" s="5">
        <v>8.7333335876464844</v>
      </c>
      <c r="E108" s="5">
        <v>8.8333330154418945</v>
      </c>
      <c r="F108" s="109">
        <f t="shared" si="6"/>
        <v>8.766666730244955</v>
      </c>
      <c r="G108" s="3">
        <v>0</v>
      </c>
      <c r="H108" s="3">
        <v>0</v>
      </c>
      <c r="I108" s="3">
        <v>0</v>
      </c>
      <c r="J108" s="109"/>
      <c r="K108" s="3">
        <v>0</v>
      </c>
      <c r="L108" s="3">
        <v>0</v>
      </c>
      <c r="M108" s="3">
        <v>0</v>
      </c>
      <c r="N108" s="110"/>
      <c r="O108" s="111">
        <f t="shared" si="7"/>
        <v>8.766666730244955</v>
      </c>
      <c r="P108" s="111">
        <f t="shared" si="8"/>
        <v>0</v>
      </c>
      <c r="Q108" s="111">
        <f t="shared" si="9"/>
        <v>0</v>
      </c>
      <c r="R108" s="112">
        <f t="shared" si="10"/>
        <v>8.766666730244955</v>
      </c>
    </row>
    <row r="109" spans="1:18" x14ac:dyDescent="0.25">
      <c r="A109" s="4" t="s">
        <v>212</v>
      </c>
      <c r="B109" s="4" t="s">
        <v>213</v>
      </c>
      <c r="C109" s="3">
        <v>0</v>
      </c>
      <c r="D109" s="3">
        <v>0</v>
      </c>
      <c r="E109" s="3">
        <v>0</v>
      </c>
      <c r="F109" s="109"/>
      <c r="G109" s="3">
        <v>0</v>
      </c>
      <c r="H109" s="3">
        <v>0</v>
      </c>
      <c r="I109" s="3">
        <v>0</v>
      </c>
      <c r="J109" s="109"/>
      <c r="K109" s="3">
        <v>0</v>
      </c>
      <c r="L109" s="3">
        <v>0</v>
      </c>
      <c r="M109" s="3">
        <v>0</v>
      </c>
      <c r="N109" s="110"/>
      <c r="O109" s="111">
        <f t="shared" si="7"/>
        <v>0</v>
      </c>
      <c r="P109" s="111">
        <f t="shared" si="8"/>
        <v>0</v>
      </c>
      <c r="Q109" s="111">
        <f t="shared" si="9"/>
        <v>0</v>
      </c>
      <c r="R109" s="112" t="e">
        <f t="shared" si="10"/>
        <v>#DIV/0!</v>
      </c>
    </row>
    <row r="110" spans="1:18" x14ac:dyDescent="0.25">
      <c r="A110" s="4" t="s">
        <v>214</v>
      </c>
      <c r="B110" s="4" t="s">
        <v>215</v>
      </c>
      <c r="C110" s="3">
        <v>0</v>
      </c>
      <c r="D110" s="3">
        <v>0</v>
      </c>
      <c r="E110" s="3">
        <v>0</v>
      </c>
      <c r="F110" s="109"/>
      <c r="G110" s="3">
        <v>0</v>
      </c>
      <c r="H110" s="3">
        <v>0</v>
      </c>
      <c r="I110" s="3">
        <v>0</v>
      </c>
      <c r="J110" s="109"/>
      <c r="K110" s="3">
        <v>0</v>
      </c>
      <c r="L110" s="3">
        <v>0</v>
      </c>
      <c r="M110" s="3">
        <v>0</v>
      </c>
      <c r="N110" s="110"/>
      <c r="O110" s="111">
        <f t="shared" si="7"/>
        <v>0</v>
      </c>
      <c r="P110" s="111">
        <f t="shared" si="8"/>
        <v>0</v>
      </c>
      <c r="Q110" s="111">
        <f t="shared" si="9"/>
        <v>0</v>
      </c>
      <c r="R110" s="112" t="e">
        <f t="shared" si="10"/>
        <v>#DIV/0!</v>
      </c>
    </row>
    <row r="111" spans="1:18" x14ac:dyDescent="0.25">
      <c r="A111" s="4" t="s">
        <v>216</v>
      </c>
      <c r="B111" s="4" t="s">
        <v>217</v>
      </c>
      <c r="C111" s="3">
        <v>0</v>
      </c>
      <c r="D111" s="3">
        <v>0</v>
      </c>
      <c r="E111" s="3">
        <v>0</v>
      </c>
      <c r="F111" s="109"/>
      <c r="G111" s="3">
        <v>0</v>
      </c>
      <c r="H111" s="3">
        <v>0</v>
      </c>
      <c r="I111" s="3">
        <v>0</v>
      </c>
      <c r="J111" s="109"/>
      <c r="K111" s="3">
        <v>0</v>
      </c>
      <c r="L111" s="3">
        <v>0</v>
      </c>
      <c r="M111" s="3">
        <v>0</v>
      </c>
      <c r="N111" s="110"/>
      <c r="O111" s="111">
        <f t="shared" si="7"/>
        <v>0</v>
      </c>
      <c r="P111" s="111">
        <f t="shared" si="8"/>
        <v>0</v>
      </c>
      <c r="Q111" s="111">
        <f t="shared" si="9"/>
        <v>0</v>
      </c>
      <c r="R111" s="112" t="e">
        <f t="shared" si="10"/>
        <v>#DIV/0!</v>
      </c>
    </row>
    <row r="112" spans="1:18" x14ac:dyDescent="0.25">
      <c r="A112" s="4" t="s">
        <v>218</v>
      </c>
      <c r="B112" s="4" t="s">
        <v>219</v>
      </c>
      <c r="C112" s="3">
        <v>0</v>
      </c>
      <c r="D112" s="3">
        <v>0</v>
      </c>
      <c r="E112" s="3">
        <v>0</v>
      </c>
      <c r="F112" s="109"/>
      <c r="G112" s="3">
        <v>0</v>
      </c>
      <c r="H112" s="3">
        <v>0</v>
      </c>
      <c r="I112" s="3">
        <v>0</v>
      </c>
      <c r="J112" s="109"/>
      <c r="K112" s="3">
        <v>0</v>
      </c>
      <c r="L112" s="3">
        <v>0</v>
      </c>
      <c r="M112" s="3">
        <v>0</v>
      </c>
      <c r="N112" s="110"/>
      <c r="O112" s="111">
        <f t="shared" si="7"/>
        <v>0</v>
      </c>
      <c r="P112" s="111">
        <f t="shared" si="8"/>
        <v>0</v>
      </c>
      <c r="Q112" s="111">
        <f t="shared" si="9"/>
        <v>0</v>
      </c>
      <c r="R112" s="112" t="e">
        <f t="shared" si="10"/>
        <v>#DIV/0!</v>
      </c>
    </row>
    <row r="113" spans="1:18" x14ac:dyDescent="0.25">
      <c r="A113" s="14"/>
      <c r="B113" s="9" t="s">
        <v>473</v>
      </c>
      <c r="C113" s="124">
        <f>AVERAGEIF(C4:C112,"&gt;0")</f>
        <v>8.7799920013972699</v>
      </c>
      <c r="D113" s="124">
        <f t="shared" ref="D113:M113" si="11">AVERAGEIF(D4:D112,"&gt;0")</f>
        <v>8.7708506486853768</v>
      </c>
      <c r="E113" s="124">
        <f t="shared" si="11"/>
        <v>8.7639459882463733</v>
      </c>
      <c r="F113" s="125">
        <f t="shared" si="6"/>
        <v>8.7715962127763394</v>
      </c>
      <c r="G113" s="124">
        <f t="shared" si="11"/>
        <v>8.8727272207086738</v>
      </c>
      <c r="H113" s="124">
        <f t="shared" si="11"/>
        <v>9.0015152150934394</v>
      </c>
      <c r="I113" s="124">
        <f t="shared" si="11"/>
        <v>7.6952382155827115</v>
      </c>
      <c r="J113" s="125">
        <f>AVERAGEIF(G113:I113,"&gt;0")</f>
        <v>8.5231602171282752</v>
      </c>
      <c r="K113" s="124">
        <f t="shared" si="11"/>
        <v>8.8135248197091585</v>
      </c>
      <c r="L113" s="124">
        <f t="shared" si="11"/>
        <v>8.8477176846684635</v>
      </c>
      <c r="M113" s="124">
        <f t="shared" si="11"/>
        <v>8.806765408129305</v>
      </c>
      <c r="N113" s="126">
        <f>AVERAGEIF(K113:M113,"&gt;0")</f>
        <v>8.8226693041689757</v>
      </c>
      <c r="O113" s="127">
        <f t="shared" si="7"/>
        <v>8.7715962127763394</v>
      </c>
      <c r="P113" s="127">
        <f t="shared" si="8"/>
        <v>8.5231602171282752</v>
      </c>
      <c r="Q113" s="127">
        <f t="shared" si="9"/>
        <v>8.8226693041689757</v>
      </c>
      <c r="R113" s="128">
        <f t="shared" si="10"/>
        <v>8.7058085780245307</v>
      </c>
    </row>
  </sheetData>
  <mergeCells count="9">
    <mergeCell ref="N2:N3"/>
    <mergeCell ref="O2:R2"/>
    <mergeCell ref="K2:M2"/>
    <mergeCell ref="A2:A3"/>
    <mergeCell ref="B2:B3"/>
    <mergeCell ref="C2:E2"/>
    <mergeCell ref="G2:I2"/>
    <mergeCell ref="F2:F3"/>
    <mergeCell ref="J2:J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5"/>
  <sheetViews>
    <sheetView workbookViewId="0">
      <pane xSplit="2" ySplit="3" topLeftCell="AL4" activePane="bottomRight" state="frozen"/>
      <selection pane="topRight" activeCell="C1" sqref="C1"/>
      <selection pane="bottomLeft" activeCell="A4" sqref="A4"/>
      <selection pane="bottomRight" activeCell="AH2" sqref="AH2:AK113"/>
    </sheetView>
  </sheetViews>
  <sheetFormatPr baseColWidth="10" defaultColWidth="9.140625" defaultRowHeight="15" x14ac:dyDescent="0.25"/>
  <cols>
    <col min="2" max="2" width="68.42578125" customWidth="1"/>
    <col min="3" max="30" width="16.5703125" customWidth="1"/>
    <col min="31" max="31" width="14" customWidth="1"/>
    <col min="32" max="35" width="11.7109375" customWidth="1"/>
    <col min="36" max="37" width="11.7109375" style="302" customWidth="1"/>
    <col min="38" max="38" width="10.140625" customWidth="1"/>
    <col min="39" max="39" width="14.140625" customWidth="1"/>
    <col min="40" max="40" width="8.28515625" customWidth="1"/>
    <col min="41" max="41" width="4.5703125" bestFit="1" customWidth="1"/>
    <col min="42" max="42" width="18.42578125" customWidth="1"/>
    <col min="43" max="43" width="14" customWidth="1"/>
    <col min="44" max="44" width="8.42578125" bestFit="1" customWidth="1"/>
    <col min="45" max="45" width="17.5703125" bestFit="1" customWidth="1"/>
    <col min="46" max="46" width="14" customWidth="1"/>
    <col min="47" max="47" width="8.42578125" bestFit="1" customWidth="1"/>
    <col min="48" max="48" width="12.42578125" customWidth="1"/>
    <col min="49" max="49" width="9.140625" customWidth="1"/>
  </cols>
  <sheetData>
    <row r="1" spans="1:49" ht="15.75" thickBot="1" x14ac:dyDescent="0.3"/>
    <row r="2" spans="1:49" ht="30" customHeight="1" thickTop="1" thickBot="1" x14ac:dyDescent="0.3">
      <c r="A2" s="318" t="s">
        <v>0</v>
      </c>
      <c r="B2" s="318" t="s">
        <v>1</v>
      </c>
      <c r="C2" s="325" t="s">
        <v>409</v>
      </c>
      <c r="D2" s="337"/>
      <c r="E2" s="337"/>
      <c r="F2" s="337"/>
      <c r="G2" s="337"/>
      <c r="H2" s="337"/>
      <c r="I2" s="337"/>
      <c r="J2" s="337"/>
      <c r="K2" s="337"/>
      <c r="L2" s="291"/>
      <c r="M2" s="325" t="s">
        <v>416</v>
      </c>
      <c r="N2" s="337"/>
      <c r="O2" s="337"/>
      <c r="P2" s="337"/>
      <c r="Q2" s="337"/>
      <c r="R2" s="337"/>
      <c r="S2" s="337"/>
      <c r="T2" s="337"/>
      <c r="U2" s="337"/>
      <c r="V2" s="338"/>
      <c r="W2" s="325" t="s">
        <v>417</v>
      </c>
      <c r="X2" s="337"/>
      <c r="Y2" s="337"/>
      <c r="Z2" s="337"/>
      <c r="AA2" s="337"/>
      <c r="AB2" s="337"/>
      <c r="AC2" s="337"/>
      <c r="AD2" s="337"/>
      <c r="AE2" s="337"/>
      <c r="AF2" s="338"/>
      <c r="AG2" s="303"/>
      <c r="AH2" s="334" t="s">
        <v>473</v>
      </c>
      <c r="AI2" s="335"/>
      <c r="AJ2" s="335"/>
      <c r="AK2" s="336"/>
      <c r="AM2" s="334" t="s">
        <v>473</v>
      </c>
      <c r="AN2" s="335"/>
      <c r="AO2" s="335"/>
      <c r="AP2" s="335"/>
      <c r="AQ2" s="335"/>
      <c r="AR2" s="335"/>
      <c r="AS2" s="335"/>
      <c r="AT2" s="335"/>
      <c r="AU2" s="335"/>
      <c r="AV2" s="336"/>
    </row>
    <row r="3" spans="1:49" ht="46.5" customHeight="1" thickTop="1" thickBot="1" x14ac:dyDescent="0.3">
      <c r="A3" s="318" t="s">
        <v>0</v>
      </c>
      <c r="B3" s="318" t="s">
        <v>1</v>
      </c>
      <c r="C3" s="2" t="s">
        <v>410</v>
      </c>
      <c r="D3" s="2" t="s">
        <v>411</v>
      </c>
      <c r="E3" s="117" t="s">
        <v>821</v>
      </c>
      <c r="F3" s="2" t="s">
        <v>412</v>
      </c>
      <c r="G3" s="2" t="s">
        <v>413</v>
      </c>
      <c r="H3" s="117" t="s">
        <v>821</v>
      </c>
      <c r="I3" s="2" t="s">
        <v>414</v>
      </c>
      <c r="J3" s="2" t="s">
        <v>415</v>
      </c>
      <c r="K3" s="116" t="s">
        <v>821</v>
      </c>
      <c r="L3" s="290" t="s">
        <v>868</v>
      </c>
      <c r="M3" s="2" t="s">
        <v>410</v>
      </c>
      <c r="N3" s="2" t="s">
        <v>411</v>
      </c>
      <c r="O3" s="129" t="s">
        <v>821</v>
      </c>
      <c r="P3" s="2" t="s">
        <v>412</v>
      </c>
      <c r="Q3" s="2" t="s">
        <v>413</v>
      </c>
      <c r="R3" s="158" t="s">
        <v>821</v>
      </c>
      <c r="S3" s="2" t="s">
        <v>414</v>
      </c>
      <c r="T3" s="2" t="s">
        <v>415</v>
      </c>
      <c r="U3" s="158" t="s">
        <v>821</v>
      </c>
      <c r="V3" s="293" t="s">
        <v>871</v>
      </c>
      <c r="W3" s="2" t="s">
        <v>410</v>
      </c>
      <c r="X3" s="2" t="s">
        <v>411</v>
      </c>
      <c r="Y3" s="158" t="s">
        <v>821</v>
      </c>
      <c r="Z3" s="2" t="s">
        <v>412</v>
      </c>
      <c r="AA3" s="2" t="s">
        <v>413</v>
      </c>
      <c r="AB3" s="158" t="s">
        <v>821</v>
      </c>
      <c r="AC3" s="2" t="s">
        <v>414</v>
      </c>
      <c r="AD3" s="2" t="s">
        <v>415</v>
      </c>
      <c r="AE3" s="158" t="s">
        <v>821</v>
      </c>
      <c r="AF3" s="293" t="s">
        <v>870</v>
      </c>
      <c r="AG3" s="304"/>
      <c r="AH3" s="297" t="s">
        <v>868</v>
      </c>
      <c r="AI3" s="297" t="s">
        <v>871</v>
      </c>
      <c r="AJ3" s="297" t="s">
        <v>870</v>
      </c>
      <c r="AK3" s="297" t="s">
        <v>872</v>
      </c>
      <c r="AM3" s="195" t="s">
        <v>410</v>
      </c>
      <c r="AN3" s="195" t="s">
        <v>411</v>
      </c>
      <c r="AO3" s="195" t="s">
        <v>821</v>
      </c>
      <c r="AP3" s="195" t="s">
        <v>412</v>
      </c>
      <c r="AQ3" s="195" t="s">
        <v>413</v>
      </c>
      <c r="AR3" s="214" t="s">
        <v>821</v>
      </c>
      <c r="AS3" s="195" t="s">
        <v>414</v>
      </c>
      <c r="AT3" s="195" t="s">
        <v>415</v>
      </c>
      <c r="AU3" s="195" t="s">
        <v>821</v>
      </c>
      <c r="AV3" s="218" t="s">
        <v>834</v>
      </c>
    </row>
    <row r="4" spans="1:49" ht="15.75" thickTop="1" x14ac:dyDescent="0.25">
      <c r="A4" s="4" t="s">
        <v>2</v>
      </c>
      <c r="B4" s="4" t="s">
        <v>3</v>
      </c>
      <c r="C4" s="3">
        <v>138</v>
      </c>
      <c r="D4" s="3">
        <v>2289</v>
      </c>
      <c r="E4" s="118">
        <f>+C4/D4*100</f>
        <v>6.0288335517693321</v>
      </c>
      <c r="F4" s="3">
        <v>130</v>
      </c>
      <c r="G4" s="3">
        <v>1764</v>
      </c>
      <c r="H4" s="118">
        <f>+F4/G4*100</f>
        <v>7.3696145124716548</v>
      </c>
      <c r="I4" s="3">
        <v>43</v>
      </c>
      <c r="J4" s="3">
        <v>1554</v>
      </c>
      <c r="K4" s="118">
        <f>+I4/J4*100</f>
        <v>2.7670527670527671</v>
      </c>
      <c r="L4" s="306">
        <f>+(E4+H4+K4)/3</f>
        <v>5.3885002770979185</v>
      </c>
      <c r="M4" s="3">
        <v>0</v>
      </c>
      <c r="N4" s="3">
        <v>34</v>
      </c>
      <c r="O4" s="118">
        <f>+M4/N4*100</f>
        <v>0</v>
      </c>
      <c r="P4" s="3">
        <v>0</v>
      </c>
      <c r="Q4" s="3">
        <v>7</v>
      </c>
      <c r="R4" s="118">
        <f>+P4/Q4*100</f>
        <v>0</v>
      </c>
      <c r="S4" s="3">
        <v>0</v>
      </c>
      <c r="T4" s="3">
        <v>4</v>
      </c>
      <c r="U4" s="118">
        <f>+S4/T4*100</f>
        <v>0</v>
      </c>
      <c r="V4" s="118">
        <f>+(O4+R4+U4)/3</f>
        <v>0</v>
      </c>
      <c r="W4" s="3">
        <v>41</v>
      </c>
      <c r="X4" s="3">
        <v>957</v>
      </c>
      <c r="Y4" s="118">
        <f>+W4/X4*100</f>
        <v>4.2842215256008354</v>
      </c>
      <c r="Z4" s="3">
        <v>26</v>
      </c>
      <c r="AA4" s="3">
        <v>1013</v>
      </c>
      <c r="AB4" s="118">
        <f>+Z4/AA4*100</f>
        <v>2.5666337611056269</v>
      </c>
      <c r="AC4" s="3">
        <v>4</v>
      </c>
      <c r="AD4" s="3">
        <v>583</v>
      </c>
      <c r="AE4" s="118">
        <f>+AC4/AD4*100</f>
        <v>0.68610634648370494</v>
      </c>
      <c r="AF4" s="118">
        <f>+(Y4+AB4+AE4)/3</f>
        <v>2.5123205443967223</v>
      </c>
      <c r="AG4" s="305"/>
      <c r="AH4" s="118">
        <v>5.3885002770979185</v>
      </c>
      <c r="AI4" s="118">
        <v>0</v>
      </c>
      <c r="AJ4" s="118">
        <v>2.5123205443967223</v>
      </c>
      <c r="AK4" s="306">
        <f>SUM(AH4:AJ4)/3</f>
        <v>2.6336069404982134</v>
      </c>
      <c r="AL4" s="7"/>
      <c r="AM4" s="166">
        <f t="shared" ref="AM4:AM35" si="0">+C4+M4+W4</f>
        <v>179</v>
      </c>
      <c r="AN4" s="166">
        <f t="shared" ref="AN4:AN35" si="1">+D4+N4+X4</f>
        <v>3280</v>
      </c>
      <c r="AO4" s="202">
        <f>+AM4/AN4*100</f>
        <v>5.4573170731707314</v>
      </c>
      <c r="AP4" s="167">
        <f t="shared" ref="AP4:AP35" si="2">+F4+P4+Z4</f>
        <v>156</v>
      </c>
      <c r="AQ4" s="167">
        <f t="shared" ref="AQ4:AQ35" si="3">+G4+Q4+AA4</f>
        <v>2784</v>
      </c>
      <c r="AR4" s="202">
        <f>+AP4/AQ4*100</f>
        <v>5.6034482758620694</v>
      </c>
      <c r="AS4" s="167">
        <f t="shared" ref="AS4:AS35" si="4">+I4+S4+AC4</f>
        <v>47</v>
      </c>
      <c r="AT4" s="167">
        <f t="shared" ref="AT4:AT35" si="5">+J4+T4+AD4</f>
        <v>2141</v>
      </c>
      <c r="AU4" s="204">
        <f>+AS4/AT4*100</f>
        <v>2.1952358710882764</v>
      </c>
      <c r="AV4" s="174">
        <f>AVERAGE(AO4,AR4,AU4)</f>
        <v>4.418667073373693</v>
      </c>
      <c r="AW4" s="219"/>
    </row>
    <row r="5" spans="1:49" x14ac:dyDescent="0.25">
      <c r="A5" s="4" t="s">
        <v>4</v>
      </c>
      <c r="B5" s="4" t="s">
        <v>5</v>
      </c>
      <c r="C5" s="3">
        <v>629</v>
      </c>
      <c r="D5" s="3">
        <v>4091</v>
      </c>
      <c r="E5" s="118">
        <f t="shared" ref="E5:E68" si="6">+C5/D5*100</f>
        <v>15.375213884135908</v>
      </c>
      <c r="F5" s="3">
        <v>499</v>
      </c>
      <c r="G5" s="3">
        <v>3847</v>
      </c>
      <c r="H5" s="118">
        <f t="shared" ref="H5:H68" si="7">+F5/G5*100</f>
        <v>12.971146347803483</v>
      </c>
      <c r="I5" s="3">
        <v>556</v>
      </c>
      <c r="J5" s="3">
        <v>3604</v>
      </c>
      <c r="K5" s="118">
        <f t="shared" ref="K5:K68" si="8">+I5/J5*100</f>
        <v>15.427302996670367</v>
      </c>
      <c r="L5" s="306">
        <f>+(E5+H5+K5)/3</f>
        <v>14.591221076203254</v>
      </c>
      <c r="M5" s="3">
        <v>0</v>
      </c>
      <c r="N5" s="3">
        <v>0</v>
      </c>
      <c r="O5" s="118" t="e">
        <f t="shared" ref="O5:O68" si="9">+M5/N5*100</f>
        <v>#DIV/0!</v>
      </c>
      <c r="P5" s="3">
        <v>0</v>
      </c>
      <c r="Q5" s="3">
        <v>0</v>
      </c>
      <c r="R5" s="118" t="e">
        <f t="shared" ref="R5:R68" si="10">+P5/Q5*100</f>
        <v>#DIV/0!</v>
      </c>
      <c r="S5" s="3">
        <v>0</v>
      </c>
      <c r="T5" s="3">
        <v>0</v>
      </c>
      <c r="U5" s="118" t="e">
        <f t="shared" ref="U5:U68" si="11">+S5/T5*100</f>
        <v>#DIV/0!</v>
      </c>
      <c r="V5" s="118" t="e">
        <f t="shared" ref="V5:V68" si="12">+(O5+R5+U5)/3</f>
        <v>#DIV/0!</v>
      </c>
      <c r="W5" s="3">
        <v>40</v>
      </c>
      <c r="X5" s="3">
        <v>1116</v>
      </c>
      <c r="Y5" s="118">
        <f t="shared" ref="Y5:Y68" si="13">+W5/X5*100</f>
        <v>3.5842293906810032</v>
      </c>
      <c r="Z5" s="3">
        <v>46</v>
      </c>
      <c r="AA5" s="3">
        <v>1226</v>
      </c>
      <c r="AB5" s="118">
        <f t="shared" ref="AB5:AB68" si="14">+Z5/AA5*100</f>
        <v>3.7520391517128875</v>
      </c>
      <c r="AC5" s="3">
        <v>40</v>
      </c>
      <c r="AD5" s="3">
        <v>1198</v>
      </c>
      <c r="AE5" s="118">
        <f t="shared" ref="AE5:AE68" si="15">+AC5/AD5*100</f>
        <v>3.33889816360601</v>
      </c>
      <c r="AF5" s="118">
        <f t="shared" ref="AF5:AF68" si="16">+(Y5+AB5+AE5)/3</f>
        <v>3.5583889019999666</v>
      </c>
      <c r="AG5" s="305"/>
      <c r="AH5" s="118">
        <v>14.591221076203254</v>
      </c>
      <c r="AI5" s="118" t="e">
        <v>#DIV/0!</v>
      </c>
      <c r="AJ5" s="118">
        <v>3.5583889019999666</v>
      </c>
      <c r="AK5" s="306">
        <f>+(AH5+AJ5)/2</f>
        <v>9.0748049891016098</v>
      </c>
      <c r="AL5" s="7"/>
      <c r="AM5" s="168">
        <f t="shared" si="0"/>
        <v>669</v>
      </c>
      <c r="AN5" s="18">
        <f t="shared" si="1"/>
        <v>5207</v>
      </c>
      <c r="AO5" s="203">
        <f t="shared" ref="AO5:AO68" si="17">+AM5/AN5*100</f>
        <v>12.848089110812369</v>
      </c>
      <c r="AP5" s="18">
        <f t="shared" si="2"/>
        <v>545</v>
      </c>
      <c r="AQ5" s="18">
        <f t="shared" si="3"/>
        <v>5073</v>
      </c>
      <c r="AR5" s="203">
        <f t="shared" ref="AR5:AR68" si="18">+AP5/AQ5*100</f>
        <v>10.7431500098561</v>
      </c>
      <c r="AS5" s="18">
        <f t="shared" si="4"/>
        <v>596</v>
      </c>
      <c r="AT5" s="18">
        <f t="shared" si="5"/>
        <v>4802</v>
      </c>
      <c r="AU5" s="205">
        <f t="shared" ref="AU5:AU68" si="19">+AS5/AT5*100</f>
        <v>12.411495210329029</v>
      </c>
      <c r="AV5" s="175">
        <f t="shared" ref="AV5:AV68" si="20">AVERAGE(AO5,AR5,AU5)</f>
        <v>12.000911443665833</v>
      </c>
    </row>
    <row r="6" spans="1:49" x14ac:dyDescent="0.25">
      <c r="A6" s="4" t="s">
        <v>6</v>
      </c>
      <c r="B6" s="4" t="s">
        <v>7</v>
      </c>
      <c r="C6" s="3">
        <v>48</v>
      </c>
      <c r="D6" s="3">
        <v>2603</v>
      </c>
      <c r="E6" s="118">
        <f t="shared" si="6"/>
        <v>1.844026123703419</v>
      </c>
      <c r="F6" s="3">
        <v>51</v>
      </c>
      <c r="G6" s="3">
        <v>2198</v>
      </c>
      <c r="H6" s="118">
        <f t="shared" si="7"/>
        <v>2.3202911737943586</v>
      </c>
      <c r="I6" s="3">
        <v>20</v>
      </c>
      <c r="J6" s="3">
        <v>2039</v>
      </c>
      <c r="K6" s="118">
        <f t="shared" si="8"/>
        <v>0.98087297694948505</v>
      </c>
      <c r="L6" s="306">
        <f t="shared" ref="L6:L69" si="21">+(E6+H6+K6)/3</f>
        <v>1.7150634248157541</v>
      </c>
      <c r="M6" s="3">
        <v>0</v>
      </c>
      <c r="N6" s="3">
        <v>0</v>
      </c>
      <c r="O6" s="118" t="e">
        <f t="shared" si="9"/>
        <v>#DIV/0!</v>
      </c>
      <c r="P6" s="3">
        <v>0</v>
      </c>
      <c r="Q6" s="3">
        <v>0</v>
      </c>
      <c r="R6" s="118" t="e">
        <f t="shared" si="10"/>
        <v>#DIV/0!</v>
      </c>
      <c r="S6" s="3">
        <v>0</v>
      </c>
      <c r="T6" s="3">
        <v>0</v>
      </c>
      <c r="U6" s="118" t="e">
        <f t="shared" si="11"/>
        <v>#DIV/0!</v>
      </c>
      <c r="V6" s="118" t="e">
        <f t="shared" si="12"/>
        <v>#DIV/0!</v>
      </c>
      <c r="W6" s="3">
        <v>17</v>
      </c>
      <c r="X6" s="3">
        <v>1269</v>
      </c>
      <c r="Y6" s="118">
        <f t="shared" si="13"/>
        <v>1.3396375098502757</v>
      </c>
      <c r="Z6" s="3">
        <v>5</v>
      </c>
      <c r="AA6" s="3">
        <v>1243</v>
      </c>
      <c r="AB6" s="118">
        <f t="shared" si="14"/>
        <v>0.40225261464199519</v>
      </c>
      <c r="AC6" s="3">
        <v>2</v>
      </c>
      <c r="AD6" s="3">
        <v>644</v>
      </c>
      <c r="AE6" s="118">
        <f t="shared" si="15"/>
        <v>0.3105590062111801</v>
      </c>
      <c r="AF6" s="118">
        <f t="shared" si="16"/>
        <v>0.68414971023448368</v>
      </c>
      <c r="AG6" s="305"/>
      <c r="AH6" s="118">
        <v>1.7150634248157541</v>
      </c>
      <c r="AI6" s="118" t="e">
        <v>#DIV/0!</v>
      </c>
      <c r="AJ6" s="118">
        <v>0.68414971023448368</v>
      </c>
      <c r="AK6" s="306">
        <f>+(AH6+AJ6)/2</f>
        <v>1.1996065675251188</v>
      </c>
      <c r="AL6" s="7"/>
      <c r="AM6" s="168">
        <f t="shared" si="0"/>
        <v>65</v>
      </c>
      <c r="AN6" s="18">
        <f t="shared" si="1"/>
        <v>3872</v>
      </c>
      <c r="AO6" s="203">
        <f t="shared" si="17"/>
        <v>1.6787190082644627</v>
      </c>
      <c r="AP6" s="18">
        <f t="shared" si="2"/>
        <v>56</v>
      </c>
      <c r="AQ6" s="18">
        <f t="shared" si="3"/>
        <v>3441</v>
      </c>
      <c r="AR6" s="203">
        <f t="shared" si="18"/>
        <v>1.6274338854984016</v>
      </c>
      <c r="AS6" s="18">
        <f t="shared" si="4"/>
        <v>22</v>
      </c>
      <c r="AT6" s="18">
        <f t="shared" si="5"/>
        <v>2683</v>
      </c>
      <c r="AU6" s="205">
        <f t="shared" si="19"/>
        <v>0.81997763697353709</v>
      </c>
      <c r="AV6" s="175">
        <f t="shared" si="20"/>
        <v>1.3753768435788005</v>
      </c>
    </row>
    <row r="7" spans="1:49" x14ac:dyDescent="0.25">
      <c r="A7" s="4" t="s">
        <v>8</v>
      </c>
      <c r="B7" s="4" t="s">
        <v>9</v>
      </c>
      <c r="C7" s="3">
        <v>10</v>
      </c>
      <c r="D7" s="3">
        <v>3831</v>
      </c>
      <c r="E7" s="118">
        <f t="shared" si="6"/>
        <v>0.26102845210127901</v>
      </c>
      <c r="F7" s="3">
        <v>63</v>
      </c>
      <c r="G7" s="3">
        <v>3198</v>
      </c>
      <c r="H7" s="118">
        <f t="shared" si="7"/>
        <v>1.9699812382739212</v>
      </c>
      <c r="I7" s="3">
        <v>40</v>
      </c>
      <c r="J7" s="3">
        <v>2708</v>
      </c>
      <c r="K7" s="118">
        <f t="shared" si="8"/>
        <v>1.4771048744460855</v>
      </c>
      <c r="L7" s="306">
        <f t="shared" si="21"/>
        <v>1.2360381882737619</v>
      </c>
      <c r="M7" s="3">
        <v>0</v>
      </c>
      <c r="N7" s="3">
        <v>0</v>
      </c>
      <c r="O7" s="118" t="e">
        <f t="shared" si="9"/>
        <v>#DIV/0!</v>
      </c>
      <c r="P7" s="3">
        <v>0</v>
      </c>
      <c r="Q7" s="3">
        <v>0</v>
      </c>
      <c r="R7" s="118" t="e">
        <f t="shared" si="10"/>
        <v>#DIV/0!</v>
      </c>
      <c r="S7" s="3">
        <v>0</v>
      </c>
      <c r="T7" s="3">
        <v>0</v>
      </c>
      <c r="U7" s="118" t="e">
        <f t="shared" si="11"/>
        <v>#DIV/0!</v>
      </c>
      <c r="V7" s="118" t="e">
        <f t="shared" si="12"/>
        <v>#DIV/0!</v>
      </c>
      <c r="W7" s="3">
        <v>2</v>
      </c>
      <c r="X7" s="3">
        <v>1673</v>
      </c>
      <c r="Y7" s="118">
        <f t="shared" si="13"/>
        <v>0.11954572624028689</v>
      </c>
      <c r="Z7" s="3">
        <v>14</v>
      </c>
      <c r="AA7" s="3">
        <v>1637</v>
      </c>
      <c r="AB7" s="118">
        <f t="shared" si="14"/>
        <v>0.85522296884544891</v>
      </c>
      <c r="AC7" s="3">
        <v>0</v>
      </c>
      <c r="AD7" s="3">
        <v>1020</v>
      </c>
      <c r="AE7" s="118">
        <f t="shared" si="15"/>
        <v>0</v>
      </c>
      <c r="AF7" s="118">
        <f t="shared" si="16"/>
        <v>0.32492289836191196</v>
      </c>
      <c r="AG7" s="305"/>
      <c r="AH7" s="118">
        <v>1.2360381882737619</v>
      </c>
      <c r="AI7" s="118" t="e">
        <v>#DIV/0!</v>
      </c>
      <c r="AJ7" s="118">
        <v>0.32492289836191196</v>
      </c>
      <c r="AK7" s="306">
        <f t="shared" ref="AK7:AK18" si="22">+(AH7+AJ7)/2</f>
        <v>0.78048054331783689</v>
      </c>
      <c r="AL7" s="7"/>
      <c r="AM7" s="168">
        <f t="shared" si="0"/>
        <v>12</v>
      </c>
      <c r="AN7" s="18">
        <f t="shared" si="1"/>
        <v>5504</v>
      </c>
      <c r="AO7" s="203">
        <f t="shared" si="17"/>
        <v>0.21802325581395349</v>
      </c>
      <c r="AP7" s="18">
        <f t="shared" si="2"/>
        <v>77</v>
      </c>
      <c r="AQ7" s="18">
        <f t="shared" si="3"/>
        <v>4835</v>
      </c>
      <c r="AR7" s="203">
        <f t="shared" si="18"/>
        <v>1.592554291623578</v>
      </c>
      <c r="AS7" s="18">
        <f t="shared" si="4"/>
        <v>40</v>
      </c>
      <c r="AT7" s="18">
        <f t="shared" si="5"/>
        <v>3728</v>
      </c>
      <c r="AU7" s="205">
        <f t="shared" si="19"/>
        <v>1.0729613733905579</v>
      </c>
      <c r="AV7" s="175">
        <f t="shared" si="20"/>
        <v>0.96117964027602965</v>
      </c>
    </row>
    <row r="8" spans="1:49" x14ac:dyDescent="0.25">
      <c r="A8" s="4" t="s">
        <v>10</v>
      </c>
      <c r="B8" s="4" t="s">
        <v>11</v>
      </c>
      <c r="C8" s="3">
        <v>45</v>
      </c>
      <c r="D8" s="3">
        <v>1710</v>
      </c>
      <c r="E8" s="118">
        <f t="shared" si="6"/>
        <v>2.6315789473684208</v>
      </c>
      <c r="F8" s="3">
        <v>85</v>
      </c>
      <c r="G8" s="3">
        <v>1539</v>
      </c>
      <c r="H8" s="118">
        <f t="shared" si="7"/>
        <v>5.523066926575698</v>
      </c>
      <c r="I8" s="3">
        <v>27</v>
      </c>
      <c r="J8" s="3">
        <v>1424</v>
      </c>
      <c r="K8" s="118">
        <f t="shared" si="8"/>
        <v>1.8960674157303372</v>
      </c>
      <c r="L8" s="306">
        <f t="shared" si="21"/>
        <v>3.3502377632248188</v>
      </c>
      <c r="M8" s="3">
        <v>0</v>
      </c>
      <c r="N8" s="3">
        <v>0</v>
      </c>
      <c r="O8" s="118" t="e">
        <f t="shared" si="9"/>
        <v>#DIV/0!</v>
      </c>
      <c r="P8" s="3">
        <v>0</v>
      </c>
      <c r="Q8" s="3">
        <v>0</v>
      </c>
      <c r="R8" s="118" t="e">
        <f t="shared" si="10"/>
        <v>#DIV/0!</v>
      </c>
      <c r="S8" s="3">
        <v>0</v>
      </c>
      <c r="T8" s="3">
        <v>0</v>
      </c>
      <c r="U8" s="118" t="e">
        <f t="shared" si="11"/>
        <v>#DIV/0!</v>
      </c>
      <c r="V8" s="118" t="e">
        <f t="shared" si="12"/>
        <v>#DIV/0!</v>
      </c>
      <c r="W8" s="3">
        <v>15</v>
      </c>
      <c r="X8" s="3">
        <v>854</v>
      </c>
      <c r="Y8" s="118">
        <f t="shared" si="13"/>
        <v>1.7564402810304449</v>
      </c>
      <c r="Z8" s="3">
        <v>12</v>
      </c>
      <c r="AA8" s="3">
        <v>824</v>
      </c>
      <c r="AB8" s="118">
        <f t="shared" si="14"/>
        <v>1.4563106796116505</v>
      </c>
      <c r="AC8" s="3">
        <v>10</v>
      </c>
      <c r="AD8" s="3">
        <v>718</v>
      </c>
      <c r="AE8" s="118">
        <f t="shared" si="15"/>
        <v>1.392757660167131</v>
      </c>
      <c r="AF8" s="118">
        <f t="shared" si="16"/>
        <v>1.5351695402697423</v>
      </c>
      <c r="AG8" s="305"/>
      <c r="AH8" s="118">
        <v>3.3502377632248188</v>
      </c>
      <c r="AI8" s="118" t="e">
        <v>#DIV/0!</v>
      </c>
      <c r="AJ8" s="118">
        <v>1.5351695402697423</v>
      </c>
      <c r="AK8" s="306">
        <f t="shared" si="22"/>
        <v>2.4427036517472804</v>
      </c>
      <c r="AL8" s="7"/>
      <c r="AM8" s="168">
        <f t="shared" si="0"/>
        <v>60</v>
      </c>
      <c r="AN8" s="18">
        <f t="shared" si="1"/>
        <v>2564</v>
      </c>
      <c r="AO8" s="203">
        <f t="shared" si="17"/>
        <v>2.3400936037441498</v>
      </c>
      <c r="AP8" s="18">
        <f t="shared" si="2"/>
        <v>97</v>
      </c>
      <c r="AQ8" s="18">
        <f t="shared" si="3"/>
        <v>2363</v>
      </c>
      <c r="AR8" s="203">
        <f t="shared" si="18"/>
        <v>4.104951333051206</v>
      </c>
      <c r="AS8" s="18">
        <f t="shared" si="4"/>
        <v>37</v>
      </c>
      <c r="AT8" s="18">
        <f t="shared" si="5"/>
        <v>2142</v>
      </c>
      <c r="AU8" s="205">
        <f t="shared" si="19"/>
        <v>1.727357609710551</v>
      </c>
      <c r="AV8" s="175">
        <f t="shared" si="20"/>
        <v>2.7241341821686356</v>
      </c>
    </row>
    <row r="9" spans="1:49" x14ac:dyDescent="0.25">
      <c r="A9" s="4" t="s">
        <v>12</v>
      </c>
      <c r="B9" s="4" t="s">
        <v>13</v>
      </c>
      <c r="C9" s="3">
        <v>230</v>
      </c>
      <c r="D9" s="3">
        <v>4270</v>
      </c>
      <c r="E9" s="118">
        <f t="shared" si="6"/>
        <v>5.3864168618266977</v>
      </c>
      <c r="F9" s="3">
        <v>139</v>
      </c>
      <c r="G9" s="3">
        <v>3796</v>
      </c>
      <c r="H9" s="118">
        <f t="shared" si="7"/>
        <v>3.6617492096944151</v>
      </c>
      <c r="I9" s="3">
        <v>276</v>
      </c>
      <c r="J9" s="3">
        <v>3467</v>
      </c>
      <c r="K9" s="118">
        <f t="shared" si="8"/>
        <v>7.9607730025959045</v>
      </c>
      <c r="L9" s="306">
        <f t="shared" si="21"/>
        <v>5.6696463580390057</v>
      </c>
      <c r="M9" s="3">
        <v>0</v>
      </c>
      <c r="N9" s="3">
        <v>0</v>
      </c>
      <c r="O9" s="118" t="e">
        <f t="shared" si="9"/>
        <v>#DIV/0!</v>
      </c>
      <c r="P9" s="3">
        <v>0</v>
      </c>
      <c r="Q9" s="3">
        <v>0</v>
      </c>
      <c r="R9" s="118" t="e">
        <f t="shared" si="10"/>
        <v>#DIV/0!</v>
      </c>
      <c r="S9" s="3">
        <v>0</v>
      </c>
      <c r="T9" s="3">
        <v>0</v>
      </c>
      <c r="U9" s="118" t="e">
        <f t="shared" si="11"/>
        <v>#DIV/0!</v>
      </c>
      <c r="V9" s="118" t="e">
        <f t="shared" si="12"/>
        <v>#DIV/0!</v>
      </c>
      <c r="W9" s="3">
        <v>90</v>
      </c>
      <c r="X9" s="3">
        <v>1594</v>
      </c>
      <c r="Y9" s="118">
        <f t="shared" si="13"/>
        <v>5.6461731493099121</v>
      </c>
      <c r="Z9" s="3">
        <v>17</v>
      </c>
      <c r="AA9" s="3">
        <v>1579</v>
      </c>
      <c r="AB9" s="118">
        <f t="shared" si="14"/>
        <v>1.0766307789740341</v>
      </c>
      <c r="AC9" s="3">
        <v>18</v>
      </c>
      <c r="AD9" s="3">
        <v>1048</v>
      </c>
      <c r="AE9" s="118">
        <f t="shared" si="15"/>
        <v>1.717557251908397</v>
      </c>
      <c r="AF9" s="118">
        <f t="shared" si="16"/>
        <v>2.8134537267307813</v>
      </c>
      <c r="AG9" s="305"/>
      <c r="AH9" s="118">
        <v>5.6696463580390057</v>
      </c>
      <c r="AI9" s="118" t="e">
        <v>#DIV/0!</v>
      </c>
      <c r="AJ9" s="118">
        <v>2.8134537267307813</v>
      </c>
      <c r="AK9" s="306">
        <f t="shared" si="22"/>
        <v>4.241550042384894</v>
      </c>
      <c r="AL9" s="7"/>
      <c r="AM9" s="168">
        <f t="shared" si="0"/>
        <v>320</v>
      </c>
      <c r="AN9" s="18">
        <f t="shared" si="1"/>
        <v>5864</v>
      </c>
      <c r="AO9" s="203">
        <f t="shared" si="17"/>
        <v>5.4570259208731242</v>
      </c>
      <c r="AP9" s="18">
        <f t="shared" si="2"/>
        <v>156</v>
      </c>
      <c r="AQ9" s="18">
        <f t="shared" si="3"/>
        <v>5375</v>
      </c>
      <c r="AR9" s="203">
        <f t="shared" si="18"/>
        <v>2.902325581395349</v>
      </c>
      <c r="AS9" s="18">
        <f t="shared" si="4"/>
        <v>294</v>
      </c>
      <c r="AT9" s="18">
        <f t="shared" si="5"/>
        <v>4515</v>
      </c>
      <c r="AU9" s="205">
        <f t="shared" si="19"/>
        <v>6.5116279069767442</v>
      </c>
      <c r="AV9" s="175">
        <f t="shared" si="20"/>
        <v>4.9569931364150728</v>
      </c>
    </row>
    <row r="10" spans="1:49" x14ac:dyDescent="0.25">
      <c r="A10" s="4" t="s">
        <v>14</v>
      </c>
      <c r="B10" s="4" t="s">
        <v>15</v>
      </c>
      <c r="C10" s="3">
        <v>189</v>
      </c>
      <c r="D10" s="3">
        <v>3596</v>
      </c>
      <c r="E10" s="118">
        <f t="shared" si="6"/>
        <v>5.2558398220244715</v>
      </c>
      <c r="F10" s="3">
        <v>209</v>
      </c>
      <c r="G10" s="3">
        <v>3503</v>
      </c>
      <c r="H10" s="118">
        <f t="shared" si="7"/>
        <v>5.9663145874964316</v>
      </c>
      <c r="I10" s="3">
        <v>146</v>
      </c>
      <c r="J10" s="3">
        <v>3203</v>
      </c>
      <c r="K10" s="118">
        <f t="shared" si="8"/>
        <v>4.5582266625039027</v>
      </c>
      <c r="L10" s="306">
        <f t="shared" si="21"/>
        <v>5.2601270240082689</v>
      </c>
      <c r="M10" s="3">
        <v>13</v>
      </c>
      <c r="N10" s="3">
        <v>22</v>
      </c>
      <c r="O10" s="118">
        <f t="shared" si="9"/>
        <v>59.090909090909093</v>
      </c>
      <c r="P10" s="3">
        <v>2</v>
      </c>
      <c r="Q10" s="3">
        <v>9</v>
      </c>
      <c r="R10" s="118">
        <f t="shared" si="10"/>
        <v>22.222222222222221</v>
      </c>
      <c r="S10" s="3">
        <v>0</v>
      </c>
      <c r="T10" s="3">
        <v>7</v>
      </c>
      <c r="U10" s="118">
        <f t="shared" si="11"/>
        <v>0</v>
      </c>
      <c r="V10" s="118">
        <f t="shared" si="12"/>
        <v>27.104377104377107</v>
      </c>
      <c r="W10" s="3">
        <v>48</v>
      </c>
      <c r="X10" s="3">
        <v>1599</v>
      </c>
      <c r="Y10" s="118">
        <f t="shared" si="13"/>
        <v>3.0018761726078798</v>
      </c>
      <c r="Z10" s="3">
        <v>52</v>
      </c>
      <c r="AA10" s="3">
        <v>1835</v>
      </c>
      <c r="AB10" s="118">
        <f t="shared" si="14"/>
        <v>2.8337874659400542</v>
      </c>
      <c r="AC10" s="3">
        <v>26</v>
      </c>
      <c r="AD10" s="3">
        <v>1014</v>
      </c>
      <c r="AE10" s="118">
        <f t="shared" si="15"/>
        <v>2.5641025641025639</v>
      </c>
      <c r="AF10" s="118">
        <f t="shared" si="16"/>
        <v>2.7999220675501655</v>
      </c>
      <c r="AG10" s="305"/>
      <c r="AH10" s="118">
        <v>5.2601270240082689</v>
      </c>
      <c r="AI10" s="118">
        <v>27.104377104377107</v>
      </c>
      <c r="AJ10" s="118">
        <v>2.7999220675501655</v>
      </c>
      <c r="AK10" s="306">
        <f>+(L10+V10+AF10)/3</f>
        <v>11.721475398645181</v>
      </c>
      <c r="AL10" s="7"/>
      <c r="AM10" s="168">
        <f t="shared" si="0"/>
        <v>250</v>
      </c>
      <c r="AN10" s="18">
        <f t="shared" si="1"/>
        <v>5217</v>
      </c>
      <c r="AO10" s="203">
        <f t="shared" si="17"/>
        <v>4.792026068621813</v>
      </c>
      <c r="AP10" s="18">
        <f t="shared" si="2"/>
        <v>263</v>
      </c>
      <c r="AQ10" s="18">
        <f t="shared" si="3"/>
        <v>5347</v>
      </c>
      <c r="AR10" s="203">
        <f t="shared" si="18"/>
        <v>4.918645969702637</v>
      </c>
      <c r="AS10" s="18">
        <f t="shared" si="4"/>
        <v>172</v>
      </c>
      <c r="AT10" s="18">
        <f t="shared" si="5"/>
        <v>4224</v>
      </c>
      <c r="AU10" s="205">
        <f t="shared" si="19"/>
        <v>4.0719696969696972</v>
      </c>
      <c r="AV10" s="175">
        <f t="shared" si="20"/>
        <v>4.5942139117647161</v>
      </c>
    </row>
    <row r="11" spans="1:49" x14ac:dyDescent="0.25">
      <c r="A11" s="4" t="s">
        <v>16</v>
      </c>
      <c r="B11" s="4" t="s">
        <v>17</v>
      </c>
      <c r="C11" s="3">
        <v>114</v>
      </c>
      <c r="D11" s="3">
        <v>1991</v>
      </c>
      <c r="E11" s="118">
        <f t="shared" si="6"/>
        <v>5.7257659467604221</v>
      </c>
      <c r="F11" s="3">
        <v>109</v>
      </c>
      <c r="G11" s="3">
        <v>1889</v>
      </c>
      <c r="H11" s="118">
        <f t="shared" si="7"/>
        <v>5.7702488088935944</v>
      </c>
      <c r="I11" s="3">
        <v>50</v>
      </c>
      <c r="J11" s="3">
        <v>1739</v>
      </c>
      <c r="K11" s="118">
        <f t="shared" si="8"/>
        <v>2.8752156411730878</v>
      </c>
      <c r="L11" s="306">
        <f t="shared" si="21"/>
        <v>4.790410132275702</v>
      </c>
      <c r="M11" s="3">
        <v>0</v>
      </c>
      <c r="N11" s="3">
        <v>0</v>
      </c>
      <c r="O11" s="118" t="e">
        <f t="shared" si="9"/>
        <v>#DIV/0!</v>
      </c>
      <c r="P11" s="3">
        <v>0</v>
      </c>
      <c r="Q11" s="3">
        <v>0</v>
      </c>
      <c r="R11" s="118" t="e">
        <f t="shared" si="10"/>
        <v>#DIV/0!</v>
      </c>
      <c r="S11" s="3">
        <v>0</v>
      </c>
      <c r="T11" s="3">
        <v>0</v>
      </c>
      <c r="U11" s="118" t="e">
        <f t="shared" si="11"/>
        <v>#DIV/0!</v>
      </c>
      <c r="V11" s="118" t="e">
        <f t="shared" si="12"/>
        <v>#DIV/0!</v>
      </c>
      <c r="W11" s="3">
        <v>19</v>
      </c>
      <c r="X11" s="3">
        <v>663</v>
      </c>
      <c r="Y11" s="118">
        <f t="shared" si="13"/>
        <v>2.8657616892911011</v>
      </c>
      <c r="Z11" s="3">
        <v>10</v>
      </c>
      <c r="AA11" s="3">
        <v>634</v>
      </c>
      <c r="AB11" s="118">
        <f t="shared" si="14"/>
        <v>1.5772870662460567</v>
      </c>
      <c r="AC11" s="3">
        <v>6</v>
      </c>
      <c r="AD11" s="3">
        <v>341</v>
      </c>
      <c r="AE11" s="118">
        <f t="shared" si="15"/>
        <v>1.7595307917888565</v>
      </c>
      <c r="AF11" s="118">
        <f t="shared" si="16"/>
        <v>2.067526515775338</v>
      </c>
      <c r="AG11" s="305"/>
      <c r="AH11" s="118">
        <v>4.790410132275702</v>
      </c>
      <c r="AI11" s="118" t="e">
        <v>#DIV/0!</v>
      </c>
      <c r="AJ11" s="118">
        <v>2.067526515775338</v>
      </c>
      <c r="AK11" s="306">
        <f t="shared" si="22"/>
        <v>3.42896832402552</v>
      </c>
      <c r="AL11" s="7"/>
      <c r="AM11" s="168">
        <f t="shared" si="0"/>
        <v>133</v>
      </c>
      <c r="AN11" s="18">
        <f t="shared" si="1"/>
        <v>2654</v>
      </c>
      <c r="AO11" s="203">
        <f t="shared" si="17"/>
        <v>5.0113036925395624</v>
      </c>
      <c r="AP11" s="18">
        <f t="shared" si="2"/>
        <v>119</v>
      </c>
      <c r="AQ11" s="18">
        <f t="shared" si="3"/>
        <v>2523</v>
      </c>
      <c r="AR11" s="203">
        <f t="shared" si="18"/>
        <v>4.7166072136345623</v>
      </c>
      <c r="AS11" s="18">
        <f t="shared" si="4"/>
        <v>56</v>
      </c>
      <c r="AT11" s="18">
        <f t="shared" si="5"/>
        <v>2080</v>
      </c>
      <c r="AU11" s="205">
        <f t="shared" si="19"/>
        <v>2.6923076923076925</v>
      </c>
      <c r="AV11" s="175">
        <f t="shared" si="20"/>
        <v>4.1400728661606054</v>
      </c>
    </row>
    <row r="12" spans="1:49" x14ac:dyDescent="0.25">
      <c r="A12" s="4" t="s">
        <v>18</v>
      </c>
      <c r="B12" s="4" t="s">
        <v>19</v>
      </c>
      <c r="C12" s="3">
        <v>138</v>
      </c>
      <c r="D12" s="3">
        <v>4520</v>
      </c>
      <c r="E12" s="118">
        <f t="shared" si="6"/>
        <v>3.0530973451327434</v>
      </c>
      <c r="F12" s="3">
        <v>652</v>
      </c>
      <c r="G12" s="3">
        <v>3754</v>
      </c>
      <c r="H12" s="118">
        <f t="shared" si="7"/>
        <v>17.368140649973363</v>
      </c>
      <c r="I12" s="3">
        <v>99</v>
      </c>
      <c r="J12" s="3">
        <v>3529</v>
      </c>
      <c r="K12" s="118">
        <f t="shared" si="8"/>
        <v>2.8053272881836215</v>
      </c>
      <c r="L12" s="306">
        <f t="shared" si="21"/>
        <v>7.7421884277632431</v>
      </c>
      <c r="M12" s="3">
        <v>0</v>
      </c>
      <c r="N12" s="3">
        <v>0</v>
      </c>
      <c r="O12" s="118" t="e">
        <f t="shared" si="9"/>
        <v>#DIV/0!</v>
      </c>
      <c r="P12" s="3">
        <v>0</v>
      </c>
      <c r="Q12" s="3">
        <v>0</v>
      </c>
      <c r="R12" s="118" t="e">
        <f t="shared" si="10"/>
        <v>#DIV/0!</v>
      </c>
      <c r="S12" s="3">
        <v>0</v>
      </c>
      <c r="T12" s="3">
        <v>0</v>
      </c>
      <c r="U12" s="118" t="e">
        <f t="shared" si="11"/>
        <v>#DIV/0!</v>
      </c>
      <c r="V12" s="118" t="e">
        <f t="shared" si="12"/>
        <v>#DIV/0!</v>
      </c>
      <c r="W12" s="3">
        <v>37</v>
      </c>
      <c r="X12" s="3">
        <v>1823</v>
      </c>
      <c r="Y12" s="118">
        <f t="shared" si="13"/>
        <v>2.0296215030170051</v>
      </c>
      <c r="Z12" s="3">
        <v>187</v>
      </c>
      <c r="AA12" s="3">
        <v>1722</v>
      </c>
      <c r="AB12" s="118">
        <f t="shared" si="14"/>
        <v>10.859465737514517</v>
      </c>
      <c r="AC12" s="3">
        <v>20</v>
      </c>
      <c r="AD12" s="3">
        <v>979</v>
      </c>
      <c r="AE12" s="118">
        <f t="shared" si="15"/>
        <v>2.0429009193054135</v>
      </c>
      <c r="AF12" s="118">
        <f t="shared" si="16"/>
        <v>4.9773293866123121</v>
      </c>
      <c r="AG12" s="305"/>
      <c r="AH12" s="118">
        <v>7.7421884277632431</v>
      </c>
      <c r="AI12" s="118" t="e">
        <v>#DIV/0!</v>
      </c>
      <c r="AJ12" s="118">
        <v>4.9773293866123121</v>
      </c>
      <c r="AK12" s="306">
        <f t="shared" si="22"/>
        <v>6.3597589071877776</v>
      </c>
      <c r="AL12" s="7"/>
      <c r="AM12" s="168">
        <f t="shared" si="0"/>
        <v>175</v>
      </c>
      <c r="AN12" s="18">
        <f t="shared" si="1"/>
        <v>6343</v>
      </c>
      <c r="AO12" s="203">
        <f t="shared" si="17"/>
        <v>2.7589468705659783</v>
      </c>
      <c r="AP12" s="18">
        <f t="shared" si="2"/>
        <v>839</v>
      </c>
      <c r="AQ12" s="18">
        <f t="shared" si="3"/>
        <v>5476</v>
      </c>
      <c r="AR12" s="203">
        <f t="shared" si="18"/>
        <v>15.321402483564645</v>
      </c>
      <c r="AS12" s="18">
        <f t="shared" si="4"/>
        <v>119</v>
      </c>
      <c r="AT12" s="18">
        <f t="shared" si="5"/>
        <v>4508</v>
      </c>
      <c r="AU12" s="205">
        <f t="shared" si="19"/>
        <v>2.639751552795031</v>
      </c>
      <c r="AV12" s="175">
        <f t="shared" si="20"/>
        <v>6.9067003023085514</v>
      </c>
    </row>
    <row r="13" spans="1:49" x14ac:dyDescent="0.25">
      <c r="A13" s="4" t="s">
        <v>20</v>
      </c>
      <c r="B13" s="4" t="s">
        <v>21</v>
      </c>
      <c r="C13" s="3">
        <v>10</v>
      </c>
      <c r="D13" s="3">
        <v>858</v>
      </c>
      <c r="E13" s="118">
        <f t="shared" si="6"/>
        <v>1.1655011655011656</v>
      </c>
      <c r="F13" s="3">
        <v>7</v>
      </c>
      <c r="G13" s="3">
        <v>851</v>
      </c>
      <c r="H13" s="118">
        <f t="shared" si="7"/>
        <v>0.82256169212690955</v>
      </c>
      <c r="I13" s="3">
        <v>8</v>
      </c>
      <c r="J13" s="3">
        <v>772</v>
      </c>
      <c r="K13" s="118">
        <f t="shared" si="8"/>
        <v>1.0362694300518136</v>
      </c>
      <c r="L13" s="306">
        <f t="shared" si="21"/>
        <v>1.0081107625599628</v>
      </c>
      <c r="M13" s="3">
        <v>0</v>
      </c>
      <c r="N13" s="3">
        <v>0</v>
      </c>
      <c r="O13" s="118" t="e">
        <f t="shared" si="9"/>
        <v>#DIV/0!</v>
      </c>
      <c r="P13" s="3">
        <v>0</v>
      </c>
      <c r="Q13" s="3">
        <v>0</v>
      </c>
      <c r="R13" s="118" t="e">
        <f t="shared" si="10"/>
        <v>#DIV/0!</v>
      </c>
      <c r="S13" s="3">
        <v>0</v>
      </c>
      <c r="T13" s="3">
        <v>0</v>
      </c>
      <c r="U13" s="118" t="e">
        <f t="shared" si="11"/>
        <v>#DIV/0!</v>
      </c>
      <c r="V13" s="118" t="e">
        <f t="shared" si="12"/>
        <v>#DIV/0!</v>
      </c>
      <c r="W13" s="3">
        <v>4</v>
      </c>
      <c r="X13" s="3">
        <v>374</v>
      </c>
      <c r="Y13" s="118">
        <f t="shared" si="13"/>
        <v>1.0695187165775399</v>
      </c>
      <c r="Z13" s="3">
        <v>0</v>
      </c>
      <c r="AA13" s="3">
        <v>366</v>
      </c>
      <c r="AB13" s="118">
        <f t="shared" si="14"/>
        <v>0</v>
      </c>
      <c r="AC13" s="3">
        <v>3</v>
      </c>
      <c r="AD13" s="3">
        <v>182</v>
      </c>
      <c r="AE13" s="118">
        <f t="shared" si="15"/>
        <v>1.6483516483516485</v>
      </c>
      <c r="AF13" s="118">
        <f t="shared" si="16"/>
        <v>0.90595678830972959</v>
      </c>
      <c r="AG13" s="305"/>
      <c r="AH13" s="118">
        <v>1.0081107625599628</v>
      </c>
      <c r="AI13" s="118" t="e">
        <v>#DIV/0!</v>
      </c>
      <c r="AJ13" s="118">
        <v>0.90595678830972959</v>
      </c>
      <c r="AK13" s="306">
        <f t="shared" si="22"/>
        <v>0.95703377543484613</v>
      </c>
      <c r="AL13" s="7"/>
      <c r="AM13" s="168">
        <f t="shared" si="0"/>
        <v>14</v>
      </c>
      <c r="AN13" s="18">
        <f t="shared" si="1"/>
        <v>1232</v>
      </c>
      <c r="AO13" s="203">
        <f t="shared" si="17"/>
        <v>1.1363636363636365</v>
      </c>
      <c r="AP13" s="18">
        <f t="shared" si="2"/>
        <v>7</v>
      </c>
      <c r="AQ13" s="18">
        <f t="shared" si="3"/>
        <v>1217</v>
      </c>
      <c r="AR13" s="203">
        <f t="shared" si="18"/>
        <v>0.57518488085456043</v>
      </c>
      <c r="AS13" s="18">
        <f t="shared" si="4"/>
        <v>11</v>
      </c>
      <c r="AT13" s="18">
        <f t="shared" si="5"/>
        <v>954</v>
      </c>
      <c r="AU13" s="205">
        <f t="shared" si="19"/>
        <v>1.1530398322851152</v>
      </c>
      <c r="AV13" s="175">
        <f t="shared" si="20"/>
        <v>0.95486278316777062</v>
      </c>
    </row>
    <row r="14" spans="1:49" x14ac:dyDescent="0.25">
      <c r="A14" s="4" t="s">
        <v>22</v>
      </c>
      <c r="B14" s="4" t="s">
        <v>23</v>
      </c>
      <c r="C14" s="3">
        <v>72</v>
      </c>
      <c r="D14" s="3">
        <v>1715</v>
      </c>
      <c r="E14" s="118">
        <f t="shared" si="6"/>
        <v>4.1982507288629742</v>
      </c>
      <c r="F14" s="3">
        <v>41</v>
      </c>
      <c r="G14" s="3">
        <v>1512</v>
      </c>
      <c r="H14" s="118">
        <f t="shared" si="7"/>
        <v>2.7116402116402116</v>
      </c>
      <c r="I14" s="3">
        <v>62</v>
      </c>
      <c r="J14" s="3">
        <v>1451</v>
      </c>
      <c r="K14" s="118">
        <f t="shared" si="8"/>
        <v>4.2729152308752587</v>
      </c>
      <c r="L14" s="306">
        <f t="shared" si="21"/>
        <v>3.7276020571261483</v>
      </c>
      <c r="M14" s="3">
        <v>0</v>
      </c>
      <c r="N14" s="3">
        <v>0</v>
      </c>
      <c r="O14" s="118" t="e">
        <f t="shared" si="9"/>
        <v>#DIV/0!</v>
      </c>
      <c r="P14" s="3">
        <v>0</v>
      </c>
      <c r="Q14" s="3">
        <v>0</v>
      </c>
      <c r="R14" s="118" t="e">
        <f t="shared" si="10"/>
        <v>#DIV/0!</v>
      </c>
      <c r="S14" s="3">
        <v>0</v>
      </c>
      <c r="T14" s="3">
        <v>0</v>
      </c>
      <c r="U14" s="118" t="e">
        <f t="shared" si="11"/>
        <v>#DIV/0!</v>
      </c>
      <c r="V14" s="118" t="e">
        <f t="shared" si="12"/>
        <v>#DIV/0!</v>
      </c>
      <c r="W14" s="3">
        <v>9</v>
      </c>
      <c r="X14" s="3">
        <v>803</v>
      </c>
      <c r="Y14" s="118">
        <f t="shared" si="13"/>
        <v>1.1207970112079702</v>
      </c>
      <c r="Z14" s="3">
        <v>4</v>
      </c>
      <c r="AA14" s="3">
        <v>773</v>
      </c>
      <c r="AB14" s="118">
        <f t="shared" si="14"/>
        <v>0.51746442432082795</v>
      </c>
      <c r="AC14" s="3">
        <v>14</v>
      </c>
      <c r="AD14" s="3">
        <v>428</v>
      </c>
      <c r="AE14" s="118">
        <f t="shared" si="15"/>
        <v>3.2710280373831773</v>
      </c>
      <c r="AF14" s="118">
        <f t="shared" si="16"/>
        <v>1.6364298243039919</v>
      </c>
      <c r="AG14" s="305"/>
      <c r="AH14" s="118">
        <v>3.7276020571261483</v>
      </c>
      <c r="AI14" s="118" t="e">
        <v>#DIV/0!</v>
      </c>
      <c r="AJ14" s="118">
        <v>1.6364298243039919</v>
      </c>
      <c r="AK14" s="306">
        <f t="shared" si="22"/>
        <v>2.6820159407150701</v>
      </c>
      <c r="AL14" s="7"/>
      <c r="AM14" s="168">
        <f t="shared" si="0"/>
        <v>81</v>
      </c>
      <c r="AN14" s="18">
        <f t="shared" si="1"/>
        <v>2518</v>
      </c>
      <c r="AO14" s="203">
        <f t="shared" si="17"/>
        <v>3.216838760921366</v>
      </c>
      <c r="AP14" s="18">
        <f t="shared" si="2"/>
        <v>45</v>
      </c>
      <c r="AQ14" s="18">
        <f t="shared" si="3"/>
        <v>2285</v>
      </c>
      <c r="AR14" s="203">
        <f t="shared" si="18"/>
        <v>1.9693654266958425</v>
      </c>
      <c r="AS14" s="18">
        <f t="shared" si="4"/>
        <v>76</v>
      </c>
      <c r="AT14" s="18">
        <f t="shared" si="5"/>
        <v>1879</v>
      </c>
      <c r="AU14" s="205">
        <f t="shared" si="19"/>
        <v>4.0447046301224052</v>
      </c>
      <c r="AV14" s="175">
        <f t="shared" si="20"/>
        <v>3.0769696059132046</v>
      </c>
    </row>
    <row r="15" spans="1:49" x14ac:dyDescent="0.25">
      <c r="A15" s="4" t="s">
        <v>24</v>
      </c>
      <c r="B15" s="4" t="s">
        <v>25</v>
      </c>
      <c r="C15" s="3">
        <v>114</v>
      </c>
      <c r="D15" s="3">
        <v>2181</v>
      </c>
      <c r="E15" s="118">
        <f t="shared" si="6"/>
        <v>5.2269601100412659</v>
      </c>
      <c r="F15" s="3">
        <v>86</v>
      </c>
      <c r="G15" s="3">
        <v>1838</v>
      </c>
      <c r="H15" s="118">
        <f t="shared" si="7"/>
        <v>4.6789989118607185</v>
      </c>
      <c r="I15" s="3">
        <v>125</v>
      </c>
      <c r="J15" s="3">
        <v>1855</v>
      </c>
      <c r="K15" s="118">
        <f t="shared" si="8"/>
        <v>6.7385444743935308</v>
      </c>
      <c r="L15" s="306">
        <f t="shared" si="21"/>
        <v>5.5481678320985059</v>
      </c>
      <c r="M15" s="3">
        <v>0</v>
      </c>
      <c r="N15" s="3">
        <v>0</v>
      </c>
      <c r="O15" s="118" t="e">
        <f t="shared" si="9"/>
        <v>#DIV/0!</v>
      </c>
      <c r="P15" s="3">
        <v>0</v>
      </c>
      <c r="Q15" s="3">
        <v>0</v>
      </c>
      <c r="R15" s="118" t="e">
        <f t="shared" si="10"/>
        <v>#DIV/0!</v>
      </c>
      <c r="S15" s="3">
        <v>0</v>
      </c>
      <c r="T15" s="3">
        <v>0</v>
      </c>
      <c r="U15" s="118" t="e">
        <f t="shared" si="11"/>
        <v>#DIV/0!</v>
      </c>
      <c r="V15" s="118" t="e">
        <f t="shared" si="12"/>
        <v>#DIV/0!</v>
      </c>
      <c r="W15" s="3">
        <v>37</v>
      </c>
      <c r="X15" s="3">
        <v>874</v>
      </c>
      <c r="Y15" s="118">
        <f t="shared" si="13"/>
        <v>4.2334096109839816</v>
      </c>
      <c r="Z15" s="3">
        <v>25</v>
      </c>
      <c r="AA15" s="3">
        <v>708</v>
      </c>
      <c r="AB15" s="118">
        <f t="shared" si="14"/>
        <v>3.5310734463276838</v>
      </c>
      <c r="AC15" s="3">
        <v>55</v>
      </c>
      <c r="AD15" s="3">
        <v>669</v>
      </c>
      <c r="AE15" s="118">
        <f t="shared" si="15"/>
        <v>8.2212257100149486</v>
      </c>
      <c r="AF15" s="118">
        <f t="shared" si="16"/>
        <v>5.3285695891088709</v>
      </c>
      <c r="AG15" s="305"/>
      <c r="AH15" s="118">
        <v>5.5481678320985059</v>
      </c>
      <c r="AI15" s="118" t="e">
        <v>#DIV/0!</v>
      </c>
      <c r="AJ15" s="118">
        <v>5.3285695891088709</v>
      </c>
      <c r="AK15" s="306">
        <f t="shared" si="22"/>
        <v>5.4383687106036884</v>
      </c>
      <c r="AL15" s="7"/>
      <c r="AM15" s="168">
        <f t="shared" si="0"/>
        <v>151</v>
      </c>
      <c r="AN15" s="18">
        <f t="shared" si="1"/>
        <v>3055</v>
      </c>
      <c r="AO15" s="203">
        <f t="shared" si="17"/>
        <v>4.942716857610475</v>
      </c>
      <c r="AP15" s="18">
        <f t="shared" si="2"/>
        <v>111</v>
      </c>
      <c r="AQ15" s="18">
        <f t="shared" si="3"/>
        <v>2546</v>
      </c>
      <c r="AR15" s="203">
        <f t="shared" si="18"/>
        <v>4.359780047132757</v>
      </c>
      <c r="AS15" s="18">
        <f t="shared" si="4"/>
        <v>180</v>
      </c>
      <c r="AT15" s="18">
        <f t="shared" si="5"/>
        <v>2524</v>
      </c>
      <c r="AU15" s="205">
        <f t="shared" si="19"/>
        <v>7.1315372424722661</v>
      </c>
      <c r="AV15" s="175">
        <f t="shared" si="20"/>
        <v>5.4780113824051666</v>
      </c>
    </row>
    <row r="16" spans="1:49" x14ac:dyDescent="0.25">
      <c r="A16" s="4" t="s">
        <v>26</v>
      </c>
      <c r="B16" s="4" t="s">
        <v>27</v>
      </c>
      <c r="C16" s="3">
        <v>1325</v>
      </c>
      <c r="D16" s="3">
        <v>4529</v>
      </c>
      <c r="E16" s="118">
        <f t="shared" si="6"/>
        <v>29.255906381099578</v>
      </c>
      <c r="F16" s="3">
        <v>1102</v>
      </c>
      <c r="G16" s="3">
        <v>4008</v>
      </c>
      <c r="H16" s="118">
        <f t="shared" si="7"/>
        <v>27.495009980039921</v>
      </c>
      <c r="I16" s="3">
        <v>525</v>
      </c>
      <c r="J16" s="3">
        <v>3560</v>
      </c>
      <c r="K16" s="118">
        <f t="shared" si="8"/>
        <v>14.747191011235955</v>
      </c>
      <c r="L16" s="306">
        <f t="shared" si="21"/>
        <v>23.832702457458485</v>
      </c>
      <c r="M16" s="3">
        <v>0</v>
      </c>
      <c r="N16" s="3">
        <v>0</v>
      </c>
      <c r="O16" s="118" t="e">
        <f t="shared" si="9"/>
        <v>#DIV/0!</v>
      </c>
      <c r="P16" s="3">
        <v>0</v>
      </c>
      <c r="Q16" s="3">
        <v>0</v>
      </c>
      <c r="R16" s="118" t="e">
        <f t="shared" si="10"/>
        <v>#DIV/0!</v>
      </c>
      <c r="S16" s="3">
        <v>0</v>
      </c>
      <c r="T16" s="3">
        <v>0</v>
      </c>
      <c r="U16" s="118" t="e">
        <f t="shared" si="11"/>
        <v>#DIV/0!</v>
      </c>
      <c r="V16" s="118" t="e">
        <f t="shared" si="12"/>
        <v>#DIV/0!</v>
      </c>
      <c r="W16" s="3">
        <v>148</v>
      </c>
      <c r="X16" s="3">
        <v>1599</v>
      </c>
      <c r="Y16" s="118">
        <f t="shared" si="13"/>
        <v>9.2557848655409636</v>
      </c>
      <c r="Z16" s="3">
        <v>230</v>
      </c>
      <c r="AA16" s="3">
        <v>1751</v>
      </c>
      <c r="AB16" s="118">
        <f t="shared" si="14"/>
        <v>13.135351227869787</v>
      </c>
      <c r="AC16" s="3">
        <v>23</v>
      </c>
      <c r="AD16" s="3">
        <v>1545</v>
      </c>
      <c r="AE16" s="118">
        <f t="shared" si="15"/>
        <v>1.4886731391585761</v>
      </c>
      <c r="AF16" s="118">
        <f t="shared" si="16"/>
        <v>7.9599364108564421</v>
      </c>
      <c r="AG16" s="305"/>
      <c r="AH16" s="118">
        <v>23.832702457458485</v>
      </c>
      <c r="AI16" s="118" t="e">
        <v>#DIV/0!</v>
      </c>
      <c r="AJ16" s="118">
        <v>7.9599364108564421</v>
      </c>
      <c r="AK16" s="306">
        <f t="shared" si="22"/>
        <v>15.896319434157464</v>
      </c>
      <c r="AL16" s="7"/>
      <c r="AM16" s="168">
        <f t="shared" si="0"/>
        <v>1473</v>
      </c>
      <c r="AN16" s="18">
        <f t="shared" si="1"/>
        <v>6128</v>
      </c>
      <c r="AO16" s="203">
        <f t="shared" si="17"/>
        <v>24.037206266318538</v>
      </c>
      <c r="AP16" s="18">
        <f t="shared" si="2"/>
        <v>1332</v>
      </c>
      <c r="AQ16" s="18">
        <f t="shared" si="3"/>
        <v>5759</v>
      </c>
      <c r="AR16" s="203">
        <f t="shared" si="18"/>
        <v>23.12901545407189</v>
      </c>
      <c r="AS16" s="18">
        <f t="shared" si="4"/>
        <v>548</v>
      </c>
      <c r="AT16" s="18">
        <f t="shared" si="5"/>
        <v>5105</v>
      </c>
      <c r="AU16" s="205">
        <f t="shared" si="19"/>
        <v>10.734573947110675</v>
      </c>
      <c r="AV16" s="175">
        <f t="shared" si="20"/>
        <v>19.300265222500368</v>
      </c>
    </row>
    <row r="17" spans="1:48" x14ac:dyDescent="0.25">
      <c r="A17" s="4" t="s">
        <v>28</v>
      </c>
      <c r="B17" s="4" t="s">
        <v>29</v>
      </c>
      <c r="C17" s="3">
        <v>111</v>
      </c>
      <c r="D17" s="3">
        <v>1577</v>
      </c>
      <c r="E17" s="118">
        <f t="shared" si="6"/>
        <v>7.038681039949271</v>
      </c>
      <c r="F17" s="3">
        <v>103</v>
      </c>
      <c r="G17" s="3">
        <v>1411</v>
      </c>
      <c r="H17" s="118">
        <f t="shared" si="7"/>
        <v>7.2997873848334516</v>
      </c>
      <c r="I17" s="3">
        <v>61</v>
      </c>
      <c r="J17" s="3">
        <v>1332</v>
      </c>
      <c r="K17" s="118">
        <f t="shared" si="8"/>
        <v>4.5795795795795797</v>
      </c>
      <c r="L17" s="306">
        <f t="shared" si="21"/>
        <v>6.3060160014541005</v>
      </c>
      <c r="M17" s="3">
        <v>3</v>
      </c>
      <c r="N17" s="3">
        <v>29</v>
      </c>
      <c r="O17" s="118">
        <f t="shared" si="9"/>
        <v>10.344827586206897</v>
      </c>
      <c r="P17" s="3">
        <v>5</v>
      </c>
      <c r="Q17" s="3">
        <v>33</v>
      </c>
      <c r="R17" s="118">
        <f t="shared" si="10"/>
        <v>15.151515151515152</v>
      </c>
      <c r="S17" s="3">
        <v>1</v>
      </c>
      <c r="T17" s="3">
        <v>32</v>
      </c>
      <c r="U17" s="118">
        <f t="shared" si="11"/>
        <v>3.125</v>
      </c>
      <c r="V17" s="118">
        <f t="shared" si="12"/>
        <v>9.5404475792406824</v>
      </c>
      <c r="W17" s="3">
        <v>26</v>
      </c>
      <c r="X17" s="3">
        <v>748</v>
      </c>
      <c r="Y17" s="118">
        <f t="shared" si="13"/>
        <v>3.4759358288770055</v>
      </c>
      <c r="Z17" s="3">
        <v>18</v>
      </c>
      <c r="AA17" s="3">
        <v>702</v>
      </c>
      <c r="AB17" s="118">
        <f t="shared" si="14"/>
        <v>2.5641025641025639</v>
      </c>
      <c r="AC17" s="3">
        <v>14</v>
      </c>
      <c r="AD17" s="3">
        <v>421</v>
      </c>
      <c r="AE17" s="118">
        <f t="shared" si="15"/>
        <v>3.3254156769596199</v>
      </c>
      <c r="AF17" s="118">
        <f t="shared" si="16"/>
        <v>3.1218180233130632</v>
      </c>
      <c r="AG17" s="305"/>
      <c r="AH17" s="118">
        <v>6.3060160014541005</v>
      </c>
      <c r="AI17" s="118">
        <v>9.5404475792406824</v>
      </c>
      <c r="AJ17" s="118">
        <v>3.1218180233130632</v>
      </c>
      <c r="AK17" s="306">
        <f>+(L17+V17+AF17)/3</f>
        <v>6.3227605346692819</v>
      </c>
      <c r="AL17" s="7"/>
      <c r="AM17" s="168">
        <f t="shared" si="0"/>
        <v>140</v>
      </c>
      <c r="AN17" s="18">
        <f t="shared" si="1"/>
        <v>2354</v>
      </c>
      <c r="AO17" s="203">
        <f t="shared" si="17"/>
        <v>5.9473237043330505</v>
      </c>
      <c r="AP17" s="18">
        <f t="shared" si="2"/>
        <v>126</v>
      </c>
      <c r="AQ17" s="18">
        <f t="shared" si="3"/>
        <v>2146</v>
      </c>
      <c r="AR17" s="203">
        <f t="shared" si="18"/>
        <v>5.871388630009319</v>
      </c>
      <c r="AS17" s="18">
        <f t="shared" si="4"/>
        <v>76</v>
      </c>
      <c r="AT17" s="18">
        <f t="shared" si="5"/>
        <v>1785</v>
      </c>
      <c r="AU17" s="205">
        <f t="shared" si="19"/>
        <v>4.257703081232493</v>
      </c>
      <c r="AV17" s="175">
        <f t="shared" si="20"/>
        <v>5.3588051385249535</v>
      </c>
    </row>
    <row r="18" spans="1:48" x14ac:dyDescent="0.25">
      <c r="A18" s="4" t="s">
        <v>30</v>
      </c>
      <c r="B18" s="4" t="s">
        <v>31</v>
      </c>
      <c r="C18" s="3">
        <v>13</v>
      </c>
      <c r="D18" s="3">
        <v>1284</v>
      </c>
      <c r="E18" s="118">
        <f t="shared" si="6"/>
        <v>1.0124610591900312</v>
      </c>
      <c r="F18" s="3">
        <v>69</v>
      </c>
      <c r="G18" s="3">
        <v>1234</v>
      </c>
      <c r="H18" s="118">
        <f t="shared" si="7"/>
        <v>5.5915721231766611</v>
      </c>
      <c r="I18" s="3">
        <v>97</v>
      </c>
      <c r="J18" s="3">
        <v>1114</v>
      </c>
      <c r="K18" s="118">
        <f t="shared" si="8"/>
        <v>8.7073608617594243</v>
      </c>
      <c r="L18" s="306">
        <f t="shared" si="21"/>
        <v>5.1037980147087056</v>
      </c>
      <c r="M18" s="3">
        <v>0</v>
      </c>
      <c r="N18" s="3">
        <v>0</v>
      </c>
      <c r="O18" s="118" t="e">
        <f t="shared" si="9"/>
        <v>#DIV/0!</v>
      </c>
      <c r="P18" s="3">
        <v>0</v>
      </c>
      <c r="Q18" s="3">
        <v>0</v>
      </c>
      <c r="R18" s="118" t="e">
        <f t="shared" si="10"/>
        <v>#DIV/0!</v>
      </c>
      <c r="S18" s="3">
        <v>0</v>
      </c>
      <c r="T18" s="3">
        <v>0</v>
      </c>
      <c r="U18" s="118" t="e">
        <f t="shared" si="11"/>
        <v>#DIV/0!</v>
      </c>
      <c r="V18" s="118" t="e">
        <f t="shared" si="12"/>
        <v>#DIV/0!</v>
      </c>
      <c r="W18" s="3">
        <v>0</v>
      </c>
      <c r="X18" s="3">
        <v>675</v>
      </c>
      <c r="Y18" s="118">
        <f t="shared" si="13"/>
        <v>0</v>
      </c>
      <c r="Z18" s="3">
        <v>16</v>
      </c>
      <c r="AA18" s="3">
        <v>657</v>
      </c>
      <c r="AB18" s="118">
        <f t="shared" si="14"/>
        <v>2.4353120243531201</v>
      </c>
      <c r="AC18" s="3">
        <v>30</v>
      </c>
      <c r="AD18" s="3">
        <v>343</v>
      </c>
      <c r="AE18" s="118">
        <f t="shared" si="15"/>
        <v>8.7463556851311957</v>
      </c>
      <c r="AF18" s="118">
        <f t="shared" si="16"/>
        <v>3.7272225698281054</v>
      </c>
      <c r="AG18" s="305"/>
      <c r="AH18" s="118">
        <v>5.1037980147087056</v>
      </c>
      <c r="AI18" s="118" t="e">
        <v>#DIV/0!</v>
      </c>
      <c r="AJ18" s="118">
        <v>3.7272225698281054</v>
      </c>
      <c r="AK18" s="306">
        <f t="shared" si="22"/>
        <v>4.4155102922684053</v>
      </c>
      <c r="AL18" s="7"/>
      <c r="AM18" s="168">
        <f t="shared" si="0"/>
        <v>13</v>
      </c>
      <c r="AN18" s="18">
        <f t="shared" si="1"/>
        <v>1959</v>
      </c>
      <c r="AO18" s="203">
        <f t="shared" si="17"/>
        <v>0.66360387953037259</v>
      </c>
      <c r="AP18" s="18">
        <f t="shared" si="2"/>
        <v>85</v>
      </c>
      <c r="AQ18" s="18">
        <f t="shared" si="3"/>
        <v>1891</v>
      </c>
      <c r="AR18" s="203">
        <f t="shared" si="18"/>
        <v>4.4949762030671598</v>
      </c>
      <c r="AS18" s="18">
        <f t="shared" si="4"/>
        <v>127</v>
      </c>
      <c r="AT18" s="18">
        <f t="shared" si="5"/>
        <v>1457</v>
      </c>
      <c r="AU18" s="205">
        <f t="shared" si="19"/>
        <v>8.7165408373369928</v>
      </c>
      <c r="AV18" s="175">
        <f t="shared" si="20"/>
        <v>4.6250403066448413</v>
      </c>
    </row>
    <row r="19" spans="1:48" x14ac:dyDescent="0.25">
      <c r="A19" s="4" t="s">
        <v>32</v>
      </c>
      <c r="B19" s="4" t="s">
        <v>33</v>
      </c>
      <c r="C19" s="3">
        <v>523</v>
      </c>
      <c r="D19" s="3">
        <v>1560</v>
      </c>
      <c r="E19" s="118">
        <f t="shared" si="6"/>
        <v>33.525641025641022</v>
      </c>
      <c r="F19" s="3">
        <v>357</v>
      </c>
      <c r="G19" s="3">
        <v>1386</v>
      </c>
      <c r="H19" s="118">
        <f t="shared" si="7"/>
        <v>25.757575757575758</v>
      </c>
      <c r="I19" s="3">
        <v>794</v>
      </c>
      <c r="J19" s="3">
        <v>1303</v>
      </c>
      <c r="K19" s="118">
        <f t="shared" si="8"/>
        <v>60.936300844205682</v>
      </c>
      <c r="L19" s="306">
        <f t="shared" si="21"/>
        <v>40.073172542474154</v>
      </c>
      <c r="M19" s="3">
        <v>9</v>
      </c>
      <c r="N19" s="3">
        <v>25</v>
      </c>
      <c r="O19" s="118">
        <f t="shared" si="9"/>
        <v>36</v>
      </c>
      <c r="P19" s="3">
        <v>1</v>
      </c>
      <c r="Q19" s="3">
        <v>22</v>
      </c>
      <c r="R19" s="118">
        <f t="shared" si="10"/>
        <v>4.5454545454545459</v>
      </c>
      <c r="S19" s="3">
        <v>21</v>
      </c>
      <c r="T19" s="3">
        <v>22</v>
      </c>
      <c r="U19" s="118">
        <f t="shared" si="11"/>
        <v>95.454545454545453</v>
      </c>
      <c r="V19" s="118">
        <f t="shared" si="12"/>
        <v>45.333333333333336</v>
      </c>
      <c r="W19" s="3">
        <v>248</v>
      </c>
      <c r="X19" s="3">
        <v>845</v>
      </c>
      <c r="Y19" s="118">
        <f t="shared" si="13"/>
        <v>29.3491124260355</v>
      </c>
      <c r="Z19" s="3">
        <v>247</v>
      </c>
      <c r="AA19" s="3">
        <v>838</v>
      </c>
      <c r="AB19" s="118">
        <f t="shared" si="14"/>
        <v>29.474940334128881</v>
      </c>
      <c r="AC19" s="3">
        <v>177</v>
      </c>
      <c r="AD19" s="3">
        <v>462</v>
      </c>
      <c r="AE19" s="118">
        <f t="shared" si="15"/>
        <v>38.311688311688314</v>
      </c>
      <c r="AF19" s="118">
        <f t="shared" si="16"/>
        <v>32.378580357284228</v>
      </c>
      <c r="AG19" s="305"/>
      <c r="AH19" s="118">
        <v>40.073172542474154</v>
      </c>
      <c r="AI19" s="118">
        <v>45.333333333333336</v>
      </c>
      <c r="AJ19" s="118">
        <v>32.378580357284228</v>
      </c>
      <c r="AK19" s="306">
        <f>+(L19+V19+AF19)/3</f>
        <v>39.261695411030566</v>
      </c>
      <c r="AL19" s="7"/>
      <c r="AM19" s="168">
        <f t="shared" si="0"/>
        <v>780</v>
      </c>
      <c r="AN19" s="18">
        <f t="shared" si="1"/>
        <v>2430</v>
      </c>
      <c r="AO19" s="203">
        <f t="shared" si="17"/>
        <v>32.098765432098766</v>
      </c>
      <c r="AP19" s="18">
        <f t="shared" si="2"/>
        <v>605</v>
      </c>
      <c r="AQ19" s="18">
        <f t="shared" si="3"/>
        <v>2246</v>
      </c>
      <c r="AR19" s="203">
        <f t="shared" si="18"/>
        <v>26.936776491540513</v>
      </c>
      <c r="AS19" s="18">
        <f t="shared" si="4"/>
        <v>992</v>
      </c>
      <c r="AT19" s="18">
        <f t="shared" si="5"/>
        <v>1787</v>
      </c>
      <c r="AU19" s="205">
        <f t="shared" si="19"/>
        <v>55.512031337437037</v>
      </c>
      <c r="AV19" s="175">
        <f t="shared" si="20"/>
        <v>38.182524420358767</v>
      </c>
    </row>
    <row r="20" spans="1:48" x14ac:dyDescent="0.25">
      <c r="A20" s="4" t="s">
        <v>34</v>
      </c>
      <c r="B20" s="4" t="s">
        <v>35</v>
      </c>
      <c r="C20" s="3">
        <v>59</v>
      </c>
      <c r="D20" s="3">
        <v>1142</v>
      </c>
      <c r="E20" s="118">
        <f t="shared" si="6"/>
        <v>5.166374781085814</v>
      </c>
      <c r="F20" s="3">
        <v>28</v>
      </c>
      <c r="G20" s="3">
        <v>1043</v>
      </c>
      <c r="H20" s="118">
        <f t="shared" si="7"/>
        <v>2.6845637583892619</v>
      </c>
      <c r="I20" s="3">
        <v>36</v>
      </c>
      <c r="J20" s="3">
        <v>1009</v>
      </c>
      <c r="K20" s="118">
        <f t="shared" si="8"/>
        <v>3.5678889990089195</v>
      </c>
      <c r="L20" s="306">
        <f t="shared" si="21"/>
        <v>3.806275846161332</v>
      </c>
      <c r="M20" s="3">
        <v>0</v>
      </c>
      <c r="N20" s="3">
        <v>0</v>
      </c>
      <c r="O20" s="118" t="e">
        <f t="shared" si="9"/>
        <v>#DIV/0!</v>
      </c>
      <c r="P20" s="3">
        <v>0</v>
      </c>
      <c r="Q20" s="3">
        <v>0</v>
      </c>
      <c r="R20" s="118" t="e">
        <f t="shared" si="10"/>
        <v>#DIV/0!</v>
      </c>
      <c r="S20" s="3">
        <v>0</v>
      </c>
      <c r="T20" s="3">
        <v>0</v>
      </c>
      <c r="U20" s="118" t="e">
        <f t="shared" si="11"/>
        <v>#DIV/0!</v>
      </c>
      <c r="V20" s="118" t="e">
        <f t="shared" si="12"/>
        <v>#DIV/0!</v>
      </c>
      <c r="W20" s="3">
        <v>13</v>
      </c>
      <c r="X20" s="3">
        <v>761</v>
      </c>
      <c r="Y20" s="118">
        <f t="shared" si="13"/>
        <v>1.7082785808147174</v>
      </c>
      <c r="Z20" s="3">
        <v>6</v>
      </c>
      <c r="AA20" s="3">
        <v>740</v>
      </c>
      <c r="AB20" s="118">
        <f t="shared" si="14"/>
        <v>0.81081081081081086</v>
      </c>
      <c r="AC20" s="3">
        <v>6</v>
      </c>
      <c r="AD20" s="3">
        <v>372</v>
      </c>
      <c r="AE20" s="118">
        <f t="shared" si="15"/>
        <v>1.6129032258064515</v>
      </c>
      <c r="AF20" s="118">
        <f t="shared" si="16"/>
        <v>1.3773308724773266</v>
      </c>
      <c r="AG20" s="305"/>
      <c r="AH20" s="118">
        <v>3.806275846161332</v>
      </c>
      <c r="AI20" s="118" t="e">
        <v>#DIV/0!</v>
      </c>
      <c r="AJ20" s="118">
        <v>1.3773308724773266</v>
      </c>
      <c r="AK20" s="306">
        <f>+(AH20+AJ20)/2</f>
        <v>2.5918033593193295</v>
      </c>
      <c r="AL20" s="7"/>
      <c r="AM20" s="168">
        <f t="shared" si="0"/>
        <v>72</v>
      </c>
      <c r="AN20" s="18">
        <f t="shared" si="1"/>
        <v>1903</v>
      </c>
      <c r="AO20" s="203">
        <f t="shared" si="17"/>
        <v>3.783499737256963</v>
      </c>
      <c r="AP20" s="18">
        <f t="shared" si="2"/>
        <v>34</v>
      </c>
      <c r="AQ20" s="18">
        <f t="shared" si="3"/>
        <v>1783</v>
      </c>
      <c r="AR20" s="203">
        <f t="shared" si="18"/>
        <v>1.9068984856982614</v>
      </c>
      <c r="AS20" s="18">
        <f t="shared" si="4"/>
        <v>42</v>
      </c>
      <c r="AT20" s="18">
        <f t="shared" si="5"/>
        <v>1381</v>
      </c>
      <c r="AU20" s="205">
        <f t="shared" si="19"/>
        <v>3.0412744388124549</v>
      </c>
      <c r="AV20" s="175">
        <f t="shared" si="20"/>
        <v>2.9105575539225597</v>
      </c>
    </row>
    <row r="21" spans="1:48" x14ac:dyDescent="0.25">
      <c r="A21" s="4" t="s">
        <v>36</v>
      </c>
      <c r="B21" s="4" t="s">
        <v>37</v>
      </c>
      <c r="C21" s="3">
        <v>63</v>
      </c>
      <c r="D21" s="3">
        <v>1756</v>
      </c>
      <c r="E21" s="118">
        <f t="shared" si="6"/>
        <v>3.5876993166287017</v>
      </c>
      <c r="F21" s="3">
        <v>236</v>
      </c>
      <c r="G21" s="3">
        <v>1666</v>
      </c>
      <c r="H21" s="118">
        <f t="shared" si="7"/>
        <v>14.165666266506602</v>
      </c>
      <c r="I21" s="3">
        <v>56</v>
      </c>
      <c r="J21" s="3">
        <v>1427</v>
      </c>
      <c r="K21" s="118">
        <f t="shared" si="8"/>
        <v>3.9243167484232657</v>
      </c>
      <c r="L21" s="306">
        <f t="shared" si="21"/>
        <v>7.2258941105195227</v>
      </c>
      <c r="M21" s="3">
        <v>0</v>
      </c>
      <c r="N21" s="3">
        <v>16</v>
      </c>
      <c r="O21" s="118">
        <f t="shared" si="9"/>
        <v>0</v>
      </c>
      <c r="P21" s="3">
        <v>8</v>
      </c>
      <c r="Q21" s="3">
        <v>8</v>
      </c>
      <c r="R21" s="118">
        <f t="shared" si="10"/>
        <v>100</v>
      </c>
      <c r="S21" s="3">
        <v>1</v>
      </c>
      <c r="T21" s="3">
        <v>8</v>
      </c>
      <c r="U21" s="118">
        <f t="shared" si="11"/>
        <v>12.5</v>
      </c>
      <c r="V21" s="118">
        <f t="shared" si="12"/>
        <v>37.5</v>
      </c>
      <c r="W21" s="3">
        <v>28</v>
      </c>
      <c r="X21" s="3">
        <v>962</v>
      </c>
      <c r="Y21" s="118">
        <f t="shared" si="13"/>
        <v>2.9106029106029108</v>
      </c>
      <c r="Z21" s="3">
        <v>34</v>
      </c>
      <c r="AA21" s="3">
        <v>957</v>
      </c>
      <c r="AB21" s="118">
        <f t="shared" si="14"/>
        <v>3.5527690700104495</v>
      </c>
      <c r="AC21" s="3">
        <v>13</v>
      </c>
      <c r="AD21" s="3">
        <v>470</v>
      </c>
      <c r="AE21" s="118">
        <f t="shared" si="15"/>
        <v>2.7659574468085104</v>
      </c>
      <c r="AF21" s="118">
        <f t="shared" si="16"/>
        <v>3.0764431424739569</v>
      </c>
      <c r="AG21" s="305"/>
      <c r="AH21" s="118">
        <v>7.2258941105195227</v>
      </c>
      <c r="AI21" s="118">
        <v>37.5</v>
      </c>
      <c r="AJ21" s="118">
        <v>3.0764431424739569</v>
      </c>
      <c r="AK21" s="306">
        <f t="shared" ref="AK21:AK68" si="23">+(L21+V21+AF21)/2</f>
        <v>23.901168626496737</v>
      </c>
      <c r="AL21" s="7"/>
      <c r="AM21" s="168">
        <f t="shared" si="0"/>
        <v>91</v>
      </c>
      <c r="AN21" s="18">
        <f t="shared" si="1"/>
        <v>2734</v>
      </c>
      <c r="AO21" s="203">
        <f t="shared" si="17"/>
        <v>3.3284564740307241</v>
      </c>
      <c r="AP21" s="18">
        <f t="shared" si="2"/>
        <v>278</v>
      </c>
      <c r="AQ21" s="18">
        <f t="shared" si="3"/>
        <v>2631</v>
      </c>
      <c r="AR21" s="203">
        <f t="shared" si="18"/>
        <v>10.56632459141011</v>
      </c>
      <c r="AS21" s="18">
        <f t="shared" si="4"/>
        <v>70</v>
      </c>
      <c r="AT21" s="18">
        <f t="shared" si="5"/>
        <v>1905</v>
      </c>
      <c r="AU21" s="205">
        <f t="shared" si="19"/>
        <v>3.674540682414698</v>
      </c>
      <c r="AV21" s="175">
        <f t="shared" si="20"/>
        <v>5.8564405826185109</v>
      </c>
    </row>
    <row r="22" spans="1:48" x14ac:dyDescent="0.25">
      <c r="A22" s="4" t="s">
        <v>38</v>
      </c>
      <c r="B22" s="4" t="s">
        <v>39</v>
      </c>
      <c r="C22" s="3">
        <v>14</v>
      </c>
      <c r="D22" s="3">
        <v>1726</v>
      </c>
      <c r="E22" s="118">
        <f t="shared" si="6"/>
        <v>0.81112398609501735</v>
      </c>
      <c r="F22" s="3">
        <v>3</v>
      </c>
      <c r="G22" s="3">
        <v>1636</v>
      </c>
      <c r="H22" s="118">
        <f t="shared" si="7"/>
        <v>0.18337408312958436</v>
      </c>
      <c r="I22" s="3">
        <v>1</v>
      </c>
      <c r="J22" s="3">
        <v>1504</v>
      </c>
      <c r="K22" s="118">
        <f t="shared" si="8"/>
        <v>6.6489361702127658E-2</v>
      </c>
      <c r="L22" s="306">
        <f t="shared" si="21"/>
        <v>0.35366247697557646</v>
      </c>
      <c r="M22" s="3">
        <v>0</v>
      </c>
      <c r="N22" s="3">
        <v>0</v>
      </c>
      <c r="O22" s="118" t="e">
        <f t="shared" si="9"/>
        <v>#DIV/0!</v>
      </c>
      <c r="P22" s="3">
        <v>0</v>
      </c>
      <c r="Q22" s="3">
        <v>0</v>
      </c>
      <c r="R22" s="118" t="e">
        <f t="shared" si="10"/>
        <v>#DIV/0!</v>
      </c>
      <c r="S22" s="3">
        <v>0</v>
      </c>
      <c r="T22" s="3">
        <v>0</v>
      </c>
      <c r="U22" s="118" t="e">
        <f t="shared" si="11"/>
        <v>#DIV/0!</v>
      </c>
      <c r="V22" s="118" t="e">
        <f t="shared" si="12"/>
        <v>#DIV/0!</v>
      </c>
      <c r="W22" s="3">
        <v>0</v>
      </c>
      <c r="X22" s="3">
        <v>680</v>
      </c>
      <c r="Y22" s="118">
        <f t="shared" si="13"/>
        <v>0</v>
      </c>
      <c r="Z22" s="3">
        <v>11</v>
      </c>
      <c r="AA22" s="3">
        <v>615</v>
      </c>
      <c r="AB22" s="118">
        <f t="shared" si="14"/>
        <v>1.788617886178862</v>
      </c>
      <c r="AC22" s="3">
        <v>7</v>
      </c>
      <c r="AD22" s="3">
        <v>371</v>
      </c>
      <c r="AE22" s="118">
        <f t="shared" si="15"/>
        <v>1.8867924528301887</v>
      </c>
      <c r="AF22" s="118">
        <f t="shared" si="16"/>
        <v>1.2251367796696835</v>
      </c>
      <c r="AG22" s="305"/>
      <c r="AH22" s="118">
        <v>0.35366247697557646</v>
      </c>
      <c r="AI22" s="118" t="e">
        <v>#DIV/0!</v>
      </c>
      <c r="AJ22" s="118">
        <v>1.2251367796696835</v>
      </c>
      <c r="AK22" s="306">
        <f>+(AH22+AJ22)/2</f>
        <v>0.78939962832263</v>
      </c>
      <c r="AL22" s="7"/>
      <c r="AM22" s="168">
        <f t="shared" si="0"/>
        <v>14</v>
      </c>
      <c r="AN22" s="18">
        <f t="shared" si="1"/>
        <v>2406</v>
      </c>
      <c r="AO22" s="203">
        <f t="shared" si="17"/>
        <v>0.58187863674147966</v>
      </c>
      <c r="AP22" s="18">
        <f t="shared" si="2"/>
        <v>14</v>
      </c>
      <c r="AQ22" s="18">
        <f t="shared" si="3"/>
        <v>2251</v>
      </c>
      <c r="AR22" s="203">
        <f t="shared" si="18"/>
        <v>0.62194580186583737</v>
      </c>
      <c r="AS22" s="18">
        <f t="shared" si="4"/>
        <v>8</v>
      </c>
      <c r="AT22" s="18">
        <f t="shared" si="5"/>
        <v>1875</v>
      </c>
      <c r="AU22" s="205">
        <f t="shared" si="19"/>
        <v>0.42666666666666669</v>
      </c>
      <c r="AV22" s="175">
        <f t="shared" si="20"/>
        <v>0.54349703509132796</v>
      </c>
    </row>
    <row r="23" spans="1:48" x14ac:dyDescent="0.25">
      <c r="A23" s="4" t="s">
        <v>40</v>
      </c>
      <c r="B23" s="4" t="s">
        <v>41</v>
      </c>
      <c r="C23" s="3">
        <v>45</v>
      </c>
      <c r="D23" s="3">
        <v>1108</v>
      </c>
      <c r="E23" s="118">
        <f t="shared" si="6"/>
        <v>4.0613718411552346</v>
      </c>
      <c r="F23" s="3">
        <v>44</v>
      </c>
      <c r="G23" s="3">
        <v>980</v>
      </c>
      <c r="H23" s="118">
        <f t="shared" si="7"/>
        <v>4.4897959183673466</v>
      </c>
      <c r="I23" s="3">
        <v>15</v>
      </c>
      <c r="J23" s="3">
        <v>883</v>
      </c>
      <c r="K23" s="118">
        <f t="shared" si="8"/>
        <v>1.6987542468856169</v>
      </c>
      <c r="L23" s="306">
        <f t="shared" si="21"/>
        <v>3.4166406688027329</v>
      </c>
      <c r="M23" s="3">
        <v>0</v>
      </c>
      <c r="N23" s="3">
        <v>0</v>
      </c>
      <c r="O23" s="118" t="e">
        <f t="shared" si="9"/>
        <v>#DIV/0!</v>
      </c>
      <c r="P23" s="3">
        <v>0</v>
      </c>
      <c r="Q23" s="3">
        <v>0</v>
      </c>
      <c r="R23" s="118" t="e">
        <f t="shared" si="10"/>
        <v>#DIV/0!</v>
      </c>
      <c r="S23" s="3">
        <v>0</v>
      </c>
      <c r="T23" s="3">
        <v>0</v>
      </c>
      <c r="U23" s="118" t="e">
        <f t="shared" si="11"/>
        <v>#DIV/0!</v>
      </c>
      <c r="V23" s="118" t="e">
        <f t="shared" si="12"/>
        <v>#DIV/0!</v>
      </c>
      <c r="W23" s="3">
        <v>13</v>
      </c>
      <c r="X23" s="3">
        <v>609</v>
      </c>
      <c r="Y23" s="118">
        <f t="shared" si="13"/>
        <v>2.1346469622331692</v>
      </c>
      <c r="Z23" s="3">
        <v>0</v>
      </c>
      <c r="AA23" s="3">
        <v>577</v>
      </c>
      <c r="AB23" s="118">
        <f t="shared" si="14"/>
        <v>0</v>
      </c>
      <c r="AC23" s="3">
        <v>4</v>
      </c>
      <c r="AD23" s="3">
        <v>310</v>
      </c>
      <c r="AE23" s="118">
        <f t="shared" si="15"/>
        <v>1.2903225806451613</v>
      </c>
      <c r="AF23" s="118">
        <f t="shared" si="16"/>
        <v>1.1416565142927768</v>
      </c>
      <c r="AG23" s="305"/>
      <c r="AH23" s="118">
        <v>3.4166406688027329</v>
      </c>
      <c r="AI23" s="118" t="e">
        <v>#DIV/0!</v>
      </c>
      <c r="AJ23" s="118">
        <v>1.1416565142927768</v>
      </c>
      <c r="AK23" s="306">
        <f t="shared" ref="AK23:AK41" si="24">+(AH23+AJ23)/2</f>
        <v>2.279148591547755</v>
      </c>
      <c r="AL23" s="7"/>
      <c r="AM23" s="168">
        <f t="shared" si="0"/>
        <v>58</v>
      </c>
      <c r="AN23" s="18">
        <f t="shared" si="1"/>
        <v>1717</v>
      </c>
      <c r="AO23" s="203">
        <f t="shared" si="17"/>
        <v>3.3779848573092601</v>
      </c>
      <c r="AP23" s="18">
        <f t="shared" si="2"/>
        <v>44</v>
      </c>
      <c r="AQ23" s="18">
        <f t="shared" si="3"/>
        <v>1557</v>
      </c>
      <c r="AR23" s="203">
        <f t="shared" si="18"/>
        <v>2.825947334617855</v>
      </c>
      <c r="AS23" s="18">
        <f t="shared" si="4"/>
        <v>19</v>
      </c>
      <c r="AT23" s="18">
        <f t="shared" si="5"/>
        <v>1193</v>
      </c>
      <c r="AU23" s="205">
        <f t="shared" si="19"/>
        <v>1.5926236378876781</v>
      </c>
      <c r="AV23" s="175">
        <f t="shared" si="20"/>
        <v>2.598851943271598</v>
      </c>
    </row>
    <row r="24" spans="1:48" x14ac:dyDescent="0.25">
      <c r="A24" s="4" t="s">
        <v>42</v>
      </c>
      <c r="B24" s="4" t="s">
        <v>43</v>
      </c>
      <c r="C24" s="3">
        <v>172</v>
      </c>
      <c r="D24" s="3">
        <v>1555</v>
      </c>
      <c r="E24" s="118">
        <f t="shared" si="6"/>
        <v>11.061093247588424</v>
      </c>
      <c r="F24" s="3">
        <v>58</v>
      </c>
      <c r="G24" s="3">
        <v>1205</v>
      </c>
      <c r="H24" s="118">
        <f t="shared" si="7"/>
        <v>4.8132780082987559</v>
      </c>
      <c r="I24" s="3">
        <v>43</v>
      </c>
      <c r="J24" s="3">
        <v>1140</v>
      </c>
      <c r="K24" s="118">
        <f t="shared" si="8"/>
        <v>3.7719298245614032</v>
      </c>
      <c r="L24" s="306">
        <f t="shared" si="21"/>
        <v>6.5487670268161944</v>
      </c>
      <c r="M24" s="3">
        <v>0</v>
      </c>
      <c r="N24" s="3">
        <v>0</v>
      </c>
      <c r="O24" s="118" t="e">
        <f t="shared" si="9"/>
        <v>#DIV/0!</v>
      </c>
      <c r="P24" s="3">
        <v>0</v>
      </c>
      <c r="Q24" s="3">
        <v>0</v>
      </c>
      <c r="R24" s="118" t="e">
        <f t="shared" si="10"/>
        <v>#DIV/0!</v>
      </c>
      <c r="S24" s="3">
        <v>0</v>
      </c>
      <c r="T24" s="3">
        <v>0</v>
      </c>
      <c r="U24" s="118" t="e">
        <f t="shared" si="11"/>
        <v>#DIV/0!</v>
      </c>
      <c r="V24" s="118" t="e">
        <f t="shared" si="12"/>
        <v>#DIV/0!</v>
      </c>
      <c r="W24" s="3">
        <v>16</v>
      </c>
      <c r="X24" s="3">
        <v>494</v>
      </c>
      <c r="Y24" s="118">
        <f t="shared" si="13"/>
        <v>3.2388663967611335</v>
      </c>
      <c r="Z24" s="3">
        <v>2</v>
      </c>
      <c r="AA24" s="3">
        <v>273</v>
      </c>
      <c r="AB24" s="118">
        <f t="shared" si="14"/>
        <v>0.73260073260073255</v>
      </c>
      <c r="AC24" s="3">
        <v>35</v>
      </c>
      <c r="AD24" s="3">
        <v>517</v>
      </c>
      <c r="AE24" s="118">
        <f t="shared" si="15"/>
        <v>6.7698259187620886</v>
      </c>
      <c r="AF24" s="118">
        <f t="shared" si="16"/>
        <v>3.5804310160413184</v>
      </c>
      <c r="AG24" s="305"/>
      <c r="AH24" s="118">
        <v>6.5487670268161944</v>
      </c>
      <c r="AI24" s="118" t="e">
        <v>#DIV/0!</v>
      </c>
      <c r="AJ24" s="118">
        <v>3.5804310160413184</v>
      </c>
      <c r="AK24" s="306">
        <f t="shared" si="24"/>
        <v>5.0645990214287568</v>
      </c>
      <c r="AL24" s="7"/>
      <c r="AM24" s="168">
        <f t="shared" si="0"/>
        <v>188</v>
      </c>
      <c r="AN24" s="18">
        <f t="shared" si="1"/>
        <v>2049</v>
      </c>
      <c r="AO24" s="203">
        <f t="shared" si="17"/>
        <v>9.1752074182528069</v>
      </c>
      <c r="AP24" s="18">
        <f t="shared" si="2"/>
        <v>60</v>
      </c>
      <c r="AQ24" s="18">
        <f t="shared" si="3"/>
        <v>1478</v>
      </c>
      <c r="AR24" s="203">
        <f t="shared" si="18"/>
        <v>4.0595399188092021</v>
      </c>
      <c r="AS24" s="18">
        <f t="shared" si="4"/>
        <v>78</v>
      </c>
      <c r="AT24" s="18">
        <f t="shared" si="5"/>
        <v>1657</v>
      </c>
      <c r="AU24" s="205">
        <f t="shared" si="19"/>
        <v>4.7073023536511771</v>
      </c>
      <c r="AV24" s="175">
        <f t="shared" si="20"/>
        <v>5.9806832302377293</v>
      </c>
    </row>
    <row r="25" spans="1:48" x14ac:dyDescent="0.25">
      <c r="A25" s="4" t="s">
        <v>44</v>
      </c>
      <c r="B25" s="4" t="s">
        <v>45</v>
      </c>
      <c r="C25" s="3">
        <v>15</v>
      </c>
      <c r="D25" s="3">
        <v>1667</v>
      </c>
      <c r="E25" s="118">
        <f t="shared" si="6"/>
        <v>0.89982003599280136</v>
      </c>
      <c r="F25" s="3">
        <v>40</v>
      </c>
      <c r="G25" s="3">
        <v>1343</v>
      </c>
      <c r="H25" s="118">
        <f t="shared" si="7"/>
        <v>2.9784065524944157</v>
      </c>
      <c r="I25" s="3">
        <v>44</v>
      </c>
      <c r="J25" s="3">
        <v>1243</v>
      </c>
      <c r="K25" s="118">
        <f t="shared" si="8"/>
        <v>3.5398230088495577</v>
      </c>
      <c r="L25" s="306">
        <f t="shared" si="21"/>
        <v>2.4726831991122582</v>
      </c>
      <c r="M25" s="3">
        <v>0</v>
      </c>
      <c r="N25" s="3">
        <v>66</v>
      </c>
      <c r="O25" s="118">
        <f t="shared" si="9"/>
        <v>0</v>
      </c>
      <c r="P25" s="3">
        <v>0</v>
      </c>
      <c r="Q25" s="3">
        <v>66</v>
      </c>
      <c r="R25" s="118">
        <f t="shared" si="10"/>
        <v>0</v>
      </c>
      <c r="S25" s="3">
        <v>0</v>
      </c>
      <c r="T25" s="3">
        <v>62</v>
      </c>
      <c r="U25" s="118">
        <f t="shared" si="11"/>
        <v>0</v>
      </c>
      <c r="V25" s="118">
        <f t="shared" si="12"/>
        <v>0</v>
      </c>
      <c r="W25" s="3">
        <v>4</v>
      </c>
      <c r="X25" s="3">
        <v>1077</v>
      </c>
      <c r="Y25" s="118">
        <f t="shared" si="13"/>
        <v>0.37140204271123489</v>
      </c>
      <c r="Z25" s="3">
        <v>5</v>
      </c>
      <c r="AA25" s="3">
        <v>1057</v>
      </c>
      <c r="AB25" s="118">
        <f t="shared" si="14"/>
        <v>0.47303689687795647</v>
      </c>
      <c r="AC25" s="3">
        <v>2</v>
      </c>
      <c r="AD25" s="3">
        <v>575</v>
      </c>
      <c r="AE25" s="118">
        <f t="shared" si="15"/>
        <v>0.34782608695652173</v>
      </c>
      <c r="AF25" s="118">
        <f t="shared" si="16"/>
        <v>0.39742167551523772</v>
      </c>
      <c r="AG25" s="305"/>
      <c r="AH25" s="118">
        <v>2.4726831991122582</v>
      </c>
      <c r="AI25" s="118">
        <v>0</v>
      </c>
      <c r="AJ25" s="118">
        <v>0.39742167551523772</v>
      </c>
      <c r="AK25" s="306">
        <f>SUM(AH25:AJ25)/3</f>
        <v>0.95670162487583188</v>
      </c>
      <c r="AL25" s="7"/>
      <c r="AM25" s="168">
        <f t="shared" si="0"/>
        <v>19</v>
      </c>
      <c r="AN25" s="18">
        <f t="shared" si="1"/>
        <v>2810</v>
      </c>
      <c r="AO25" s="203">
        <f t="shared" si="17"/>
        <v>0.67615658362989328</v>
      </c>
      <c r="AP25" s="18">
        <f t="shared" si="2"/>
        <v>45</v>
      </c>
      <c r="AQ25" s="18">
        <f t="shared" si="3"/>
        <v>2466</v>
      </c>
      <c r="AR25" s="203">
        <f t="shared" si="18"/>
        <v>1.824817518248175</v>
      </c>
      <c r="AS25" s="18">
        <f t="shared" si="4"/>
        <v>46</v>
      </c>
      <c r="AT25" s="18">
        <f t="shared" si="5"/>
        <v>1880</v>
      </c>
      <c r="AU25" s="205">
        <f t="shared" si="19"/>
        <v>2.4468085106382977</v>
      </c>
      <c r="AV25" s="175">
        <f t="shared" si="20"/>
        <v>1.6492608708387886</v>
      </c>
    </row>
    <row r="26" spans="1:48" x14ac:dyDescent="0.25">
      <c r="A26" s="4" t="s">
        <v>46</v>
      </c>
      <c r="B26" s="4" t="s">
        <v>47</v>
      </c>
      <c r="C26" s="3">
        <v>214</v>
      </c>
      <c r="D26" s="3">
        <v>883</v>
      </c>
      <c r="E26" s="118">
        <f t="shared" si="6"/>
        <v>24.235560588901471</v>
      </c>
      <c r="F26" s="3">
        <v>90</v>
      </c>
      <c r="G26" s="3">
        <v>722</v>
      </c>
      <c r="H26" s="118">
        <f t="shared" si="7"/>
        <v>12.465373961218837</v>
      </c>
      <c r="I26" s="3">
        <v>90</v>
      </c>
      <c r="J26" s="3">
        <v>655</v>
      </c>
      <c r="K26" s="118">
        <f t="shared" si="8"/>
        <v>13.740458015267176</v>
      </c>
      <c r="L26" s="306">
        <f t="shared" si="21"/>
        <v>16.813797521795831</v>
      </c>
      <c r="M26" s="3">
        <v>0</v>
      </c>
      <c r="N26" s="3">
        <v>0</v>
      </c>
      <c r="O26" s="118" t="e">
        <f t="shared" si="9"/>
        <v>#DIV/0!</v>
      </c>
      <c r="P26" s="3">
        <v>0</v>
      </c>
      <c r="Q26" s="3">
        <v>0</v>
      </c>
      <c r="R26" s="118" t="e">
        <f t="shared" si="10"/>
        <v>#DIV/0!</v>
      </c>
      <c r="S26" s="3">
        <v>0</v>
      </c>
      <c r="T26" s="3">
        <v>0</v>
      </c>
      <c r="U26" s="118" t="e">
        <f t="shared" si="11"/>
        <v>#DIV/0!</v>
      </c>
      <c r="V26" s="118" t="e">
        <f t="shared" si="12"/>
        <v>#DIV/0!</v>
      </c>
      <c r="W26" s="3">
        <v>83</v>
      </c>
      <c r="X26" s="3">
        <v>601</v>
      </c>
      <c r="Y26" s="118">
        <f t="shared" si="13"/>
        <v>13.810316139767053</v>
      </c>
      <c r="Z26" s="3">
        <v>68</v>
      </c>
      <c r="AA26" s="3">
        <v>580</v>
      </c>
      <c r="AB26" s="118">
        <f t="shared" si="14"/>
        <v>11.724137931034482</v>
      </c>
      <c r="AC26" s="3">
        <v>68</v>
      </c>
      <c r="AD26" s="3">
        <v>328</v>
      </c>
      <c r="AE26" s="118">
        <f t="shared" si="15"/>
        <v>20.73170731707317</v>
      </c>
      <c r="AF26" s="118">
        <f t="shared" si="16"/>
        <v>15.422053795958234</v>
      </c>
      <c r="AG26" s="305"/>
      <c r="AH26" s="118">
        <v>16.813797521795831</v>
      </c>
      <c r="AI26" s="118" t="e">
        <v>#DIV/0!</v>
      </c>
      <c r="AJ26" s="118">
        <v>15.422053795958234</v>
      </c>
      <c r="AK26" s="306">
        <f t="shared" si="24"/>
        <v>16.117925658877034</v>
      </c>
      <c r="AL26" s="7"/>
      <c r="AM26" s="168">
        <f t="shared" si="0"/>
        <v>297</v>
      </c>
      <c r="AN26" s="18">
        <f t="shared" si="1"/>
        <v>1484</v>
      </c>
      <c r="AO26" s="203">
        <f t="shared" si="17"/>
        <v>20.013477088948786</v>
      </c>
      <c r="AP26" s="18">
        <f t="shared" si="2"/>
        <v>158</v>
      </c>
      <c r="AQ26" s="18">
        <f t="shared" si="3"/>
        <v>1302</v>
      </c>
      <c r="AR26" s="203">
        <f t="shared" si="18"/>
        <v>12.135176651305683</v>
      </c>
      <c r="AS26" s="18">
        <f t="shared" si="4"/>
        <v>158</v>
      </c>
      <c r="AT26" s="18">
        <f t="shared" si="5"/>
        <v>983</v>
      </c>
      <c r="AU26" s="205">
        <f t="shared" si="19"/>
        <v>16.073245167853507</v>
      </c>
      <c r="AV26" s="175">
        <f t="shared" si="20"/>
        <v>16.073966302702658</v>
      </c>
    </row>
    <row r="27" spans="1:48" x14ac:dyDescent="0.25">
      <c r="A27" s="4" t="s">
        <v>48</v>
      </c>
      <c r="B27" s="4" t="s">
        <v>49</v>
      </c>
      <c r="C27" s="3">
        <v>31</v>
      </c>
      <c r="D27" s="3">
        <v>701</v>
      </c>
      <c r="E27" s="118">
        <f t="shared" si="6"/>
        <v>4.4222539229671902</v>
      </c>
      <c r="F27" s="3">
        <v>14</v>
      </c>
      <c r="G27" s="3">
        <v>585</v>
      </c>
      <c r="H27" s="118">
        <f t="shared" si="7"/>
        <v>2.3931623931623935</v>
      </c>
      <c r="I27" s="3">
        <v>27</v>
      </c>
      <c r="J27" s="3">
        <v>541</v>
      </c>
      <c r="K27" s="118">
        <f t="shared" si="8"/>
        <v>4.9907578558225509</v>
      </c>
      <c r="L27" s="306">
        <f t="shared" si="21"/>
        <v>3.9353913906507114</v>
      </c>
      <c r="M27" s="3">
        <v>0</v>
      </c>
      <c r="N27" s="3">
        <v>0</v>
      </c>
      <c r="O27" s="118" t="e">
        <f t="shared" si="9"/>
        <v>#DIV/0!</v>
      </c>
      <c r="P27" s="3">
        <v>0</v>
      </c>
      <c r="Q27" s="3">
        <v>0</v>
      </c>
      <c r="R27" s="118" t="e">
        <f t="shared" si="10"/>
        <v>#DIV/0!</v>
      </c>
      <c r="S27" s="3">
        <v>0</v>
      </c>
      <c r="T27" s="3">
        <v>0</v>
      </c>
      <c r="U27" s="118" t="e">
        <f t="shared" si="11"/>
        <v>#DIV/0!</v>
      </c>
      <c r="V27" s="118" t="e">
        <f t="shared" si="12"/>
        <v>#DIV/0!</v>
      </c>
      <c r="W27" s="3">
        <v>2</v>
      </c>
      <c r="X27" s="3">
        <v>317</v>
      </c>
      <c r="Y27" s="118">
        <f t="shared" si="13"/>
        <v>0.63091482649842268</v>
      </c>
      <c r="Z27" s="3">
        <v>4</v>
      </c>
      <c r="AA27" s="3">
        <v>306</v>
      </c>
      <c r="AB27" s="118">
        <f t="shared" si="14"/>
        <v>1.3071895424836601</v>
      </c>
      <c r="AC27" s="3">
        <v>2</v>
      </c>
      <c r="AD27" s="3">
        <v>147</v>
      </c>
      <c r="AE27" s="118">
        <f t="shared" si="15"/>
        <v>1.3605442176870748</v>
      </c>
      <c r="AF27" s="118">
        <f t="shared" si="16"/>
        <v>1.0995495288897192</v>
      </c>
      <c r="AG27" s="305"/>
      <c r="AH27" s="118">
        <v>3.9353913906507114</v>
      </c>
      <c r="AI27" s="118" t="e">
        <v>#DIV/0!</v>
      </c>
      <c r="AJ27" s="118">
        <v>1.0995495288897192</v>
      </c>
      <c r="AK27" s="306">
        <f t="shared" si="24"/>
        <v>2.5174704597702151</v>
      </c>
      <c r="AL27" s="7"/>
      <c r="AM27" s="168">
        <f t="shared" si="0"/>
        <v>33</v>
      </c>
      <c r="AN27" s="18">
        <f t="shared" si="1"/>
        <v>1018</v>
      </c>
      <c r="AO27" s="203">
        <f t="shared" si="17"/>
        <v>3.2416502946954813</v>
      </c>
      <c r="AP27" s="18">
        <f t="shared" si="2"/>
        <v>18</v>
      </c>
      <c r="AQ27" s="18">
        <f t="shared" si="3"/>
        <v>891</v>
      </c>
      <c r="AR27" s="203">
        <f t="shared" si="18"/>
        <v>2.0202020202020203</v>
      </c>
      <c r="AS27" s="18">
        <f t="shared" si="4"/>
        <v>29</v>
      </c>
      <c r="AT27" s="18">
        <f t="shared" si="5"/>
        <v>688</v>
      </c>
      <c r="AU27" s="205">
        <f t="shared" si="19"/>
        <v>4.2151162790697674</v>
      </c>
      <c r="AV27" s="175">
        <f t="shared" si="20"/>
        <v>3.1589895313224226</v>
      </c>
    </row>
    <row r="28" spans="1:48" x14ac:dyDescent="0.25">
      <c r="A28" s="4" t="s">
        <v>50</v>
      </c>
      <c r="B28" s="4" t="s">
        <v>51</v>
      </c>
      <c r="C28" s="3">
        <v>67</v>
      </c>
      <c r="D28" s="3">
        <v>1342</v>
      </c>
      <c r="E28" s="118">
        <f t="shared" si="6"/>
        <v>4.9925484351713862</v>
      </c>
      <c r="F28" s="3">
        <v>44</v>
      </c>
      <c r="G28" s="3">
        <v>1111</v>
      </c>
      <c r="H28" s="118">
        <f t="shared" si="7"/>
        <v>3.9603960396039604</v>
      </c>
      <c r="I28" s="3">
        <v>42</v>
      </c>
      <c r="J28" s="3">
        <v>1012</v>
      </c>
      <c r="K28" s="118">
        <f t="shared" si="8"/>
        <v>4.150197628458498</v>
      </c>
      <c r="L28" s="306">
        <f t="shared" si="21"/>
        <v>4.3677140344112813</v>
      </c>
      <c r="M28" s="3">
        <v>0</v>
      </c>
      <c r="N28" s="3">
        <v>0</v>
      </c>
      <c r="O28" s="118" t="e">
        <f t="shared" si="9"/>
        <v>#DIV/0!</v>
      </c>
      <c r="P28" s="3">
        <v>0</v>
      </c>
      <c r="Q28" s="3">
        <v>0</v>
      </c>
      <c r="R28" s="118" t="e">
        <f t="shared" si="10"/>
        <v>#DIV/0!</v>
      </c>
      <c r="S28" s="3">
        <v>0</v>
      </c>
      <c r="T28" s="3">
        <v>0</v>
      </c>
      <c r="U28" s="118" t="e">
        <f t="shared" si="11"/>
        <v>#DIV/0!</v>
      </c>
      <c r="V28" s="118" t="e">
        <f t="shared" si="12"/>
        <v>#DIV/0!</v>
      </c>
      <c r="W28" s="3">
        <v>4</v>
      </c>
      <c r="X28" s="3">
        <v>607</v>
      </c>
      <c r="Y28" s="118">
        <f t="shared" si="13"/>
        <v>0.65897858319604619</v>
      </c>
      <c r="Z28" s="3">
        <v>10</v>
      </c>
      <c r="AA28" s="3">
        <v>611</v>
      </c>
      <c r="AB28" s="118">
        <f t="shared" si="14"/>
        <v>1.6366612111292964</v>
      </c>
      <c r="AC28" s="3">
        <v>3</v>
      </c>
      <c r="AD28" s="3">
        <v>257</v>
      </c>
      <c r="AE28" s="118">
        <f t="shared" si="15"/>
        <v>1.1673151750972763</v>
      </c>
      <c r="AF28" s="118">
        <f t="shared" si="16"/>
        <v>1.1543183231408731</v>
      </c>
      <c r="AG28" s="305"/>
      <c r="AH28" s="118">
        <v>4.3677140344112813</v>
      </c>
      <c r="AI28" s="118" t="e">
        <v>#DIV/0!</v>
      </c>
      <c r="AJ28" s="118">
        <v>1.1543183231408731</v>
      </c>
      <c r="AK28" s="306">
        <f t="shared" si="24"/>
        <v>2.7610161787760772</v>
      </c>
      <c r="AL28" s="7"/>
      <c r="AM28" s="168">
        <f t="shared" si="0"/>
        <v>71</v>
      </c>
      <c r="AN28" s="18">
        <f t="shared" si="1"/>
        <v>1949</v>
      </c>
      <c r="AO28" s="203">
        <f t="shared" si="17"/>
        <v>3.6428937916880448</v>
      </c>
      <c r="AP28" s="18">
        <f t="shared" si="2"/>
        <v>54</v>
      </c>
      <c r="AQ28" s="18">
        <f t="shared" si="3"/>
        <v>1722</v>
      </c>
      <c r="AR28" s="203">
        <f t="shared" si="18"/>
        <v>3.1358885017421603</v>
      </c>
      <c r="AS28" s="18">
        <f t="shared" si="4"/>
        <v>45</v>
      </c>
      <c r="AT28" s="18">
        <f t="shared" si="5"/>
        <v>1269</v>
      </c>
      <c r="AU28" s="205">
        <f t="shared" si="19"/>
        <v>3.5460992907801421</v>
      </c>
      <c r="AV28" s="175">
        <f t="shared" si="20"/>
        <v>3.4416271947367822</v>
      </c>
    </row>
    <row r="29" spans="1:48" x14ac:dyDescent="0.25">
      <c r="A29" s="4" t="s">
        <v>52</v>
      </c>
      <c r="B29" s="4" t="s">
        <v>53</v>
      </c>
      <c r="C29" s="3">
        <v>60</v>
      </c>
      <c r="D29" s="3">
        <v>1346</v>
      </c>
      <c r="E29" s="118">
        <f t="shared" si="6"/>
        <v>4.4576523031203568</v>
      </c>
      <c r="F29" s="3">
        <v>55</v>
      </c>
      <c r="G29" s="3">
        <v>1218</v>
      </c>
      <c r="H29" s="118">
        <f t="shared" si="7"/>
        <v>4.5155993431855501</v>
      </c>
      <c r="I29" s="3">
        <v>26</v>
      </c>
      <c r="J29" s="3">
        <v>1132</v>
      </c>
      <c r="K29" s="118">
        <f t="shared" si="8"/>
        <v>2.2968197879858656</v>
      </c>
      <c r="L29" s="306">
        <f t="shared" si="21"/>
        <v>3.7566904780972581</v>
      </c>
      <c r="M29" s="3">
        <v>0</v>
      </c>
      <c r="N29" s="3">
        <v>0</v>
      </c>
      <c r="O29" s="118" t="e">
        <f t="shared" si="9"/>
        <v>#DIV/0!</v>
      </c>
      <c r="P29" s="3">
        <v>0</v>
      </c>
      <c r="Q29" s="3">
        <v>0</v>
      </c>
      <c r="R29" s="118" t="e">
        <f t="shared" si="10"/>
        <v>#DIV/0!</v>
      </c>
      <c r="S29" s="3">
        <v>0</v>
      </c>
      <c r="T29" s="3">
        <v>0</v>
      </c>
      <c r="U29" s="118" t="e">
        <f t="shared" si="11"/>
        <v>#DIV/0!</v>
      </c>
      <c r="V29" s="118" t="e">
        <f t="shared" si="12"/>
        <v>#DIV/0!</v>
      </c>
      <c r="W29" s="3">
        <v>16</v>
      </c>
      <c r="X29" s="3">
        <v>453</v>
      </c>
      <c r="Y29" s="118">
        <f t="shared" si="13"/>
        <v>3.5320088300220749</v>
      </c>
      <c r="Z29" s="3">
        <v>6</v>
      </c>
      <c r="AA29" s="3">
        <v>427</v>
      </c>
      <c r="AB29" s="118">
        <f t="shared" si="14"/>
        <v>1.405152224824356</v>
      </c>
      <c r="AC29" s="3">
        <v>8</v>
      </c>
      <c r="AD29" s="3">
        <v>321</v>
      </c>
      <c r="AE29" s="118">
        <f t="shared" si="15"/>
        <v>2.4922118380062304</v>
      </c>
      <c r="AF29" s="118">
        <f t="shared" si="16"/>
        <v>2.4764576309508874</v>
      </c>
      <c r="AG29" s="305"/>
      <c r="AH29" s="118">
        <v>3.7566904780972581</v>
      </c>
      <c r="AI29" s="118" t="e">
        <v>#DIV/0!</v>
      </c>
      <c r="AJ29" s="118">
        <v>2.4764576309508874</v>
      </c>
      <c r="AK29" s="306">
        <f t="shared" si="24"/>
        <v>3.1165740545240728</v>
      </c>
      <c r="AL29" s="7"/>
      <c r="AM29" s="168">
        <f t="shared" si="0"/>
        <v>76</v>
      </c>
      <c r="AN29" s="18">
        <f t="shared" si="1"/>
        <v>1799</v>
      </c>
      <c r="AO29" s="203">
        <f t="shared" si="17"/>
        <v>4.2245692051139523</v>
      </c>
      <c r="AP29" s="18">
        <f t="shared" si="2"/>
        <v>61</v>
      </c>
      <c r="AQ29" s="18">
        <f t="shared" si="3"/>
        <v>1645</v>
      </c>
      <c r="AR29" s="203">
        <f t="shared" si="18"/>
        <v>3.7082066869300911</v>
      </c>
      <c r="AS29" s="18">
        <f t="shared" si="4"/>
        <v>34</v>
      </c>
      <c r="AT29" s="18">
        <f t="shared" si="5"/>
        <v>1453</v>
      </c>
      <c r="AU29" s="205">
        <f t="shared" si="19"/>
        <v>2.3399862353750858</v>
      </c>
      <c r="AV29" s="175">
        <f t="shared" si="20"/>
        <v>3.4242540424730432</v>
      </c>
    </row>
    <row r="30" spans="1:48" x14ac:dyDescent="0.25">
      <c r="A30" s="4" t="s">
        <v>54</v>
      </c>
      <c r="B30" s="4" t="s">
        <v>55</v>
      </c>
      <c r="C30" s="3">
        <v>247</v>
      </c>
      <c r="D30" s="3">
        <v>2719</v>
      </c>
      <c r="E30" s="118">
        <f t="shared" si="6"/>
        <v>9.0842221404928285</v>
      </c>
      <c r="F30" s="3">
        <v>152</v>
      </c>
      <c r="G30" s="3">
        <v>2141</v>
      </c>
      <c r="H30" s="118">
        <f t="shared" si="7"/>
        <v>7.0994862213918735</v>
      </c>
      <c r="I30" s="3">
        <v>97</v>
      </c>
      <c r="J30" s="3">
        <v>1940</v>
      </c>
      <c r="K30" s="118">
        <f t="shared" si="8"/>
        <v>5</v>
      </c>
      <c r="L30" s="306">
        <f t="shared" si="21"/>
        <v>7.0612361206282337</v>
      </c>
      <c r="M30" s="3">
        <v>0</v>
      </c>
      <c r="N30" s="3">
        <v>0</v>
      </c>
      <c r="O30" s="118" t="e">
        <f t="shared" si="9"/>
        <v>#DIV/0!</v>
      </c>
      <c r="P30" s="3">
        <v>0</v>
      </c>
      <c r="Q30" s="3">
        <v>0</v>
      </c>
      <c r="R30" s="118" t="e">
        <f t="shared" si="10"/>
        <v>#DIV/0!</v>
      </c>
      <c r="S30" s="3">
        <v>0</v>
      </c>
      <c r="T30" s="3">
        <v>0</v>
      </c>
      <c r="U30" s="118" t="e">
        <f t="shared" si="11"/>
        <v>#DIV/0!</v>
      </c>
      <c r="V30" s="118" t="e">
        <f t="shared" si="12"/>
        <v>#DIV/0!</v>
      </c>
      <c r="W30" s="3">
        <v>38</v>
      </c>
      <c r="X30" s="3">
        <v>1122</v>
      </c>
      <c r="Y30" s="118">
        <f t="shared" si="13"/>
        <v>3.3868092691622103</v>
      </c>
      <c r="Z30" s="3">
        <v>20</v>
      </c>
      <c r="AA30" s="3">
        <v>1079</v>
      </c>
      <c r="AB30" s="118">
        <f t="shared" si="14"/>
        <v>1.8535681186283595</v>
      </c>
      <c r="AC30" s="3">
        <v>7</v>
      </c>
      <c r="AD30" s="3">
        <v>522</v>
      </c>
      <c r="AE30" s="118">
        <f t="shared" si="15"/>
        <v>1.3409961685823755</v>
      </c>
      <c r="AF30" s="118">
        <f t="shared" si="16"/>
        <v>2.1937911854576484</v>
      </c>
      <c r="AG30" s="305"/>
      <c r="AH30" s="118">
        <v>7.0612361206282337</v>
      </c>
      <c r="AI30" s="118" t="e">
        <v>#DIV/0!</v>
      </c>
      <c r="AJ30" s="118">
        <v>2.1937911854576484</v>
      </c>
      <c r="AK30" s="306">
        <f t="shared" si="24"/>
        <v>4.627513653042941</v>
      </c>
      <c r="AL30" s="7"/>
      <c r="AM30" s="168">
        <f t="shared" si="0"/>
        <v>285</v>
      </c>
      <c r="AN30" s="18">
        <f t="shared" si="1"/>
        <v>3841</v>
      </c>
      <c r="AO30" s="203">
        <f t="shared" si="17"/>
        <v>7.4199427232491537</v>
      </c>
      <c r="AP30" s="18">
        <f t="shared" si="2"/>
        <v>172</v>
      </c>
      <c r="AQ30" s="18">
        <f t="shared" si="3"/>
        <v>3220</v>
      </c>
      <c r="AR30" s="203">
        <f t="shared" si="18"/>
        <v>5.341614906832298</v>
      </c>
      <c r="AS30" s="18">
        <f t="shared" si="4"/>
        <v>104</v>
      </c>
      <c r="AT30" s="18">
        <f t="shared" si="5"/>
        <v>2462</v>
      </c>
      <c r="AU30" s="205">
        <f t="shared" si="19"/>
        <v>4.2242079610073109</v>
      </c>
      <c r="AV30" s="175">
        <f t="shared" si="20"/>
        <v>5.6619218636962545</v>
      </c>
    </row>
    <row r="31" spans="1:48" x14ac:dyDescent="0.25">
      <c r="A31" s="4" t="s">
        <v>56</v>
      </c>
      <c r="B31" s="4" t="s">
        <v>57</v>
      </c>
      <c r="C31" s="3">
        <v>44</v>
      </c>
      <c r="D31" s="3">
        <v>1744</v>
      </c>
      <c r="E31" s="118">
        <f t="shared" si="6"/>
        <v>2.522935779816514</v>
      </c>
      <c r="F31" s="3">
        <v>49</v>
      </c>
      <c r="G31" s="3">
        <v>1491</v>
      </c>
      <c r="H31" s="118">
        <f t="shared" si="7"/>
        <v>3.286384976525822</v>
      </c>
      <c r="I31" s="3">
        <v>50</v>
      </c>
      <c r="J31" s="3">
        <v>1375</v>
      </c>
      <c r="K31" s="118">
        <f t="shared" si="8"/>
        <v>3.6363636363636362</v>
      </c>
      <c r="L31" s="306">
        <f t="shared" si="21"/>
        <v>3.1485614642353243</v>
      </c>
      <c r="M31" s="3">
        <v>0</v>
      </c>
      <c r="N31" s="3">
        <v>0</v>
      </c>
      <c r="O31" s="118" t="e">
        <f t="shared" si="9"/>
        <v>#DIV/0!</v>
      </c>
      <c r="P31" s="3">
        <v>0</v>
      </c>
      <c r="Q31" s="3">
        <v>0</v>
      </c>
      <c r="R31" s="118" t="e">
        <f t="shared" si="10"/>
        <v>#DIV/0!</v>
      </c>
      <c r="S31" s="3">
        <v>0</v>
      </c>
      <c r="T31" s="3">
        <v>0</v>
      </c>
      <c r="U31" s="118" t="e">
        <f t="shared" si="11"/>
        <v>#DIV/0!</v>
      </c>
      <c r="V31" s="118" t="e">
        <f t="shared" si="12"/>
        <v>#DIV/0!</v>
      </c>
      <c r="W31" s="3">
        <v>10</v>
      </c>
      <c r="X31" s="3">
        <v>976</v>
      </c>
      <c r="Y31" s="118">
        <f t="shared" si="13"/>
        <v>1.0245901639344261</v>
      </c>
      <c r="Z31" s="3">
        <v>5</v>
      </c>
      <c r="AA31" s="3">
        <v>937</v>
      </c>
      <c r="AB31" s="118">
        <f t="shared" si="14"/>
        <v>0.53361792956243326</v>
      </c>
      <c r="AC31" s="3">
        <v>9</v>
      </c>
      <c r="AD31" s="3">
        <v>509</v>
      </c>
      <c r="AE31" s="118">
        <f t="shared" si="15"/>
        <v>1.768172888015717</v>
      </c>
      <c r="AF31" s="118">
        <f t="shared" si="16"/>
        <v>1.1087936605041921</v>
      </c>
      <c r="AG31" s="305"/>
      <c r="AH31" s="118">
        <v>3.1485614642353243</v>
      </c>
      <c r="AI31" s="118" t="e">
        <v>#DIV/0!</v>
      </c>
      <c r="AJ31" s="118">
        <v>1.1087936605041921</v>
      </c>
      <c r="AK31" s="306">
        <f t="shared" si="24"/>
        <v>2.1286775623697585</v>
      </c>
      <c r="AL31" s="7"/>
      <c r="AM31" s="168">
        <f t="shared" si="0"/>
        <v>54</v>
      </c>
      <c r="AN31" s="18">
        <f t="shared" si="1"/>
        <v>2720</v>
      </c>
      <c r="AO31" s="203">
        <f t="shared" si="17"/>
        <v>1.9852941176470587</v>
      </c>
      <c r="AP31" s="18">
        <f t="shared" si="2"/>
        <v>54</v>
      </c>
      <c r="AQ31" s="18">
        <f t="shared" si="3"/>
        <v>2428</v>
      </c>
      <c r="AR31" s="203">
        <f t="shared" si="18"/>
        <v>2.2240527182866558</v>
      </c>
      <c r="AS31" s="18">
        <f t="shared" si="4"/>
        <v>59</v>
      </c>
      <c r="AT31" s="18">
        <f t="shared" si="5"/>
        <v>1884</v>
      </c>
      <c r="AU31" s="205">
        <f t="shared" si="19"/>
        <v>3.1316348195329087</v>
      </c>
      <c r="AV31" s="175">
        <f t="shared" si="20"/>
        <v>2.4469938851555408</v>
      </c>
    </row>
    <row r="32" spans="1:48" x14ac:dyDescent="0.25">
      <c r="A32" s="4" t="s">
        <v>58</v>
      </c>
      <c r="B32" s="4" t="s">
        <v>59</v>
      </c>
      <c r="C32" s="3">
        <v>135</v>
      </c>
      <c r="D32" s="3">
        <v>2116</v>
      </c>
      <c r="E32" s="118">
        <f t="shared" si="6"/>
        <v>6.3799621928166346</v>
      </c>
      <c r="F32" s="3">
        <v>115</v>
      </c>
      <c r="G32" s="3">
        <v>2153</v>
      </c>
      <c r="H32" s="118">
        <f t="shared" si="7"/>
        <v>5.3413841151881094</v>
      </c>
      <c r="I32" s="3">
        <v>99</v>
      </c>
      <c r="J32" s="3">
        <v>2168</v>
      </c>
      <c r="K32" s="118">
        <f t="shared" si="8"/>
        <v>4.5664206642066416</v>
      </c>
      <c r="L32" s="306">
        <f t="shared" si="21"/>
        <v>5.4292556574037958</v>
      </c>
      <c r="M32" s="3">
        <v>0</v>
      </c>
      <c r="N32" s="3">
        <v>0</v>
      </c>
      <c r="O32" s="118" t="e">
        <f t="shared" si="9"/>
        <v>#DIV/0!</v>
      </c>
      <c r="P32" s="3">
        <v>0</v>
      </c>
      <c r="Q32" s="3">
        <v>0</v>
      </c>
      <c r="R32" s="118" t="e">
        <f t="shared" si="10"/>
        <v>#DIV/0!</v>
      </c>
      <c r="S32" s="3">
        <v>0</v>
      </c>
      <c r="T32" s="3">
        <v>0</v>
      </c>
      <c r="U32" s="118" t="e">
        <f t="shared" si="11"/>
        <v>#DIV/0!</v>
      </c>
      <c r="V32" s="118" t="e">
        <f t="shared" si="12"/>
        <v>#DIV/0!</v>
      </c>
      <c r="W32" s="3">
        <v>40</v>
      </c>
      <c r="X32" s="3">
        <v>1011</v>
      </c>
      <c r="Y32" s="118">
        <f t="shared" si="13"/>
        <v>3.9564787339268048</v>
      </c>
      <c r="Z32" s="3">
        <v>32</v>
      </c>
      <c r="AA32" s="3">
        <v>1015</v>
      </c>
      <c r="AB32" s="118">
        <f t="shared" si="14"/>
        <v>3.152709359605911</v>
      </c>
      <c r="AC32" s="3">
        <v>26</v>
      </c>
      <c r="AD32" s="3">
        <v>938</v>
      </c>
      <c r="AE32" s="118">
        <f t="shared" si="15"/>
        <v>2.7718550106609809</v>
      </c>
      <c r="AF32" s="118">
        <f t="shared" si="16"/>
        <v>3.2936810347312324</v>
      </c>
      <c r="AG32" s="305"/>
      <c r="AH32" s="118">
        <v>5.4292556574037958</v>
      </c>
      <c r="AI32" s="118" t="e">
        <v>#DIV/0!</v>
      </c>
      <c r="AJ32" s="118">
        <v>3.2936810347312324</v>
      </c>
      <c r="AK32" s="306">
        <f t="shared" si="24"/>
        <v>4.3614683460675145</v>
      </c>
      <c r="AL32" s="7"/>
      <c r="AM32" s="168">
        <f t="shared" si="0"/>
        <v>175</v>
      </c>
      <c r="AN32" s="18">
        <f t="shared" si="1"/>
        <v>3127</v>
      </c>
      <c r="AO32" s="203">
        <f t="shared" si="17"/>
        <v>5.5964182922929329</v>
      </c>
      <c r="AP32" s="18">
        <f t="shared" si="2"/>
        <v>147</v>
      </c>
      <c r="AQ32" s="18">
        <f t="shared" si="3"/>
        <v>3168</v>
      </c>
      <c r="AR32" s="203">
        <f t="shared" si="18"/>
        <v>4.6401515151515156</v>
      </c>
      <c r="AS32" s="18">
        <f t="shared" si="4"/>
        <v>125</v>
      </c>
      <c r="AT32" s="18">
        <f t="shared" si="5"/>
        <v>3106</v>
      </c>
      <c r="AU32" s="205">
        <f t="shared" si="19"/>
        <v>4.0244687701223443</v>
      </c>
      <c r="AV32" s="175">
        <f t="shared" si="20"/>
        <v>4.7536795258555982</v>
      </c>
    </row>
    <row r="33" spans="1:48" x14ac:dyDescent="0.25">
      <c r="A33" s="4" t="s">
        <v>60</v>
      </c>
      <c r="B33" s="4" t="s">
        <v>61</v>
      </c>
      <c r="C33" s="3">
        <v>95</v>
      </c>
      <c r="D33" s="3">
        <v>948</v>
      </c>
      <c r="E33" s="118">
        <f t="shared" si="6"/>
        <v>10.021097046413502</v>
      </c>
      <c r="F33" s="3">
        <v>97</v>
      </c>
      <c r="G33" s="3">
        <v>819</v>
      </c>
      <c r="H33" s="118">
        <f t="shared" si="7"/>
        <v>11.843711843711842</v>
      </c>
      <c r="I33" s="3">
        <v>48</v>
      </c>
      <c r="J33" s="3">
        <v>698</v>
      </c>
      <c r="K33" s="118">
        <f t="shared" si="8"/>
        <v>6.8767908309455592</v>
      </c>
      <c r="L33" s="306">
        <f t="shared" si="21"/>
        <v>9.580533240356969</v>
      </c>
      <c r="M33" s="3">
        <v>0</v>
      </c>
      <c r="N33" s="3">
        <v>0</v>
      </c>
      <c r="O33" s="118" t="e">
        <f t="shared" si="9"/>
        <v>#DIV/0!</v>
      </c>
      <c r="P33" s="3">
        <v>0</v>
      </c>
      <c r="Q33" s="3">
        <v>0</v>
      </c>
      <c r="R33" s="118" t="e">
        <f t="shared" si="10"/>
        <v>#DIV/0!</v>
      </c>
      <c r="S33" s="3">
        <v>0</v>
      </c>
      <c r="T33" s="3">
        <v>0</v>
      </c>
      <c r="U33" s="118" t="e">
        <f t="shared" si="11"/>
        <v>#DIV/0!</v>
      </c>
      <c r="V33" s="118" t="e">
        <f t="shared" si="12"/>
        <v>#DIV/0!</v>
      </c>
      <c r="W33" s="3">
        <v>35</v>
      </c>
      <c r="X33" s="3">
        <v>485</v>
      </c>
      <c r="Y33" s="118">
        <f t="shared" si="13"/>
        <v>7.216494845360824</v>
      </c>
      <c r="Z33" s="3">
        <v>49</v>
      </c>
      <c r="AA33" s="3">
        <v>427</v>
      </c>
      <c r="AB33" s="118">
        <f t="shared" si="14"/>
        <v>11.475409836065573</v>
      </c>
      <c r="AC33" s="3">
        <v>9</v>
      </c>
      <c r="AD33" s="3">
        <v>208</v>
      </c>
      <c r="AE33" s="118">
        <f t="shared" si="15"/>
        <v>4.3269230769230766</v>
      </c>
      <c r="AF33" s="118">
        <f t="shared" si="16"/>
        <v>7.6729425861164913</v>
      </c>
      <c r="AG33" s="305"/>
      <c r="AH33" s="118">
        <v>9.580533240356969</v>
      </c>
      <c r="AI33" s="118" t="e">
        <v>#DIV/0!</v>
      </c>
      <c r="AJ33" s="118">
        <v>7.6729425861164913</v>
      </c>
      <c r="AK33" s="306">
        <f t="shared" si="24"/>
        <v>8.626737913236731</v>
      </c>
      <c r="AL33" s="7"/>
      <c r="AM33" s="168">
        <f t="shared" si="0"/>
        <v>130</v>
      </c>
      <c r="AN33" s="18">
        <f t="shared" si="1"/>
        <v>1433</v>
      </c>
      <c r="AO33" s="203">
        <f t="shared" si="17"/>
        <v>9.0718771807397065</v>
      </c>
      <c r="AP33" s="18">
        <f t="shared" si="2"/>
        <v>146</v>
      </c>
      <c r="AQ33" s="18">
        <f t="shared" si="3"/>
        <v>1246</v>
      </c>
      <c r="AR33" s="203">
        <f t="shared" si="18"/>
        <v>11.717495987158909</v>
      </c>
      <c r="AS33" s="18">
        <f t="shared" si="4"/>
        <v>57</v>
      </c>
      <c r="AT33" s="18">
        <f t="shared" si="5"/>
        <v>906</v>
      </c>
      <c r="AU33" s="205">
        <f t="shared" si="19"/>
        <v>6.2913907284768218</v>
      </c>
      <c r="AV33" s="175">
        <f t="shared" si="20"/>
        <v>9.0269212987918124</v>
      </c>
    </row>
    <row r="34" spans="1:48" x14ac:dyDescent="0.25">
      <c r="A34" s="4" t="s">
        <v>62</v>
      </c>
      <c r="B34" s="4" t="s">
        <v>63</v>
      </c>
      <c r="C34" s="3">
        <v>11</v>
      </c>
      <c r="D34" s="3">
        <v>958</v>
      </c>
      <c r="E34" s="118">
        <f t="shared" si="6"/>
        <v>1.1482254697286012</v>
      </c>
      <c r="F34" s="3">
        <v>74</v>
      </c>
      <c r="G34" s="3">
        <v>842</v>
      </c>
      <c r="H34" s="118">
        <f t="shared" si="7"/>
        <v>8.7885985748218527</v>
      </c>
      <c r="I34" s="3">
        <v>33</v>
      </c>
      <c r="J34" s="3">
        <v>750</v>
      </c>
      <c r="K34" s="118">
        <f t="shared" si="8"/>
        <v>4.3999999999999995</v>
      </c>
      <c r="L34" s="306">
        <f t="shared" si="21"/>
        <v>4.7789413481834844</v>
      </c>
      <c r="M34" s="3">
        <v>0</v>
      </c>
      <c r="N34" s="3">
        <v>0</v>
      </c>
      <c r="O34" s="118" t="e">
        <f t="shared" si="9"/>
        <v>#DIV/0!</v>
      </c>
      <c r="P34" s="3">
        <v>0</v>
      </c>
      <c r="Q34" s="3">
        <v>0</v>
      </c>
      <c r="R34" s="118" t="e">
        <f t="shared" si="10"/>
        <v>#DIV/0!</v>
      </c>
      <c r="S34" s="3">
        <v>0</v>
      </c>
      <c r="T34" s="3">
        <v>0</v>
      </c>
      <c r="U34" s="118" t="e">
        <f t="shared" si="11"/>
        <v>#DIV/0!</v>
      </c>
      <c r="V34" s="118" t="e">
        <f t="shared" si="12"/>
        <v>#DIV/0!</v>
      </c>
      <c r="W34" s="3">
        <v>6</v>
      </c>
      <c r="X34" s="3">
        <v>424</v>
      </c>
      <c r="Y34" s="118">
        <f t="shared" si="13"/>
        <v>1.4150943396226416</v>
      </c>
      <c r="Z34" s="3">
        <v>11</v>
      </c>
      <c r="AA34" s="3">
        <v>432</v>
      </c>
      <c r="AB34" s="118">
        <f t="shared" si="14"/>
        <v>2.5462962962962963</v>
      </c>
      <c r="AC34" s="3">
        <v>20</v>
      </c>
      <c r="AD34" s="3">
        <v>299</v>
      </c>
      <c r="AE34" s="118">
        <f t="shared" si="15"/>
        <v>6.6889632107023411</v>
      </c>
      <c r="AF34" s="118">
        <f t="shared" si="16"/>
        <v>3.5501179488737598</v>
      </c>
      <c r="AG34" s="305"/>
      <c r="AH34" s="118">
        <v>4.7789413481834844</v>
      </c>
      <c r="AI34" s="118" t="e">
        <v>#DIV/0!</v>
      </c>
      <c r="AJ34" s="118">
        <v>3.5501179488737598</v>
      </c>
      <c r="AK34" s="306">
        <f t="shared" si="24"/>
        <v>4.1645296485286218</v>
      </c>
      <c r="AL34" s="7"/>
      <c r="AM34" s="168">
        <f t="shared" si="0"/>
        <v>17</v>
      </c>
      <c r="AN34" s="18">
        <f t="shared" si="1"/>
        <v>1382</v>
      </c>
      <c r="AO34" s="203">
        <f t="shared" si="17"/>
        <v>1.2301013024602026</v>
      </c>
      <c r="AP34" s="18">
        <f t="shared" si="2"/>
        <v>85</v>
      </c>
      <c r="AQ34" s="18">
        <f t="shared" si="3"/>
        <v>1274</v>
      </c>
      <c r="AR34" s="203">
        <f t="shared" si="18"/>
        <v>6.6718995290423866</v>
      </c>
      <c r="AS34" s="18">
        <f t="shared" si="4"/>
        <v>53</v>
      </c>
      <c r="AT34" s="18">
        <f t="shared" si="5"/>
        <v>1049</v>
      </c>
      <c r="AU34" s="205">
        <f t="shared" si="19"/>
        <v>5.0524308865586276</v>
      </c>
      <c r="AV34" s="175">
        <f t="shared" si="20"/>
        <v>4.3181439060204054</v>
      </c>
    </row>
    <row r="35" spans="1:48" x14ac:dyDescent="0.25">
      <c r="A35" s="4" t="s">
        <v>64</v>
      </c>
      <c r="B35" s="4" t="s">
        <v>65</v>
      </c>
      <c r="C35" s="3">
        <v>44</v>
      </c>
      <c r="D35" s="3">
        <v>1670</v>
      </c>
      <c r="E35" s="118">
        <f t="shared" si="6"/>
        <v>2.6347305389221556</v>
      </c>
      <c r="F35" s="3">
        <v>19</v>
      </c>
      <c r="G35" s="3">
        <v>1522</v>
      </c>
      <c r="H35" s="118">
        <f t="shared" si="7"/>
        <v>1.2483574244415243</v>
      </c>
      <c r="I35" s="3">
        <v>17</v>
      </c>
      <c r="J35" s="3">
        <v>1469</v>
      </c>
      <c r="K35" s="118">
        <f t="shared" si="8"/>
        <v>1.1572498298162015</v>
      </c>
      <c r="L35" s="306">
        <f t="shared" si="21"/>
        <v>1.6801125977266274</v>
      </c>
      <c r="M35" s="3">
        <v>0</v>
      </c>
      <c r="N35" s="3">
        <v>0</v>
      </c>
      <c r="O35" s="118" t="e">
        <f t="shared" si="9"/>
        <v>#DIV/0!</v>
      </c>
      <c r="P35" s="3">
        <v>0</v>
      </c>
      <c r="Q35" s="3">
        <v>0</v>
      </c>
      <c r="R35" s="118" t="e">
        <f t="shared" si="10"/>
        <v>#DIV/0!</v>
      </c>
      <c r="S35" s="3">
        <v>0</v>
      </c>
      <c r="T35" s="3">
        <v>0</v>
      </c>
      <c r="U35" s="118" t="e">
        <f t="shared" si="11"/>
        <v>#DIV/0!</v>
      </c>
      <c r="V35" s="118" t="e">
        <f t="shared" si="12"/>
        <v>#DIV/0!</v>
      </c>
      <c r="W35" s="3">
        <v>6</v>
      </c>
      <c r="X35" s="3">
        <v>886</v>
      </c>
      <c r="Y35" s="118">
        <f t="shared" si="13"/>
        <v>0.67720090293453727</v>
      </c>
      <c r="Z35" s="3">
        <v>2</v>
      </c>
      <c r="AA35" s="3">
        <v>868</v>
      </c>
      <c r="AB35" s="118">
        <f t="shared" si="14"/>
        <v>0.2304147465437788</v>
      </c>
      <c r="AC35" s="3">
        <v>4</v>
      </c>
      <c r="AD35" s="3">
        <v>478</v>
      </c>
      <c r="AE35" s="118">
        <f t="shared" si="15"/>
        <v>0.83682008368200833</v>
      </c>
      <c r="AF35" s="118">
        <f t="shared" si="16"/>
        <v>0.58147857772010814</v>
      </c>
      <c r="AG35" s="305"/>
      <c r="AH35" s="118">
        <v>1.6801125977266274</v>
      </c>
      <c r="AI35" s="118" t="e">
        <v>#DIV/0!</v>
      </c>
      <c r="AJ35" s="118">
        <v>0.58147857772010814</v>
      </c>
      <c r="AK35" s="306">
        <f t="shared" si="24"/>
        <v>1.1307955877233677</v>
      </c>
      <c r="AL35" s="7"/>
      <c r="AM35" s="168">
        <f t="shared" si="0"/>
        <v>50</v>
      </c>
      <c r="AN35" s="18">
        <f t="shared" si="1"/>
        <v>2556</v>
      </c>
      <c r="AO35" s="203">
        <f t="shared" si="17"/>
        <v>1.9561815336463224</v>
      </c>
      <c r="AP35" s="18">
        <f t="shared" si="2"/>
        <v>21</v>
      </c>
      <c r="AQ35" s="18">
        <f t="shared" si="3"/>
        <v>2390</v>
      </c>
      <c r="AR35" s="203">
        <f t="shared" si="18"/>
        <v>0.87866108786610886</v>
      </c>
      <c r="AS35" s="18">
        <f t="shared" si="4"/>
        <v>21</v>
      </c>
      <c r="AT35" s="18">
        <f t="shared" si="5"/>
        <v>1947</v>
      </c>
      <c r="AU35" s="205">
        <f t="shared" si="19"/>
        <v>1.078582434514638</v>
      </c>
      <c r="AV35" s="175">
        <f t="shared" si="20"/>
        <v>1.3044750186756897</v>
      </c>
    </row>
    <row r="36" spans="1:48" x14ac:dyDescent="0.25">
      <c r="A36" s="4" t="s">
        <v>66</v>
      </c>
      <c r="B36" s="4" t="s">
        <v>67</v>
      </c>
      <c r="C36" s="3">
        <v>44</v>
      </c>
      <c r="D36" s="3">
        <v>1815</v>
      </c>
      <c r="E36" s="118">
        <f t="shared" si="6"/>
        <v>2.4242424242424243</v>
      </c>
      <c r="F36" s="3">
        <v>27</v>
      </c>
      <c r="G36" s="3">
        <v>1557</v>
      </c>
      <c r="H36" s="118">
        <f t="shared" si="7"/>
        <v>1.7341040462427744</v>
      </c>
      <c r="I36" s="3">
        <v>16</v>
      </c>
      <c r="J36" s="3">
        <v>1420</v>
      </c>
      <c r="K36" s="118">
        <f t="shared" si="8"/>
        <v>1.1267605633802817</v>
      </c>
      <c r="L36" s="306">
        <f t="shared" si="21"/>
        <v>1.761702344621827</v>
      </c>
      <c r="M36" s="3">
        <v>0</v>
      </c>
      <c r="N36" s="3">
        <v>0</v>
      </c>
      <c r="O36" s="118" t="e">
        <f t="shared" si="9"/>
        <v>#DIV/0!</v>
      </c>
      <c r="P36" s="3">
        <v>0</v>
      </c>
      <c r="Q36" s="3">
        <v>0</v>
      </c>
      <c r="R36" s="118" t="e">
        <f t="shared" si="10"/>
        <v>#DIV/0!</v>
      </c>
      <c r="S36" s="3">
        <v>0</v>
      </c>
      <c r="T36" s="3">
        <v>0</v>
      </c>
      <c r="U36" s="118" t="e">
        <f t="shared" si="11"/>
        <v>#DIV/0!</v>
      </c>
      <c r="V36" s="118" t="e">
        <f t="shared" si="12"/>
        <v>#DIV/0!</v>
      </c>
      <c r="W36" s="3">
        <v>16</v>
      </c>
      <c r="X36" s="3">
        <v>669</v>
      </c>
      <c r="Y36" s="118">
        <f t="shared" si="13"/>
        <v>2.391629297458894</v>
      </c>
      <c r="Z36" s="3">
        <v>4</v>
      </c>
      <c r="AA36" s="3">
        <v>644</v>
      </c>
      <c r="AB36" s="118">
        <f t="shared" si="14"/>
        <v>0.6211180124223602</v>
      </c>
      <c r="AC36" s="3">
        <v>4</v>
      </c>
      <c r="AD36" s="3">
        <v>286</v>
      </c>
      <c r="AE36" s="118">
        <f t="shared" si="15"/>
        <v>1.3986013986013985</v>
      </c>
      <c r="AF36" s="118">
        <f t="shared" si="16"/>
        <v>1.4704495694942175</v>
      </c>
      <c r="AG36" s="305"/>
      <c r="AH36" s="118">
        <v>1.761702344621827</v>
      </c>
      <c r="AI36" s="118" t="e">
        <v>#DIV/0!</v>
      </c>
      <c r="AJ36" s="118">
        <v>1.4704495694942175</v>
      </c>
      <c r="AK36" s="306">
        <f t="shared" si="24"/>
        <v>1.6160759570580221</v>
      </c>
      <c r="AL36" s="7"/>
      <c r="AM36" s="168">
        <f t="shared" ref="AM36:AM67" si="25">+C36+M36+W36</f>
        <v>60</v>
      </c>
      <c r="AN36" s="18">
        <f t="shared" ref="AN36:AN67" si="26">+D36+N36+X36</f>
        <v>2484</v>
      </c>
      <c r="AO36" s="203">
        <f t="shared" si="17"/>
        <v>2.4154589371980677</v>
      </c>
      <c r="AP36" s="18">
        <f t="shared" ref="AP36:AP67" si="27">+F36+P36+Z36</f>
        <v>31</v>
      </c>
      <c r="AQ36" s="18">
        <f t="shared" ref="AQ36:AQ67" si="28">+G36+Q36+AA36</f>
        <v>2201</v>
      </c>
      <c r="AR36" s="203">
        <f t="shared" si="18"/>
        <v>1.4084507042253522</v>
      </c>
      <c r="AS36" s="18">
        <f t="shared" ref="AS36:AS67" si="29">+I36+S36+AC36</f>
        <v>20</v>
      </c>
      <c r="AT36" s="18">
        <f t="shared" ref="AT36:AT67" si="30">+J36+T36+AD36</f>
        <v>1706</v>
      </c>
      <c r="AU36" s="205">
        <f t="shared" si="19"/>
        <v>1.1723329425556859</v>
      </c>
      <c r="AV36" s="175">
        <f t="shared" si="20"/>
        <v>1.6654141946597019</v>
      </c>
    </row>
    <row r="37" spans="1:48" x14ac:dyDescent="0.25">
      <c r="A37" s="4" t="s">
        <v>68</v>
      </c>
      <c r="B37" s="4" t="s">
        <v>69</v>
      </c>
      <c r="C37" s="3">
        <v>2</v>
      </c>
      <c r="D37" s="3">
        <v>950</v>
      </c>
      <c r="E37" s="118">
        <f t="shared" si="6"/>
        <v>0.21052631578947367</v>
      </c>
      <c r="F37" s="3">
        <v>9</v>
      </c>
      <c r="G37" s="3">
        <v>926</v>
      </c>
      <c r="H37" s="118">
        <f t="shared" si="7"/>
        <v>0.97192224622030232</v>
      </c>
      <c r="I37" s="3">
        <v>13</v>
      </c>
      <c r="J37" s="3">
        <v>892</v>
      </c>
      <c r="K37" s="118">
        <f t="shared" si="8"/>
        <v>1.4573991031390134</v>
      </c>
      <c r="L37" s="306">
        <f t="shared" si="21"/>
        <v>0.87994922171626311</v>
      </c>
      <c r="M37" s="3">
        <v>0</v>
      </c>
      <c r="N37" s="3">
        <v>0</v>
      </c>
      <c r="O37" s="118" t="e">
        <f t="shared" si="9"/>
        <v>#DIV/0!</v>
      </c>
      <c r="P37" s="3">
        <v>0</v>
      </c>
      <c r="Q37" s="3">
        <v>0</v>
      </c>
      <c r="R37" s="118" t="e">
        <f t="shared" si="10"/>
        <v>#DIV/0!</v>
      </c>
      <c r="S37" s="3">
        <v>0</v>
      </c>
      <c r="T37" s="3">
        <v>0</v>
      </c>
      <c r="U37" s="118" t="e">
        <f t="shared" si="11"/>
        <v>#DIV/0!</v>
      </c>
      <c r="V37" s="118" t="e">
        <f t="shared" si="12"/>
        <v>#DIV/0!</v>
      </c>
      <c r="W37" s="3">
        <v>2</v>
      </c>
      <c r="X37" s="3">
        <v>518</v>
      </c>
      <c r="Y37" s="118">
        <f t="shared" si="13"/>
        <v>0.38610038610038611</v>
      </c>
      <c r="Z37" s="3">
        <v>4</v>
      </c>
      <c r="AA37" s="3">
        <v>518</v>
      </c>
      <c r="AB37" s="118">
        <f t="shared" si="14"/>
        <v>0.77220077220077221</v>
      </c>
      <c r="AC37" s="3">
        <v>0</v>
      </c>
      <c r="AD37" s="3">
        <v>302</v>
      </c>
      <c r="AE37" s="118">
        <f t="shared" si="15"/>
        <v>0</v>
      </c>
      <c r="AF37" s="118">
        <f t="shared" si="16"/>
        <v>0.38610038610038605</v>
      </c>
      <c r="AG37" s="305"/>
      <c r="AH37" s="118">
        <v>0.87994922171626311</v>
      </c>
      <c r="AI37" s="118" t="e">
        <v>#DIV/0!</v>
      </c>
      <c r="AJ37" s="118">
        <v>0.38610038610038605</v>
      </c>
      <c r="AK37" s="306">
        <f t="shared" si="24"/>
        <v>0.63302480390832461</v>
      </c>
      <c r="AL37" s="7"/>
      <c r="AM37" s="168">
        <f t="shared" si="25"/>
        <v>4</v>
      </c>
      <c r="AN37" s="18">
        <f t="shared" si="26"/>
        <v>1468</v>
      </c>
      <c r="AO37" s="203">
        <f t="shared" si="17"/>
        <v>0.27247956403269752</v>
      </c>
      <c r="AP37" s="18">
        <f t="shared" si="27"/>
        <v>13</v>
      </c>
      <c r="AQ37" s="18">
        <f t="shared" si="28"/>
        <v>1444</v>
      </c>
      <c r="AR37" s="203">
        <f t="shared" si="18"/>
        <v>0.90027700831024937</v>
      </c>
      <c r="AS37" s="18">
        <f t="shared" si="29"/>
        <v>13</v>
      </c>
      <c r="AT37" s="18">
        <f t="shared" si="30"/>
        <v>1194</v>
      </c>
      <c r="AU37" s="205">
        <f t="shared" si="19"/>
        <v>1.0887772194304857</v>
      </c>
      <c r="AV37" s="175">
        <f t="shared" si="20"/>
        <v>0.75384459725781083</v>
      </c>
    </row>
    <row r="38" spans="1:48" x14ac:dyDescent="0.25">
      <c r="A38" s="4" t="s">
        <v>70</v>
      </c>
      <c r="B38" s="4" t="s">
        <v>71</v>
      </c>
      <c r="C38" s="3">
        <v>307</v>
      </c>
      <c r="D38" s="3">
        <v>3027</v>
      </c>
      <c r="E38" s="118">
        <f t="shared" si="6"/>
        <v>10.142054839775355</v>
      </c>
      <c r="F38" s="3">
        <v>186</v>
      </c>
      <c r="G38" s="3">
        <v>2564</v>
      </c>
      <c r="H38" s="118">
        <f t="shared" si="7"/>
        <v>7.254290171606864</v>
      </c>
      <c r="I38" s="3">
        <v>214</v>
      </c>
      <c r="J38" s="3">
        <v>2384</v>
      </c>
      <c r="K38" s="118">
        <f t="shared" si="8"/>
        <v>8.9765100671140932</v>
      </c>
      <c r="L38" s="306">
        <f t="shared" si="21"/>
        <v>8.7909516928321043</v>
      </c>
      <c r="M38" s="3">
        <v>0</v>
      </c>
      <c r="N38" s="3">
        <v>0</v>
      </c>
      <c r="O38" s="118" t="e">
        <f t="shared" si="9"/>
        <v>#DIV/0!</v>
      </c>
      <c r="P38" s="3">
        <v>0</v>
      </c>
      <c r="Q38" s="3">
        <v>0</v>
      </c>
      <c r="R38" s="118" t="e">
        <f t="shared" si="10"/>
        <v>#DIV/0!</v>
      </c>
      <c r="S38" s="3">
        <v>0</v>
      </c>
      <c r="T38" s="3">
        <v>0</v>
      </c>
      <c r="U38" s="118" t="e">
        <f t="shared" si="11"/>
        <v>#DIV/0!</v>
      </c>
      <c r="V38" s="118" t="e">
        <f t="shared" si="12"/>
        <v>#DIV/0!</v>
      </c>
      <c r="W38" s="3">
        <v>54</v>
      </c>
      <c r="X38" s="3">
        <v>1001</v>
      </c>
      <c r="Y38" s="118">
        <f t="shared" si="13"/>
        <v>5.394605394605394</v>
      </c>
      <c r="Z38" s="3">
        <v>37</v>
      </c>
      <c r="AA38" s="3">
        <v>960</v>
      </c>
      <c r="AB38" s="118">
        <f t="shared" si="14"/>
        <v>3.854166666666667</v>
      </c>
      <c r="AC38" s="3">
        <v>34</v>
      </c>
      <c r="AD38" s="3">
        <v>569</v>
      </c>
      <c r="AE38" s="118">
        <f t="shared" si="15"/>
        <v>5.9753954305799644</v>
      </c>
      <c r="AF38" s="118">
        <f t="shared" si="16"/>
        <v>5.0747224972840081</v>
      </c>
      <c r="AG38" s="305"/>
      <c r="AH38" s="118">
        <v>8.7909516928321043</v>
      </c>
      <c r="AI38" s="118" t="e">
        <v>#DIV/0!</v>
      </c>
      <c r="AJ38" s="118">
        <v>5.0747224972840081</v>
      </c>
      <c r="AK38" s="306">
        <f t="shared" si="24"/>
        <v>6.9328370950580567</v>
      </c>
      <c r="AL38" s="7"/>
      <c r="AM38" s="168">
        <f t="shared" si="25"/>
        <v>361</v>
      </c>
      <c r="AN38" s="18">
        <f t="shared" si="26"/>
        <v>4028</v>
      </c>
      <c r="AO38" s="203">
        <f t="shared" si="17"/>
        <v>8.9622641509433958</v>
      </c>
      <c r="AP38" s="18">
        <f t="shared" si="27"/>
        <v>223</v>
      </c>
      <c r="AQ38" s="18">
        <f t="shared" si="28"/>
        <v>3524</v>
      </c>
      <c r="AR38" s="203">
        <f t="shared" si="18"/>
        <v>6.3280363223609539</v>
      </c>
      <c r="AS38" s="18">
        <f t="shared" si="29"/>
        <v>248</v>
      </c>
      <c r="AT38" s="18">
        <f t="shared" si="30"/>
        <v>2953</v>
      </c>
      <c r="AU38" s="205">
        <f t="shared" si="19"/>
        <v>8.3982390789028116</v>
      </c>
      <c r="AV38" s="175">
        <f t="shared" si="20"/>
        <v>7.8961798507357202</v>
      </c>
    </row>
    <row r="39" spans="1:48" x14ac:dyDescent="0.25">
      <c r="A39" s="4" t="s">
        <v>72</v>
      </c>
      <c r="B39" s="4" t="s">
        <v>73</v>
      </c>
      <c r="C39" s="3">
        <v>175</v>
      </c>
      <c r="D39" s="3">
        <v>2519</v>
      </c>
      <c r="E39" s="118">
        <f t="shared" si="6"/>
        <v>6.9472012703453752</v>
      </c>
      <c r="F39" s="3">
        <v>129</v>
      </c>
      <c r="G39" s="3">
        <v>2101</v>
      </c>
      <c r="H39" s="118">
        <f t="shared" si="7"/>
        <v>6.1399333650642554</v>
      </c>
      <c r="I39" s="3">
        <v>90</v>
      </c>
      <c r="J39" s="3">
        <v>1754</v>
      </c>
      <c r="K39" s="118">
        <f t="shared" si="8"/>
        <v>5.131128848346636</v>
      </c>
      <c r="L39" s="306">
        <f t="shared" si="21"/>
        <v>6.0727544945854222</v>
      </c>
      <c r="M39" s="3">
        <v>0</v>
      </c>
      <c r="N39" s="3">
        <v>0</v>
      </c>
      <c r="O39" s="118" t="e">
        <f t="shared" si="9"/>
        <v>#DIV/0!</v>
      </c>
      <c r="P39" s="3">
        <v>0</v>
      </c>
      <c r="Q39" s="3">
        <v>0</v>
      </c>
      <c r="R39" s="118" t="e">
        <f t="shared" si="10"/>
        <v>#DIV/0!</v>
      </c>
      <c r="S39" s="3">
        <v>0</v>
      </c>
      <c r="T39" s="3">
        <v>0</v>
      </c>
      <c r="U39" s="118" t="e">
        <f t="shared" si="11"/>
        <v>#DIV/0!</v>
      </c>
      <c r="V39" s="118" t="e">
        <f t="shared" si="12"/>
        <v>#DIV/0!</v>
      </c>
      <c r="W39" s="3">
        <v>42</v>
      </c>
      <c r="X39" s="3">
        <v>973</v>
      </c>
      <c r="Y39" s="118">
        <f t="shared" si="13"/>
        <v>4.3165467625899279</v>
      </c>
      <c r="Z39" s="3">
        <v>54</v>
      </c>
      <c r="AA39" s="3">
        <v>942</v>
      </c>
      <c r="AB39" s="118">
        <f t="shared" si="14"/>
        <v>5.7324840764331215</v>
      </c>
      <c r="AC39" s="3">
        <v>22</v>
      </c>
      <c r="AD39" s="3">
        <v>547</v>
      </c>
      <c r="AE39" s="118">
        <f t="shared" si="15"/>
        <v>4.0219378427787937</v>
      </c>
      <c r="AF39" s="118">
        <f t="shared" si="16"/>
        <v>4.6903228939339483</v>
      </c>
      <c r="AG39" s="305"/>
      <c r="AH39" s="118">
        <v>6.0727544945854222</v>
      </c>
      <c r="AI39" s="118" t="e">
        <v>#DIV/0!</v>
      </c>
      <c r="AJ39" s="118">
        <v>4.6903228939339483</v>
      </c>
      <c r="AK39" s="306">
        <f t="shared" si="24"/>
        <v>5.3815386942596852</v>
      </c>
      <c r="AL39" s="7"/>
      <c r="AM39" s="168">
        <f t="shared" si="25"/>
        <v>217</v>
      </c>
      <c r="AN39" s="18">
        <f t="shared" si="26"/>
        <v>3492</v>
      </c>
      <c r="AO39" s="203">
        <f t="shared" si="17"/>
        <v>6.2142038946162659</v>
      </c>
      <c r="AP39" s="18">
        <f t="shared" si="27"/>
        <v>183</v>
      </c>
      <c r="AQ39" s="18">
        <f t="shared" si="28"/>
        <v>3043</v>
      </c>
      <c r="AR39" s="203">
        <f t="shared" si="18"/>
        <v>6.0138021689122576</v>
      </c>
      <c r="AS39" s="18">
        <f t="shared" si="29"/>
        <v>112</v>
      </c>
      <c r="AT39" s="18">
        <f t="shared" si="30"/>
        <v>2301</v>
      </c>
      <c r="AU39" s="205">
        <f t="shared" si="19"/>
        <v>4.8674489352455454</v>
      </c>
      <c r="AV39" s="175">
        <f t="shared" si="20"/>
        <v>5.6984849995913569</v>
      </c>
    </row>
    <row r="40" spans="1:48" x14ac:dyDescent="0.25">
      <c r="A40" s="4" t="s">
        <v>74</v>
      </c>
      <c r="B40" s="4" t="s">
        <v>75</v>
      </c>
      <c r="C40" s="3">
        <v>313</v>
      </c>
      <c r="D40" s="3">
        <v>5452</v>
      </c>
      <c r="E40" s="118">
        <f t="shared" si="6"/>
        <v>5.741012472487161</v>
      </c>
      <c r="F40" s="3">
        <v>250</v>
      </c>
      <c r="G40" s="3">
        <v>4982</v>
      </c>
      <c r="H40" s="118">
        <f t="shared" si="7"/>
        <v>5.0180650341228423</v>
      </c>
      <c r="I40" s="3">
        <v>230</v>
      </c>
      <c r="J40" s="3">
        <v>4160</v>
      </c>
      <c r="K40" s="118">
        <f t="shared" si="8"/>
        <v>5.5288461538461533</v>
      </c>
      <c r="L40" s="306">
        <f t="shared" si="21"/>
        <v>5.4293078868187195</v>
      </c>
      <c r="M40" s="3">
        <v>0</v>
      </c>
      <c r="N40" s="3">
        <v>0</v>
      </c>
      <c r="O40" s="118" t="e">
        <f t="shared" si="9"/>
        <v>#DIV/0!</v>
      </c>
      <c r="P40" s="3">
        <v>0</v>
      </c>
      <c r="Q40" s="3">
        <v>0</v>
      </c>
      <c r="R40" s="118" t="e">
        <f t="shared" si="10"/>
        <v>#DIV/0!</v>
      </c>
      <c r="S40" s="3">
        <v>0</v>
      </c>
      <c r="T40" s="3">
        <v>0</v>
      </c>
      <c r="U40" s="118" t="e">
        <f t="shared" si="11"/>
        <v>#DIV/0!</v>
      </c>
      <c r="V40" s="118" t="e">
        <f t="shared" si="12"/>
        <v>#DIV/0!</v>
      </c>
      <c r="W40" s="3">
        <v>58</v>
      </c>
      <c r="X40" s="3">
        <v>1898</v>
      </c>
      <c r="Y40" s="118">
        <f t="shared" si="13"/>
        <v>3.0558482613277134</v>
      </c>
      <c r="Z40" s="3">
        <v>58</v>
      </c>
      <c r="AA40" s="3">
        <v>1904</v>
      </c>
      <c r="AB40" s="118">
        <f t="shared" si="14"/>
        <v>3.0462184873949578</v>
      </c>
      <c r="AC40" s="3">
        <v>29</v>
      </c>
      <c r="AD40" s="3">
        <v>1676</v>
      </c>
      <c r="AE40" s="118">
        <f t="shared" si="15"/>
        <v>1.7303102625298328</v>
      </c>
      <c r="AF40" s="118">
        <f t="shared" si="16"/>
        <v>2.6107923370841681</v>
      </c>
      <c r="AG40" s="305"/>
      <c r="AH40" s="118">
        <v>5.4293078868187195</v>
      </c>
      <c r="AI40" s="118" t="e">
        <v>#DIV/0!</v>
      </c>
      <c r="AJ40" s="118">
        <v>2.6107923370841681</v>
      </c>
      <c r="AK40" s="306">
        <f t="shared" si="24"/>
        <v>4.020050111951444</v>
      </c>
      <c r="AL40" s="7"/>
      <c r="AM40" s="168">
        <f t="shared" si="25"/>
        <v>371</v>
      </c>
      <c r="AN40" s="18">
        <f t="shared" si="26"/>
        <v>7350</v>
      </c>
      <c r="AO40" s="203">
        <f t="shared" si="17"/>
        <v>5.0476190476190474</v>
      </c>
      <c r="AP40" s="18">
        <f t="shared" si="27"/>
        <v>308</v>
      </c>
      <c r="AQ40" s="18">
        <f t="shared" si="28"/>
        <v>6886</v>
      </c>
      <c r="AR40" s="203">
        <f t="shared" si="18"/>
        <v>4.4728434504792327</v>
      </c>
      <c r="AS40" s="18">
        <f t="shared" si="29"/>
        <v>259</v>
      </c>
      <c r="AT40" s="18">
        <f t="shared" si="30"/>
        <v>5836</v>
      </c>
      <c r="AU40" s="205">
        <f t="shared" si="19"/>
        <v>4.4379712131596989</v>
      </c>
      <c r="AV40" s="175">
        <f t="shared" si="20"/>
        <v>4.6528112370859924</v>
      </c>
    </row>
    <row r="41" spans="1:48" x14ac:dyDescent="0.25">
      <c r="A41" s="4" t="s">
        <v>76</v>
      </c>
      <c r="B41" s="4" t="s">
        <v>77</v>
      </c>
      <c r="C41" s="3">
        <v>132</v>
      </c>
      <c r="D41" s="3">
        <v>1880</v>
      </c>
      <c r="E41" s="118">
        <f t="shared" si="6"/>
        <v>7.0212765957446814</v>
      </c>
      <c r="F41" s="3">
        <v>54</v>
      </c>
      <c r="G41" s="3">
        <v>1568</v>
      </c>
      <c r="H41" s="118">
        <f t="shared" si="7"/>
        <v>3.4438775510204076</v>
      </c>
      <c r="I41" s="3">
        <v>31</v>
      </c>
      <c r="J41" s="3">
        <v>1483</v>
      </c>
      <c r="K41" s="118">
        <f t="shared" si="8"/>
        <v>2.0903573836817264</v>
      </c>
      <c r="L41" s="306">
        <f t="shared" si="21"/>
        <v>4.1851705101489385</v>
      </c>
      <c r="M41" s="3">
        <v>0</v>
      </c>
      <c r="N41" s="3">
        <v>0</v>
      </c>
      <c r="O41" s="118" t="e">
        <f t="shared" si="9"/>
        <v>#DIV/0!</v>
      </c>
      <c r="P41" s="3">
        <v>0</v>
      </c>
      <c r="Q41" s="3">
        <v>0</v>
      </c>
      <c r="R41" s="118" t="e">
        <f t="shared" si="10"/>
        <v>#DIV/0!</v>
      </c>
      <c r="S41" s="3">
        <v>0</v>
      </c>
      <c r="T41" s="3">
        <v>0</v>
      </c>
      <c r="U41" s="118" t="e">
        <f t="shared" si="11"/>
        <v>#DIV/0!</v>
      </c>
      <c r="V41" s="118" t="e">
        <f t="shared" si="12"/>
        <v>#DIV/0!</v>
      </c>
      <c r="W41" s="3">
        <v>44</v>
      </c>
      <c r="X41" s="3">
        <v>1062</v>
      </c>
      <c r="Y41" s="118">
        <f t="shared" si="13"/>
        <v>4.1431261770244827</v>
      </c>
      <c r="Z41" s="3">
        <v>17</v>
      </c>
      <c r="AA41" s="3">
        <v>1010</v>
      </c>
      <c r="AB41" s="118">
        <f t="shared" si="14"/>
        <v>1.6831683168316833</v>
      </c>
      <c r="AC41" s="3">
        <v>21</v>
      </c>
      <c r="AD41" s="3">
        <v>749</v>
      </c>
      <c r="AE41" s="118">
        <f t="shared" si="15"/>
        <v>2.8037383177570092</v>
      </c>
      <c r="AF41" s="118">
        <f t="shared" si="16"/>
        <v>2.8766776038710584</v>
      </c>
      <c r="AG41" s="305"/>
      <c r="AH41" s="118">
        <v>4.1851705101489385</v>
      </c>
      <c r="AI41" s="118" t="e">
        <v>#DIV/0!</v>
      </c>
      <c r="AJ41" s="118">
        <v>2.8766776038710584</v>
      </c>
      <c r="AK41" s="306">
        <f t="shared" si="24"/>
        <v>3.5309240570099982</v>
      </c>
      <c r="AL41" s="7"/>
      <c r="AM41" s="168">
        <f t="shared" si="25"/>
        <v>176</v>
      </c>
      <c r="AN41" s="18">
        <f t="shared" si="26"/>
        <v>2942</v>
      </c>
      <c r="AO41" s="203">
        <f t="shared" si="17"/>
        <v>5.9823249490142762</v>
      </c>
      <c r="AP41" s="18">
        <f t="shared" si="27"/>
        <v>71</v>
      </c>
      <c r="AQ41" s="18">
        <f t="shared" si="28"/>
        <v>2578</v>
      </c>
      <c r="AR41" s="203">
        <f t="shared" si="18"/>
        <v>2.7540729247478666</v>
      </c>
      <c r="AS41" s="18">
        <f t="shared" si="29"/>
        <v>52</v>
      </c>
      <c r="AT41" s="18">
        <f t="shared" si="30"/>
        <v>2232</v>
      </c>
      <c r="AU41" s="205">
        <f t="shared" si="19"/>
        <v>2.3297491039426523</v>
      </c>
      <c r="AV41" s="175">
        <f t="shared" si="20"/>
        <v>3.6887156592349322</v>
      </c>
    </row>
    <row r="42" spans="1:48" x14ac:dyDescent="0.25">
      <c r="A42" s="4" t="s">
        <v>78</v>
      </c>
      <c r="B42" s="4" t="s">
        <v>79</v>
      </c>
      <c r="C42" s="3">
        <v>208</v>
      </c>
      <c r="D42" s="3">
        <v>3479</v>
      </c>
      <c r="E42" s="118">
        <f t="shared" si="6"/>
        <v>5.978729519977005</v>
      </c>
      <c r="F42" s="3">
        <v>46</v>
      </c>
      <c r="G42" s="3">
        <v>3231</v>
      </c>
      <c r="H42" s="118">
        <f t="shared" si="7"/>
        <v>1.423707830393067</v>
      </c>
      <c r="I42" s="3">
        <v>47</v>
      </c>
      <c r="J42" s="3">
        <v>2778</v>
      </c>
      <c r="K42" s="118">
        <f t="shared" si="8"/>
        <v>1.6918646508279338</v>
      </c>
      <c r="L42" s="306">
        <f t="shared" si="21"/>
        <v>3.0314340003993352</v>
      </c>
      <c r="M42" s="3">
        <v>0</v>
      </c>
      <c r="N42" s="3">
        <v>6</v>
      </c>
      <c r="O42" s="118">
        <f t="shared" si="9"/>
        <v>0</v>
      </c>
      <c r="P42" s="3">
        <v>0</v>
      </c>
      <c r="Q42" s="3">
        <v>5</v>
      </c>
      <c r="R42" s="118">
        <f t="shared" si="10"/>
        <v>0</v>
      </c>
      <c r="S42" s="3">
        <v>0</v>
      </c>
      <c r="T42" s="3">
        <v>2</v>
      </c>
      <c r="U42" s="118">
        <f t="shared" si="11"/>
        <v>0</v>
      </c>
      <c r="V42" s="118">
        <f t="shared" si="12"/>
        <v>0</v>
      </c>
      <c r="W42" s="3">
        <v>30</v>
      </c>
      <c r="X42" s="3">
        <v>969</v>
      </c>
      <c r="Y42" s="118">
        <f t="shared" si="13"/>
        <v>3.0959752321981426</v>
      </c>
      <c r="Z42" s="3">
        <v>12</v>
      </c>
      <c r="AA42" s="3">
        <v>1371</v>
      </c>
      <c r="AB42" s="118">
        <f t="shared" si="14"/>
        <v>0.87527352297592997</v>
      </c>
      <c r="AC42" s="3">
        <v>14</v>
      </c>
      <c r="AD42" s="3">
        <v>1174</v>
      </c>
      <c r="AE42" s="118">
        <f t="shared" si="15"/>
        <v>1.192504258943782</v>
      </c>
      <c r="AF42" s="118">
        <f t="shared" si="16"/>
        <v>1.7212510047059517</v>
      </c>
      <c r="AG42" s="305"/>
      <c r="AH42" s="118">
        <v>3.0314340003993352</v>
      </c>
      <c r="AI42" s="118">
        <v>0</v>
      </c>
      <c r="AJ42" s="118">
        <v>1.7212510047059517</v>
      </c>
      <c r="AK42" s="306">
        <f>SUM(AH42:AJ42)/2</f>
        <v>2.3763425025526432</v>
      </c>
      <c r="AL42" s="7"/>
      <c r="AM42" s="168">
        <f t="shared" si="25"/>
        <v>238</v>
      </c>
      <c r="AN42" s="18">
        <f t="shared" si="26"/>
        <v>4454</v>
      </c>
      <c r="AO42" s="203">
        <f t="shared" si="17"/>
        <v>5.343511450381679</v>
      </c>
      <c r="AP42" s="18">
        <f t="shared" si="27"/>
        <v>58</v>
      </c>
      <c r="AQ42" s="18">
        <f t="shared" si="28"/>
        <v>4607</v>
      </c>
      <c r="AR42" s="203">
        <f t="shared" si="18"/>
        <v>1.2589537660082484</v>
      </c>
      <c r="AS42" s="18">
        <f t="shared" si="29"/>
        <v>61</v>
      </c>
      <c r="AT42" s="18">
        <f t="shared" si="30"/>
        <v>3954</v>
      </c>
      <c r="AU42" s="205">
        <f t="shared" si="19"/>
        <v>1.5427415275670207</v>
      </c>
      <c r="AV42" s="175">
        <f t="shared" si="20"/>
        <v>2.7150689146523157</v>
      </c>
    </row>
    <row r="43" spans="1:48" x14ac:dyDescent="0.25">
      <c r="A43" s="4" t="s">
        <v>80</v>
      </c>
      <c r="B43" s="4" t="s">
        <v>81</v>
      </c>
      <c r="C43" s="3">
        <v>28</v>
      </c>
      <c r="D43" s="3">
        <v>2318</v>
      </c>
      <c r="E43" s="118">
        <f t="shared" si="6"/>
        <v>1.2079378774805867</v>
      </c>
      <c r="F43" s="3">
        <v>77</v>
      </c>
      <c r="G43" s="3">
        <v>2097</v>
      </c>
      <c r="H43" s="118">
        <f t="shared" si="7"/>
        <v>3.6719122556032429</v>
      </c>
      <c r="I43" s="3">
        <v>20</v>
      </c>
      <c r="J43" s="3">
        <v>1941</v>
      </c>
      <c r="K43" s="118">
        <f t="shared" si="8"/>
        <v>1.0303967027305512</v>
      </c>
      <c r="L43" s="306">
        <f t="shared" si="21"/>
        <v>1.9700822786047933</v>
      </c>
      <c r="M43" s="3">
        <v>2</v>
      </c>
      <c r="N43" s="3">
        <v>9</v>
      </c>
      <c r="O43" s="118">
        <f t="shared" si="9"/>
        <v>22.222222222222221</v>
      </c>
      <c r="P43" s="3">
        <v>0</v>
      </c>
      <c r="Q43" s="3">
        <v>5</v>
      </c>
      <c r="R43" s="118">
        <f t="shared" si="10"/>
        <v>0</v>
      </c>
      <c r="S43" s="3">
        <v>0</v>
      </c>
      <c r="T43" s="3">
        <v>5</v>
      </c>
      <c r="U43" s="118">
        <f t="shared" si="11"/>
        <v>0</v>
      </c>
      <c r="V43" s="118">
        <f t="shared" si="12"/>
        <v>7.4074074074074074</v>
      </c>
      <c r="W43" s="3">
        <v>15</v>
      </c>
      <c r="X43" s="3">
        <v>756</v>
      </c>
      <c r="Y43" s="118">
        <f t="shared" si="13"/>
        <v>1.984126984126984</v>
      </c>
      <c r="Z43" s="3">
        <v>29</v>
      </c>
      <c r="AA43" s="3">
        <v>838</v>
      </c>
      <c r="AB43" s="118">
        <f t="shared" si="14"/>
        <v>3.4606205250596656</v>
      </c>
      <c r="AC43" s="3">
        <v>5</v>
      </c>
      <c r="AD43" s="3">
        <v>525</v>
      </c>
      <c r="AE43" s="118">
        <f t="shared" si="15"/>
        <v>0.95238095238095244</v>
      </c>
      <c r="AF43" s="118">
        <f t="shared" si="16"/>
        <v>2.1323761538558674</v>
      </c>
      <c r="AG43" s="305"/>
      <c r="AH43" s="118">
        <v>1.9700822786047933</v>
      </c>
      <c r="AI43" s="118">
        <v>7.4074074074074074</v>
      </c>
      <c r="AJ43" s="118">
        <v>2.1323761538558674</v>
      </c>
      <c r="AK43" s="306">
        <f>+(L43+V43+AF43)/3</f>
        <v>3.8366219466226892</v>
      </c>
      <c r="AL43" s="7"/>
      <c r="AM43" s="168">
        <f t="shared" si="25"/>
        <v>45</v>
      </c>
      <c r="AN43" s="18">
        <f t="shared" si="26"/>
        <v>3083</v>
      </c>
      <c r="AO43" s="203">
        <f t="shared" si="17"/>
        <v>1.4596172559195588</v>
      </c>
      <c r="AP43" s="18">
        <f t="shared" si="27"/>
        <v>106</v>
      </c>
      <c r="AQ43" s="18">
        <f t="shared" si="28"/>
        <v>2940</v>
      </c>
      <c r="AR43" s="203">
        <f t="shared" si="18"/>
        <v>3.6054421768707483</v>
      </c>
      <c r="AS43" s="18">
        <f t="shared" si="29"/>
        <v>25</v>
      </c>
      <c r="AT43" s="18">
        <f t="shared" si="30"/>
        <v>2471</v>
      </c>
      <c r="AU43" s="205">
        <f t="shared" si="19"/>
        <v>1.0117361392148927</v>
      </c>
      <c r="AV43" s="175">
        <f t="shared" si="20"/>
        <v>2.0255985240017336</v>
      </c>
    </row>
    <row r="44" spans="1:48" x14ac:dyDescent="0.25">
      <c r="A44" s="4" t="s">
        <v>82</v>
      </c>
      <c r="B44" s="4" t="s">
        <v>83</v>
      </c>
      <c r="C44" s="3">
        <v>6</v>
      </c>
      <c r="D44" s="3">
        <v>1482</v>
      </c>
      <c r="E44" s="118">
        <f t="shared" si="6"/>
        <v>0.40485829959514169</v>
      </c>
      <c r="F44" s="3">
        <v>10</v>
      </c>
      <c r="G44" s="3">
        <v>1185</v>
      </c>
      <c r="H44" s="118">
        <f t="shared" si="7"/>
        <v>0.8438818565400843</v>
      </c>
      <c r="I44" s="3">
        <v>18</v>
      </c>
      <c r="J44" s="3">
        <v>1185</v>
      </c>
      <c r="K44" s="118">
        <f t="shared" si="8"/>
        <v>1.5189873417721518</v>
      </c>
      <c r="L44" s="306">
        <f t="shared" si="21"/>
        <v>0.92257583263579257</v>
      </c>
      <c r="M44" s="3">
        <v>0</v>
      </c>
      <c r="N44" s="3">
        <v>0</v>
      </c>
      <c r="O44" s="118" t="e">
        <f t="shared" si="9"/>
        <v>#DIV/0!</v>
      </c>
      <c r="P44" s="3">
        <v>0</v>
      </c>
      <c r="Q44" s="3">
        <v>0</v>
      </c>
      <c r="R44" s="118" t="e">
        <f t="shared" si="10"/>
        <v>#DIV/0!</v>
      </c>
      <c r="S44" s="3">
        <v>0</v>
      </c>
      <c r="T44" s="3">
        <v>0</v>
      </c>
      <c r="U44" s="118" t="e">
        <f t="shared" si="11"/>
        <v>#DIV/0!</v>
      </c>
      <c r="V44" s="118" t="e">
        <f t="shared" si="12"/>
        <v>#DIV/0!</v>
      </c>
      <c r="W44" s="3">
        <v>7</v>
      </c>
      <c r="X44" s="3">
        <v>630</v>
      </c>
      <c r="Y44" s="118">
        <f t="shared" si="13"/>
        <v>1.1111111111111112</v>
      </c>
      <c r="Z44" s="3">
        <v>16</v>
      </c>
      <c r="AA44" s="3">
        <v>561</v>
      </c>
      <c r="AB44" s="118">
        <f t="shared" si="14"/>
        <v>2.8520499108734403</v>
      </c>
      <c r="AC44" s="3">
        <v>0</v>
      </c>
      <c r="AD44" s="3">
        <v>315</v>
      </c>
      <c r="AE44" s="118">
        <f t="shared" si="15"/>
        <v>0</v>
      </c>
      <c r="AF44" s="118">
        <f t="shared" si="16"/>
        <v>1.3210536739948504</v>
      </c>
      <c r="AG44" s="305"/>
      <c r="AH44" s="118">
        <v>0.92257583263579257</v>
      </c>
      <c r="AI44" s="118" t="e">
        <v>#DIV/0!</v>
      </c>
      <c r="AJ44" s="118">
        <v>1.3210536739948504</v>
      </c>
      <c r="AK44" s="306">
        <f t="shared" ref="AK44:AK54" si="31">+(AH44+AJ44)/2</f>
        <v>1.1218147533153215</v>
      </c>
      <c r="AL44" s="7"/>
      <c r="AM44" s="168">
        <f t="shared" si="25"/>
        <v>13</v>
      </c>
      <c r="AN44" s="18">
        <f t="shared" si="26"/>
        <v>2112</v>
      </c>
      <c r="AO44" s="203">
        <f t="shared" si="17"/>
        <v>0.61553030303030298</v>
      </c>
      <c r="AP44" s="18">
        <f t="shared" si="27"/>
        <v>26</v>
      </c>
      <c r="AQ44" s="18">
        <f t="shared" si="28"/>
        <v>1746</v>
      </c>
      <c r="AR44" s="203">
        <f t="shared" si="18"/>
        <v>1.4891179839633446</v>
      </c>
      <c r="AS44" s="18">
        <f t="shared" si="29"/>
        <v>18</v>
      </c>
      <c r="AT44" s="18">
        <f t="shared" si="30"/>
        <v>1500</v>
      </c>
      <c r="AU44" s="205">
        <f t="shared" si="19"/>
        <v>1.2</v>
      </c>
      <c r="AV44" s="175">
        <f t="shared" si="20"/>
        <v>1.1015494289978827</v>
      </c>
    </row>
    <row r="45" spans="1:48" x14ac:dyDescent="0.25">
      <c r="A45" s="4" t="s">
        <v>84</v>
      </c>
      <c r="B45" s="4" t="s">
        <v>85</v>
      </c>
      <c r="C45" s="3">
        <v>253</v>
      </c>
      <c r="D45" s="3">
        <v>1382</v>
      </c>
      <c r="E45" s="118">
        <f t="shared" si="6"/>
        <v>18.306801736613604</v>
      </c>
      <c r="F45" s="3">
        <v>91</v>
      </c>
      <c r="G45" s="3">
        <v>983</v>
      </c>
      <c r="H45" s="118">
        <f t="shared" si="7"/>
        <v>9.2573753814852484</v>
      </c>
      <c r="I45" s="3">
        <v>4</v>
      </c>
      <c r="J45" s="3">
        <v>885</v>
      </c>
      <c r="K45" s="118">
        <f t="shared" si="8"/>
        <v>0.4519774011299435</v>
      </c>
      <c r="L45" s="306">
        <f t="shared" si="21"/>
        <v>9.3387181730762663</v>
      </c>
      <c r="M45" s="3">
        <v>0</v>
      </c>
      <c r="N45" s="3">
        <v>0</v>
      </c>
      <c r="O45" s="118" t="e">
        <f t="shared" si="9"/>
        <v>#DIV/0!</v>
      </c>
      <c r="P45" s="3">
        <v>0</v>
      </c>
      <c r="Q45" s="3">
        <v>0</v>
      </c>
      <c r="R45" s="118" t="e">
        <f t="shared" si="10"/>
        <v>#DIV/0!</v>
      </c>
      <c r="S45" s="3">
        <v>0</v>
      </c>
      <c r="T45" s="3">
        <v>0</v>
      </c>
      <c r="U45" s="118" t="e">
        <f t="shared" si="11"/>
        <v>#DIV/0!</v>
      </c>
      <c r="V45" s="118" t="e">
        <f t="shared" si="12"/>
        <v>#DIV/0!</v>
      </c>
      <c r="W45" s="3">
        <v>19</v>
      </c>
      <c r="X45" s="3">
        <v>470</v>
      </c>
      <c r="Y45" s="118">
        <f t="shared" si="13"/>
        <v>4.042553191489362</v>
      </c>
      <c r="Z45" s="3">
        <v>24</v>
      </c>
      <c r="AA45" s="3">
        <v>498</v>
      </c>
      <c r="AB45" s="118">
        <f t="shared" si="14"/>
        <v>4.8192771084337354</v>
      </c>
      <c r="AC45" s="3">
        <v>0</v>
      </c>
      <c r="AD45" s="3">
        <v>281</v>
      </c>
      <c r="AE45" s="118">
        <f t="shared" si="15"/>
        <v>0</v>
      </c>
      <c r="AF45" s="118">
        <f t="shared" si="16"/>
        <v>2.9539434333076993</v>
      </c>
      <c r="AG45" s="305"/>
      <c r="AH45" s="118">
        <v>9.3387181730762663</v>
      </c>
      <c r="AI45" s="118" t="e">
        <v>#DIV/0!</v>
      </c>
      <c r="AJ45" s="118">
        <v>2.9539434333076993</v>
      </c>
      <c r="AK45" s="306">
        <f t="shared" si="31"/>
        <v>6.146330803191983</v>
      </c>
      <c r="AL45" s="7"/>
      <c r="AM45" s="168">
        <f t="shared" si="25"/>
        <v>272</v>
      </c>
      <c r="AN45" s="18">
        <f t="shared" si="26"/>
        <v>1852</v>
      </c>
      <c r="AO45" s="203">
        <f t="shared" si="17"/>
        <v>14.686825053995682</v>
      </c>
      <c r="AP45" s="18">
        <f t="shared" si="27"/>
        <v>115</v>
      </c>
      <c r="AQ45" s="18">
        <f t="shared" si="28"/>
        <v>1481</v>
      </c>
      <c r="AR45" s="203">
        <f t="shared" si="18"/>
        <v>7.7650236326806219</v>
      </c>
      <c r="AS45" s="18">
        <f t="shared" si="29"/>
        <v>4</v>
      </c>
      <c r="AT45" s="18">
        <f t="shared" si="30"/>
        <v>1166</v>
      </c>
      <c r="AU45" s="205">
        <f t="shared" si="19"/>
        <v>0.34305317324185247</v>
      </c>
      <c r="AV45" s="175">
        <f t="shared" si="20"/>
        <v>7.5983006199727186</v>
      </c>
    </row>
    <row r="46" spans="1:48" x14ac:dyDescent="0.25">
      <c r="A46" s="4" t="s">
        <v>86</v>
      </c>
      <c r="B46" s="4" t="s">
        <v>87</v>
      </c>
      <c r="C46" s="3">
        <v>164</v>
      </c>
      <c r="D46" s="3">
        <v>683</v>
      </c>
      <c r="E46" s="118">
        <f t="shared" si="6"/>
        <v>24.011713030746705</v>
      </c>
      <c r="F46" s="3">
        <v>154</v>
      </c>
      <c r="G46" s="3">
        <v>601</v>
      </c>
      <c r="H46" s="118">
        <f t="shared" si="7"/>
        <v>25.623960066555739</v>
      </c>
      <c r="I46" s="3">
        <v>90</v>
      </c>
      <c r="J46" s="3">
        <v>524</v>
      </c>
      <c r="K46" s="118">
        <f t="shared" si="8"/>
        <v>17.175572519083971</v>
      </c>
      <c r="L46" s="306">
        <f t="shared" si="21"/>
        <v>22.27041520546214</v>
      </c>
      <c r="M46" s="3">
        <v>0</v>
      </c>
      <c r="N46" s="3">
        <v>0</v>
      </c>
      <c r="O46" s="118" t="e">
        <f t="shared" si="9"/>
        <v>#DIV/0!</v>
      </c>
      <c r="P46" s="3">
        <v>0</v>
      </c>
      <c r="Q46" s="3">
        <v>0</v>
      </c>
      <c r="R46" s="118" t="e">
        <f t="shared" si="10"/>
        <v>#DIV/0!</v>
      </c>
      <c r="S46" s="3">
        <v>0</v>
      </c>
      <c r="T46" s="3">
        <v>0</v>
      </c>
      <c r="U46" s="118" t="e">
        <f t="shared" si="11"/>
        <v>#DIV/0!</v>
      </c>
      <c r="V46" s="118" t="e">
        <f t="shared" si="12"/>
        <v>#DIV/0!</v>
      </c>
      <c r="W46" s="3">
        <v>4</v>
      </c>
      <c r="X46" s="3">
        <v>84</v>
      </c>
      <c r="Y46" s="118">
        <f t="shared" si="13"/>
        <v>4.7619047619047619</v>
      </c>
      <c r="Z46" s="3">
        <v>18</v>
      </c>
      <c r="AA46" s="3">
        <v>82</v>
      </c>
      <c r="AB46" s="118">
        <f t="shared" si="14"/>
        <v>21.951219512195124</v>
      </c>
      <c r="AC46" s="3">
        <v>0</v>
      </c>
      <c r="AD46" s="3">
        <v>73</v>
      </c>
      <c r="AE46" s="118">
        <f t="shared" si="15"/>
        <v>0</v>
      </c>
      <c r="AF46" s="118">
        <f t="shared" si="16"/>
        <v>8.9043747580332955</v>
      </c>
      <c r="AG46" s="305"/>
      <c r="AH46" s="118">
        <v>22.27041520546214</v>
      </c>
      <c r="AI46" s="118" t="e">
        <v>#DIV/0!</v>
      </c>
      <c r="AJ46" s="118">
        <v>8.9043747580332955</v>
      </c>
      <c r="AK46" s="306">
        <f t="shared" si="31"/>
        <v>15.587394981747718</v>
      </c>
      <c r="AL46" s="7"/>
      <c r="AM46" s="168">
        <f t="shared" si="25"/>
        <v>168</v>
      </c>
      <c r="AN46" s="18">
        <f t="shared" si="26"/>
        <v>767</v>
      </c>
      <c r="AO46" s="203">
        <f t="shared" si="17"/>
        <v>21.903520208604952</v>
      </c>
      <c r="AP46" s="18">
        <f t="shared" si="27"/>
        <v>172</v>
      </c>
      <c r="AQ46" s="18">
        <f t="shared" si="28"/>
        <v>683</v>
      </c>
      <c r="AR46" s="203">
        <f t="shared" si="18"/>
        <v>25.183016105417277</v>
      </c>
      <c r="AS46" s="18">
        <f t="shared" si="29"/>
        <v>90</v>
      </c>
      <c r="AT46" s="18">
        <f t="shared" si="30"/>
        <v>597</v>
      </c>
      <c r="AU46" s="205">
        <f t="shared" si="19"/>
        <v>15.075376884422109</v>
      </c>
      <c r="AV46" s="175">
        <f t="shared" si="20"/>
        <v>20.720637732814779</v>
      </c>
    </row>
    <row r="47" spans="1:48" x14ac:dyDescent="0.25">
      <c r="A47" s="4" t="s">
        <v>88</v>
      </c>
      <c r="B47" s="4" t="s">
        <v>89</v>
      </c>
      <c r="C47" s="3">
        <v>200</v>
      </c>
      <c r="D47" s="3">
        <v>1893</v>
      </c>
      <c r="E47" s="118">
        <f t="shared" si="6"/>
        <v>10.565240359218173</v>
      </c>
      <c r="F47" s="3">
        <v>158</v>
      </c>
      <c r="G47" s="3">
        <v>1623</v>
      </c>
      <c r="H47" s="118">
        <f t="shared" si="7"/>
        <v>9.7350585335797906</v>
      </c>
      <c r="I47" s="3">
        <v>68</v>
      </c>
      <c r="J47" s="3">
        <v>1367</v>
      </c>
      <c r="K47" s="118">
        <f t="shared" si="8"/>
        <v>4.9743964886613021</v>
      </c>
      <c r="L47" s="306">
        <f t="shared" si="21"/>
        <v>8.4248984604864212</v>
      </c>
      <c r="M47" s="3">
        <v>0</v>
      </c>
      <c r="N47" s="3">
        <v>0</v>
      </c>
      <c r="O47" s="118" t="e">
        <f t="shared" si="9"/>
        <v>#DIV/0!</v>
      </c>
      <c r="P47" s="3">
        <v>0</v>
      </c>
      <c r="Q47" s="3">
        <v>0</v>
      </c>
      <c r="R47" s="118" t="e">
        <f t="shared" si="10"/>
        <v>#DIV/0!</v>
      </c>
      <c r="S47" s="3">
        <v>0</v>
      </c>
      <c r="T47" s="3">
        <v>0</v>
      </c>
      <c r="U47" s="118" t="e">
        <f t="shared" si="11"/>
        <v>#DIV/0!</v>
      </c>
      <c r="V47" s="118" t="e">
        <f t="shared" si="12"/>
        <v>#DIV/0!</v>
      </c>
      <c r="W47" s="3">
        <v>89</v>
      </c>
      <c r="X47" s="3">
        <v>593</v>
      </c>
      <c r="Y47" s="118">
        <f t="shared" si="13"/>
        <v>15.008431703204048</v>
      </c>
      <c r="Z47" s="3">
        <v>44</v>
      </c>
      <c r="AA47" s="3">
        <v>526</v>
      </c>
      <c r="AB47" s="118">
        <f t="shared" si="14"/>
        <v>8.3650190114068437</v>
      </c>
      <c r="AC47" s="3">
        <v>35</v>
      </c>
      <c r="AD47" s="3">
        <v>289</v>
      </c>
      <c r="AE47" s="118">
        <f t="shared" si="15"/>
        <v>12.110726643598616</v>
      </c>
      <c r="AF47" s="118">
        <f t="shared" si="16"/>
        <v>11.82805911940317</v>
      </c>
      <c r="AG47" s="305"/>
      <c r="AH47" s="118">
        <v>8.4248984604864212</v>
      </c>
      <c r="AI47" s="118" t="e">
        <v>#DIV/0!</v>
      </c>
      <c r="AJ47" s="118">
        <v>11.82805911940317</v>
      </c>
      <c r="AK47" s="306">
        <f t="shared" si="31"/>
        <v>10.126478789944795</v>
      </c>
      <c r="AL47" s="7"/>
      <c r="AM47" s="168">
        <f t="shared" si="25"/>
        <v>289</v>
      </c>
      <c r="AN47" s="18">
        <f t="shared" si="26"/>
        <v>2486</v>
      </c>
      <c r="AO47" s="203">
        <f t="shared" si="17"/>
        <v>11.62510056315366</v>
      </c>
      <c r="AP47" s="18">
        <f t="shared" si="27"/>
        <v>202</v>
      </c>
      <c r="AQ47" s="18">
        <f t="shared" si="28"/>
        <v>2149</v>
      </c>
      <c r="AR47" s="203">
        <f t="shared" si="18"/>
        <v>9.3997208003722665</v>
      </c>
      <c r="AS47" s="18">
        <f t="shared" si="29"/>
        <v>103</v>
      </c>
      <c r="AT47" s="18">
        <f t="shared" si="30"/>
        <v>1656</v>
      </c>
      <c r="AU47" s="205">
        <f t="shared" si="19"/>
        <v>6.2198067632850238</v>
      </c>
      <c r="AV47" s="175">
        <f t="shared" si="20"/>
        <v>9.0815427089369845</v>
      </c>
    </row>
    <row r="48" spans="1:48" x14ac:dyDescent="0.25">
      <c r="A48" s="4" t="s">
        <v>90</v>
      </c>
      <c r="B48" s="4" t="s">
        <v>91</v>
      </c>
      <c r="C48" s="3">
        <v>143</v>
      </c>
      <c r="D48" s="3">
        <v>1971</v>
      </c>
      <c r="E48" s="118">
        <f t="shared" si="6"/>
        <v>7.2552004058853372</v>
      </c>
      <c r="F48" s="3">
        <v>94</v>
      </c>
      <c r="G48" s="3">
        <v>1820</v>
      </c>
      <c r="H48" s="118">
        <f t="shared" si="7"/>
        <v>5.1648351648351642</v>
      </c>
      <c r="I48" s="3">
        <v>7</v>
      </c>
      <c r="J48" s="3">
        <v>1494</v>
      </c>
      <c r="K48" s="118">
        <f t="shared" si="8"/>
        <v>0.46854082998661312</v>
      </c>
      <c r="L48" s="306">
        <f t="shared" si="21"/>
        <v>4.2961921335690381</v>
      </c>
      <c r="M48" s="3">
        <v>0</v>
      </c>
      <c r="N48" s="3">
        <v>0</v>
      </c>
      <c r="O48" s="118" t="e">
        <f t="shared" si="9"/>
        <v>#DIV/0!</v>
      </c>
      <c r="P48" s="3">
        <v>0</v>
      </c>
      <c r="Q48" s="3">
        <v>0</v>
      </c>
      <c r="R48" s="118" t="e">
        <f t="shared" si="10"/>
        <v>#DIV/0!</v>
      </c>
      <c r="S48" s="3">
        <v>0</v>
      </c>
      <c r="T48" s="3">
        <v>0</v>
      </c>
      <c r="U48" s="118" t="e">
        <f t="shared" si="11"/>
        <v>#DIV/0!</v>
      </c>
      <c r="V48" s="118" t="e">
        <f t="shared" si="12"/>
        <v>#DIV/0!</v>
      </c>
      <c r="W48" s="3">
        <v>12</v>
      </c>
      <c r="X48" s="3">
        <v>730</v>
      </c>
      <c r="Y48" s="118">
        <f t="shared" si="13"/>
        <v>1.6438356164383561</v>
      </c>
      <c r="Z48" s="3">
        <v>8</v>
      </c>
      <c r="AA48" s="3">
        <v>715</v>
      </c>
      <c r="AB48" s="118">
        <f t="shared" si="14"/>
        <v>1.118881118881119</v>
      </c>
      <c r="AC48" s="3">
        <v>0</v>
      </c>
      <c r="AD48" s="3">
        <v>437</v>
      </c>
      <c r="AE48" s="118">
        <f t="shared" si="15"/>
        <v>0</v>
      </c>
      <c r="AF48" s="118">
        <f t="shared" si="16"/>
        <v>0.9209055784398249</v>
      </c>
      <c r="AG48" s="305"/>
      <c r="AH48" s="118">
        <v>4.2961921335690381</v>
      </c>
      <c r="AI48" s="118" t="e">
        <v>#DIV/0!</v>
      </c>
      <c r="AJ48" s="118">
        <v>0.9209055784398249</v>
      </c>
      <c r="AK48" s="306">
        <f t="shared" si="31"/>
        <v>2.6085488560044316</v>
      </c>
      <c r="AL48" s="7"/>
      <c r="AM48" s="168">
        <f t="shared" si="25"/>
        <v>155</v>
      </c>
      <c r="AN48" s="18">
        <f t="shared" si="26"/>
        <v>2701</v>
      </c>
      <c r="AO48" s="203">
        <f t="shared" si="17"/>
        <v>5.7386153276564231</v>
      </c>
      <c r="AP48" s="18">
        <f t="shared" si="27"/>
        <v>102</v>
      </c>
      <c r="AQ48" s="18">
        <f t="shared" si="28"/>
        <v>2535</v>
      </c>
      <c r="AR48" s="203">
        <f t="shared" si="18"/>
        <v>4.0236686390532546</v>
      </c>
      <c r="AS48" s="18">
        <f t="shared" si="29"/>
        <v>7</v>
      </c>
      <c r="AT48" s="18">
        <f t="shared" si="30"/>
        <v>1931</v>
      </c>
      <c r="AU48" s="205">
        <f t="shared" si="19"/>
        <v>0.3625064733298809</v>
      </c>
      <c r="AV48" s="175">
        <f t="shared" si="20"/>
        <v>3.3749301466798531</v>
      </c>
    </row>
    <row r="49" spans="1:50" x14ac:dyDescent="0.25">
      <c r="A49" s="4" t="s">
        <v>92</v>
      </c>
      <c r="B49" s="4" t="s">
        <v>93</v>
      </c>
      <c r="C49" s="3">
        <v>24</v>
      </c>
      <c r="D49" s="3">
        <v>2447</v>
      </c>
      <c r="E49" s="118">
        <f t="shared" si="6"/>
        <v>0.98079280751941156</v>
      </c>
      <c r="F49" s="3">
        <v>14</v>
      </c>
      <c r="G49" s="3">
        <v>2083</v>
      </c>
      <c r="H49" s="118">
        <f t="shared" si="7"/>
        <v>0.67210753720595295</v>
      </c>
      <c r="I49" s="3">
        <v>22</v>
      </c>
      <c r="J49" s="3">
        <v>1983</v>
      </c>
      <c r="K49" s="118">
        <f t="shared" si="8"/>
        <v>1.1094301563287949</v>
      </c>
      <c r="L49" s="306">
        <f t="shared" si="21"/>
        <v>0.92077683368471985</v>
      </c>
      <c r="M49" s="3">
        <v>0</v>
      </c>
      <c r="N49" s="3">
        <v>0</v>
      </c>
      <c r="O49" s="118" t="e">
        <f t="shared" si="9"/>
        <v>#DIV/0!</v>
      </c>
      <c r="P49" s="3">
        <v>0</v>
      </c>
      <c r="Q49" s="3">
        <v>0</v>
      </c>
      <c r="R49" s="118" t="e">
        <f t="shared" si="10"/>
        <v>#DIV/0!</v>
      </c>
      <c r="S49" s="3">
        <v>0</v>
      </c>
      <c r="T49" s="3">
        <v>0</v>
      </c>
      <c r="U49" s="118" t="e">
        <f t="shared" si="11"/>
        <v>#DIV/0!</v>
      </c>
      <c r="V49" s="118" t="e">
        <f t="shared" si="12"/>
        <v>#DIV/0!</v>
      </c>
      <c r="W49" s="3">
        <v>15</v>
      </c>
      <c r="X49" s="3">
        <v>1381</v>
      </c>
      <c r="Y49" s="118">
        <f t="shared" si="13"/>
        <v>1.0861694424330195</v>
      </c>
      <c r="Z49" s="3">
        <v>9</v>
      </c>
      <c r="AA49" s="3">
        <v>1319</v>
      </c>
      <c r="AB49" s="118">
        <f t="shared" si="14"/>
        <v>0.6823351023502654</v>
      </c>
      <c r="AC49" s="3">
        <v>14</v>
      </c>
      <c r="AD49" s="3">
        <v>742</v>
      </c>
      <c r="AE49" s="118">
        <f t="shared" si="15"/>
        <v>1.8867924528301887</v>
      </c>
      <c r="AF49" s="118">
        <f t="shared" si="16"/>
        <v>1.2184323325378246</v>
      </c>
      <c r="AG49" s="305"/>
      <c r="AH49" s="118">
        <v>0.92077683368471985</v>
      </c>
      <c r="AI49" s="118" t="e">
        <v>#DIV/0!</v>
      </c>
      <c r="AJ49" s="118">
        <v>1.2184323325378246</v>
      </c>
      <c r="AK49" s="306">
        <f t="shared" si="31"/>
        <v>1.0696045831112722</v>
      </c>
      <c r="AL49" s="7"/>
      <c r="AM49" s="168">
        <f t="shared" si="25"/>
        <v>39</v>
      </c>
      <c r="AN49" s="18">
        <f t="shared" si="26"/>
        <v>3828</v>
      </c>
      <c r="AO49" s="203">
        <f t="shared" si="17"/>
        <v>1.018808777429467</v>
      </c>
      <c r="AP49" s="18">
        <f t="shared" si="27"/>
        <v>23</v>
      </c>
      <c r="AQ49" s="18">
        <f t="shared" si="28"/>
        <v>3402</v>
      </c>
      <c r="AR49" s="203">
        <f t="shared" si="18"/>
        <v>0.67607289829512052</v>
      </c>
      <c r="AS49" s="18">
        <f t="shared" si="29"/>
        <v>36</v>
      </c>
      <c r="AT49" s="18">
        <f t="shared" si="30"/>
        <v>2725</v>
      </c>
      <c r="AU49" s="205">
        <f t="shared" si="19"/>
        <v>1.3211009174311927</v>
      </c>
      <c r="AV49" s="175">
        <f t="shared" si="20"/>
        <v>1.0053275310519267</v>
      </c>
    </row>
    <row r="50" spans="1:50" x14ac:dyDescent="0.25">
      <c r="A50" s="4" t="s">
        <v>94</v>
      </c>
      <c r="B50" s="4" t="s">
        <v>95</v>
      </c>
      <c r="C50" s="3">
        <v>0</v>
      </c>
      <c r="D50" s="3">
        <v>1985</v>
      </c>
      <c r="E50" s="118">
        <f t="shared" si="6"/>
        <v>0</v>
      </c>
      <c r="F50" s="3">
        <v>5</v>
      </c>
      <c r="G50" s="3">
        <v>1868</v>
      </c>
      <c r="H50" s="118">
        <f t="shared" si="7"/>
        <v>0.26766595289079226</v>
      </c>
      <c r="I50" s="3">
        <v>0</v>
      </c>
      <c r="J50" s="3">
        <v>1789</v>
      </c>
      <c r="K50" s="118">
        <f t="shared" si="8"/>
        <v>0</v>
      </c>
      <c r="L50" s="306">
        <f t="shared" si="21"/>
        <v>8.9221984296930748E-2</v>
      </c>
      <c r="M50" s="3">
        <v>0</v>
      </c>
      <c r="N50" s="3">
        <v>0</v>
      </c>
      <c r="O50" s="118" t="e">
        <f t="shared" si="9"/>
        <v>#DIV/0!</v>
      </c>
      <c r="P50" s="3">
        <v>0</v>
      </c>
      <c r="Q50" s="3">
        <v>0</v>
      </c>
      <c r="R50" s="118" t="e">
        <f t="shared" si="10"/>
        <v>#DIV/0!</v>
      </c>
      <c r="S50" s="3">
        <v>0</v>
      </c>
      <c r="T50" s="3">
        <v>0</v>
      </c>
      <c r="U50" s="118" t="e">
        <f t="shared" si="11"/>
        <v>#DIV/0!</v>
      </c>
      <c r="V50" s="118" t="e">
        <f t="shared" si="12"/>
        <v>#DIV/0!</v>
      </c>
      <c r="W50" s="3">
        <v>0</v>
      </c>
      <c r="X50" s="3">
        <v>619</v>
      </c>
      <c r="Y50" s="118">
        <f t="shared" si="13"/>
        <v>0</v>
      </c>
      <c r="Z50" s="3">
        <v>0</v>
      </c>
      <c r="AA50" s="3">
        <v>640</v>
      </c>
      <c r="AB50" s="118">
        <f t="shared" si="14"/>
        <v>0</v>
      </c>
      <c r="AC50" s="3">
        <v>0</v>
      </c>
      <c r="AD50" s="3">
        <v>352</v>
      </c>
      <c r="AE50" s="118">
        <f t="shared" si="15"/>
        <v>0</v>
      </c>
      <c r="AF50" s="118">
        <f t="shared" si="16"/>
        <v>0</v>
      </c>
      <c r="AG50" s="305"/>
      <c r="AH50" s="118">
        <v>8.9221984296930748E-2</v>
      </c>
      <c r="AI50" s="118" t="e">
        <v>#DIV/0!</v>
      </c>
      <c r="AJ50" s="118">
        <v>0</v>
      </c>
      <c r="AK50" s="306">
        <f>+(AH50+AJ50)/2</f>
        <v>4.4610992148465374E-2</v>
      </c>
      <c r="AL50" s="7"/>
      <c r="AM50" s="168">
        <f t="shared" si="25"/>
        <v>0</v>
      </c>
      <c r="AN50" s="18">
        <f t="shared" si="26"/>
        <v>2604</v>
      </c>
      <c r="AO50" s="203">
        <f t="shared" si="17"/>
        <v>0</v>
      </c>
      <c r="AP50" s="18">
        <f t="shared" si="27"/>
        <v>5</v>
      </c>
      <c r="AQ50" s="18">
        <f t="shared" si="28"/>
        <v>2508</v>
      </c>
      <c r="AR50" s="203">
        <f t="shared" si="18"/>
        <v>0.1993620414673046</v>
      </c>
      <c r="AS50" s="18">
        <f t="shared" si="29"/>
        <v>0</v>
      </c>
      <c r="AT50" s="18">
        <f t="shared" si="30"/>
        <v>2141</v>
      </c>
      <c r="AU50" s="205">
        <f t="shared" si="19"/>
        <v>0</v>
      </c>
      <c r="AV50" s="175">
        <f t="shared" si="20"/>
        <v>6.6454013822434863E-2</v>
      </c>
    </row>
    <row r="51" spans="1:50" x14ac:dyDescent="0.25">
      <c r="A51" s="4" t="s">
        <v>96</v>
      </c>
      <c r="B51" s="4" t="s">
        <v>97</v>
      </c>
      <c r="C51" s="3">
        <v>245</v>
      </c>
      <c r="D51" s="3">
        <v>2678</v>
      </c>
      <c r="E51" s="118">
        <f t="shared" si="6"/>
        <v>9.1486183719193424</v>
      </c>
      <c r="F51" s="3">
        <v>100</v>
      </c>
      <c r="G51" s="3">
        <v>2078</v>
      </c>
      <c r="H51" s="118">
        <f t="shared" si="7"/>
        <v>4.8123195380173245</v>
      </c>
      <c r="I51" s="3">
        <v>108</v>
      </c>
      <c r="J51" s="3">
        <v>1946</v>
      </c>
      <c r="K51" s="118">
        <f t="shared" si="8"/>
        <v>5.5498458376156217</v>
      </c>
      <c r="L51" s="306">
        <f t="shared" si="21"/>
        <v>6.5035945825174295</v>
      </c>
      <c r="M51" s="3">
        <v>0</v>
      </c>
      <c r="N51" s="3">
        <v>0</v>
      </c>
      <c r="O51" s="118" t="e">
        <f t="shared" si="9"/>
        <v>#DIV/0!</v>
      </c>
      <c r="P51" s="3">
        <v>0</v>
      </c>
      <c r="Q51" s="3">
        <v>0</v>
      </c>
      <c r="R51" s="118" t="e">
        <f t="shared" si="10"/>
        <v>#DIV/0!</v>
      </c>
      <c r="S51" s="3">
        <v>0</v>
      </c>
      <c r="T51" s="3">
        <v>0</v>
      </c>
      <c r="U51" s="118" t="e">
        <f t="shared" si="11"/>
        <v>#DIV/0!</v>
      </c>
      <c r="V51" s="118" t="e">
        <f t="shared" si="12"/>
        <v>#DIV/0!</v>
      </c>
      <c r="W51" s="3">
        <v>72</v>
      </c>
      <c r="X51" s="3">
        <v>1126</v>
      </c>
      <c r="Y51" s="118">
        <f t="shared" si="13"/>
        <v>6.3943161634103021</v>
      </c>
      <c r="Z51" s="3">
        <v>39</v>
      </c>
      <c r="AA51" s="3">
        <v>1018</v>
      </c>
      <c r="AB51" s="118">
        <f t="shared" si="14"/>
        <v>3.8310412573673869</v>
      </c>
      <c r="AC51" s="3">
        <v>38</v>
      </c>
      <c r="AD51" s="3">
        <v>612</v>
      </c>
      <c r="AE51" s="118">
        <f t="shared" si="15"/>
        <v>6.2091503267973858</v>
      </c>
      <c r="AF51" s="118">
        <f t="shared" si="16"/>
        <v>5.4781692491916916</v>
      </c>
      <c r="AG51" s="305"/>
      <c r="AH51" s="118">
        <v>6.5035945825174295</v>
      </c>
      <c r="AI51" s="118" t="e">
        <v>#DIV/0!</v>
      </c>
      <c r="AJ51" s="118">
        <v>5.4781692491916916</v>
      </c>
      <c r="AK51" s="306">
        <f t="shared" si="31"/>
        <v>5.9908819158545601</v>
      </c>
      <c r="AL51" s="7"/>
      <c r="AM51" s="168">
        <f t="shared" si="25"/>
        <v>317</v>
      </c>
      <c r="AN51" s="18">
        <f t="shared" si="26"/>
        <v>3804</v>
      </c>
      <c r="AO51" s="203">
        <f t="shared" si="17"/>
        <v>8.3333333333333321</v>
      </c>
      <c r="AP51" s="18">
        <f t="shared" si="27"/>
        <v>139</v>
      </c>
      <c r="AQ51" s="18">
        <f t="shared" si="28"/>
        <v>3096</v>
      </c>
      <c r="AR51" s="203">
        <f t="shared" si="18"/>
        <v>4.4896640826873382</v>
      </c>
      <c r="AS51" s="18">
        <f t="shared" si="29"/>
        <v>146</v>
      </c>
      <c r="AT51" s="18">
        <f t="shared" si="30"/>
        <v>2558</v>
      </c>
      <c r="AU51" s="205">
        <f t="shared" si="19"/>
        <v>5.7075840500390935</v>
      </c>
      <c r="AV51" s="175">
        <f t="shared" si="20"/>
        <v>6.1768604886865885</v>
      </c>
    </row>
    <row r="52" spans="1:50" x14ac:dyDescent="0.25">
      <c r="A52" s="4" t="s">
        <v>98</v>
      </c>
      <c r="B52" s="4" t="s">
        <v>99</v>
      </c>
      <c r="C52" s="3">
        <v>200</v>
      </c>
      <c r="D52" s="3">
        <v>1438</v>
      </c>
      <c r="E52" s="118">
        <f t="shared" si="6"/>
        <v>13.908205841446453</v>
      </c>
      <c r="F52" s="3">
        <v>143</v>
      </c>
      <c r="G52" s="3">
        <v>1281</v>
      </c>
      <c r="H52" s="118">
        <f t="shared" si="7"/>
        <v>11.163153786104605</v>
      </c>
      <c r="I52" s="3">
        <v>105</v>
      </c>
      <c r="J52" s="3">
        <v>1182</v>
      </c>
      <c r="K52" s="118">
        <f t="shared" si="8"/>
        <v>8.8832487309644677</v>
      </c>
      <c r="L52" s="306">
        <f t="shared" si="21"/>
        <v>11.318202786171843</v>
      </c>
      <c r="M52" s="3">
        <v>0</v>
      </c>
      <c r="N52" s="3">
        <v>0</v>
      </c>
      <c r="O52" s="118" t="e">
        <f t="shared" si="9"/>
        <v>#DIV/0!</v>
      </c>
      <c r="P52" s="3">
        <v>0</v>
      </c>
      <c r="Q52" s="3">
        <v>0</v>
      </c>
      <c r="R52" s="118" t="e">
        <f t="shared" si="10"/>
        <v>#DIV/0!</v>
      </c>
      <c r="S52" s="3">
        <v>0</v>
      </c>
      <c r="T52" s="3">
        <v>0</v>
      </c>
      <c r="U52" s="118" t="e">
        <f t="shared" si="11"/>
        <v>#DIV/0!</v>
      </c>
      <c r="V52" s="118" t="e">
        <f t="shared" si="12"/>
        <v>#DIV/0!</v>
      </c>
      <c r="W52" s="3">
        <v>51</v>
      </c>
      <c r="X52" s="3">
        <v>664</v>
      </c>
      <c r="Y52" s="118">
        <f t="shared" si="13"/>
        <v>7.6807228915662646</v>
      </c>
      <c r="Z52" s="3">
        <v>65</v>
      </c>
      <c r="AA52" s="3">
        <v>719</v>
      </c>
      <c r="AB52" s="118">
        <f t="shared" si="14"/>
        <v>9.0403337969401942</v>
      </c>
      <c r="AC52" s="3">
        <v>27</v>
      </c>
      <c r="AD52" s="3">
        <v>481</v>
      </c>
      <c r="AE52" s="118">
        <f t="shared" si="15"/>
        <v>5.6133056133056138</v>
      </c>
      <c r="AF52" s="118">
        <f t="shared" si="16"/>
        <v>7.444787433937357</v>
      </c>
      <c r="AG52" s="305"/>
      <c r="AH52" s="118">
        <v>11.318202786171843</v>
      </c>
      <c r="AI52" s="118" t="e">
        <v>#DIV/0!</v>
      </c>
      <c r="AJ52" s="118">
        <v>7.444787433937357</v>
      </c>
      <c r="AK52" s="306">
        <f t="shared" si="31"/>
        <v>9.3814951100546011</v>
      </c>
      <c r="AL52" s="7"/>
      <c r="AM52" s="168">
        <f t="shared" si="25"/>
        <v>251</v>
      </c>
      <c r="AN52" s="18">
        <f t="shared" si="26"/>
        <v>2102</v>
      </c>
      <c r="AO52" s="203">
        <f t="shared" si="17"/>
        <v>11.941008563273073</v>
      </c>
      <c r="AP52" s="18">
        <f t="shared" si="27"/>
        <v>208</v>
      </c>
      <c r="AQ52" s="18">
        <f t="shared" si="28"/>
        <v>2000</v>
      </c>
      <c r="AR52" s="203">
        <f t="shared" si="18"/>
        <v>10.4</v>
      </c>
      <c r="AS52" s="18">
        <f t="shared" si="29"/>
        <v>132</v>
      </c>
      <c r="AT52" s="18">
        <f t="shared" si="30"/>
        <v>1663</v>
      </c>
      <c r="AU52" s="205">
        <f t="shared" si="19"/>
        <v>7.9374624173181001</v>
      </c>
      <c r="AV52" s="175">
        <f t="shared" si="20"/>
        <v>10.092823660197057</v>
      </c>
      <c r="AX52" s="219"/>
    </row>
    <row r="53" spans="1:50" x14ac:dyDescent="0.25">
      <c r="A53" s="4" t="s">
        <v>100</v>
      </c>
      <c r="B53" s="4" t="s">
        <v>101</v>
      </c>
      <c r="C53" s="3">
        <v>12</v>
      </c>
      <c r="D53" s="3">
        <v>833</v>
      </c>
      <c r="E53" s="118">
        <f t="shared" si="6"/>
        <v>1.440576230492197</v>
      </c>
      <c r="F53" s="3">
        <v>11</v>
      </c>
      <c r="G53" s="3">
        <v>779</v>
      </c>
      <c r="H53" s="118">
        <f t="shared" si="7"/>
        <v>1.4120667522464698</v>
      </c>
      <c r="I53" s="3">
        <v>11</v>
      </c>
      <c r="J53" s="3">
        <v>703</v>
      </c>
      <c r="K53" s="118">
        <f t="shared" si="8"/>
        <v>1.5647226173541962</v>
      </c>
      <c r="L53" s="306">
        <f t="shared" si="21"/>
        <v>1.4724552000309543</v>
      </c>
      <c r="M53" s="3">
        <v>0</v>
      </c>
      <c r="N53" s="3">
        <v>0</v>
      </c>
      <c r="O53" s="118" t="e">
        <f t="shared" si="9"/>
        <v>#DIV/0!</v>
      </c>
      <c r="P53" s="3">
        <v>0</v>
      </c>
      <c r="Q53" s="3">
        <v>0</v>
      </c>
      <c r="R53" s="118" t="e">
        <f t="shared" si="10"/>
        <v>#DIV/0!</v>
      </c>
      <c r="S53" s="3">
        <v>0</v>
      </c>
      <c r="T53" s="3">
        <v>0</v>
      </c>
      <c r="U53" s="118" t="e">
        <f t="shared" si="11"/>
        <v>#DIV/0!</v>
      </c>
      <c r="V53" s="118" t="e">
        <f t="shared" si="12"/>
        <v>#DIV/0!</v>
      </c>
      <c r="W53" s="3">
        <v>12</v>
      </c>
      <c r="X53" s="3">
        <v>325</v>
      </c>
      <c r="Y53" s="118">
        <f t="shared" si="13"/>
        <v>3.6923076923076925</v>
      </c>
      <c r="Z53" s="3">
        <v>1</v>
      </c>
      <c r="AA53" s="3">
        <v>320</v>
      </c>
      <c r="AB53" s="118">
        <f t="shared" si="14"/>
        <v>0.3125</v>
      </c>
      <c r="AC53" s="3">
        <v>3</v>
      </c>
      <c r="AD53" s="3">
        <v>186</v>
      </c>
      <c r="AE53" s="118">
        <f t="shared" si="15"/>
        <v>1.6129032258064515</v>
      </c>
      <c r="AF53" s="118">
        <f t="shared" si="16"/>
        <v>1.8725703060380479</v>
      </c>
      <c r="AG53" s="305"/>
      <c r="AH53" s="118">
        <v>1.4724552000309543</v>
      </c>
      <c r="AI53" s="118" t="e">
        <v>#DIV/0!</v>
      </c>
      <c r="AJ53" s="118">
        <v>1.8725703060380479</v>
      </c>
      <c r="AK53" s="306">
        <f t="shared" si="31"/>
        <v>1.6725127530345012</v>
      </c>
      <c r="AL53" s="7"/>
      <c r="AM53" s="168">
        <f t="shared" si="25"/>
        <v>24</v>
      </c>
      <c r="AN53" s="18">
        <f t="shared" si="26"/>
        <v>1158</v>
      </c>
      <c r="AO53" s="203">
        <f t="shared" si="17"/>
        <v>2.0725388601036272</v>
      </c>
      <c r="AP53" s="18">
        <f t="shared" si="27"/>
        <v>12</v>
      </c>
      <c r="AQ53" s="18">
        <f t="shared" si="28"/>
        <v>1099</v>
      </c>
      <c r="AR53" s="203">
        <f t="shared" si="18"/>
        <v>1.0919017288444042</v>
      </c>
      <c r="AS53" s="18">
        <f t="shared" si="29"/>
        <v>14</v>
      </c>
      <c r="AT53" s="18">
        <f t="shared" si="30"/>
        <v>889</v>
      </c>
      <c r="AU53" s="205">
        <f t="shared" si="19"/>
        <v>1.5748031496062991</v>
      </c>
      <c r="AV53" s="175">
        <f t="shared" si="20"/>
        <v>1.5797479128514436</v>
      </c>
    </row>
    <row r="54" spans="1:50" x14ac:dyDescent="0.25">
      <c r="A54" s="4" t="s">
        <v>102</v>
      </c>
      <c r="B54" s="4" t="s">
        <v>103</v>
      </c>
      <c r="C54" s="3">
        <v>46</v>
      </c>
      <c r="D54" s="3">
        <v>1342</v>
      </c>
      <c r="E54" s="118">
        <f t="shared" si="6"/>
        <v>3.427719821162444</v>
      </c>
      <c r="F54" s="3">
        <v>22</v>
      </c>
      <c r="G54" s="3">
        <v>1276</v>
      </c>
      <c r="H54" s="118">
        <f t="shared" si="7"/>
        <v>1.7241379310344827</v>
      </c>
      <c r="I54" s="3">
        <v>39</v>
      </c>
      <c r="J54" s="3">
        <v>1046</v>
      </c>
      <c r="K54" s="118">
        <f t="shared" si="8"/>
        <v>3.7284894837476101</v>
      </c>
      <c r="L54" s="306">
        <f t="shared" si="21"/>
        <v>2.9601157453148459</v>
      </c>
      <c r="M54" s="3">
        <v>0</v>
      </c>
      <c r="N54" s="3">
        <v>0</v>
      </c>
      <c r="O54" s="118" t="e">
        <f t="shared" si="9"/>
        <v>#DIV/0!</v>
      </c>
      <c r="P54" s="3">
        <v>0</v>
      </c>
      <c r="Q54" s="3">
        <v>0</v>
      </c>
      <c r="R54" s="118" t="e">
        <f t="shared" si="10"/>
        <v>#DIV/0!</v>
      </c>
      <c r="S54" s="3">
        <v>0</v>
      </c>
      <c r="T54" s="3">
        <v>0</v>
      </c>
      <c r="U54" s="118" t="e">
        <f t="shared" si="11"/>
        <v>#DIV/0!</v>
      </c>
      <c r="V54" s="118" t="e">
        <f t="shared" si="12"/>
        <v>#DIV/0!</v>
      </c>
      <c r="W54" s="3">
        <v>13</v>
      </c>
      <c r="X54" s="3">
        <v>748</v>
      </c>
      <c r="Y54" s="118">
        <f t="shared" si="13"/>
        <v>1.7379679144385027</v>
      </c>
      <c r="Z54" s="3">
        <v>14</v>
      </c>
      <c r="AA54" s="3">
        <v>751</v>
      </c>
      <c r="AB54" s="118">
        <f t="shared" si="14"/>
        <v>1.8641810918774968</v>
      </c>
      <c r="AC54" s="3">
        <v>4</v>
      </c>
      <c r="AD54" s="3">
        <v>414</v>
      </c>
      <c r="AE54" s="118">
        <f t="shared" si="15"/>
        <v>0.96618357487922701</v>
      </c>
      <c r="AF54" s="118">
        <f t="shared" si="16"/>
        <v>1.5227775270650756</v>
      </c>
      <c r="AG54" s="305"/>
      <c r="AH54" s="118">
        <v>2.9601157453148459</v>
      </c>
      <c r="AI54" s="118" t="e">
        <v>#DIV/0!</v>
      </c>
      <c r="AJ54" s="118">
        <v>1.5227775270650756</v>
      </c>
      <c r="AK54" s="306">
        <f t="shared" si="31"/>
        <v>2.241446636189961</v>
      </c>
      <c r="AL54" s="7"/>
      <c r="AM54" s="168">
        <f t="shared" si="25"/>
        <v>59</v>
      </c>
      <c r="AN54" s="18">
        <f t="shared" si="26"/>
        <v>2090</v>
      </c>
      <c r="AO54" s="203">
        <f t="shared" si="17"/>
        <v>2.8229665071770333</v>
      </c>
      <c r="AP54" s="18">
        <f t="shared" si="27"/>
        <v>36</v>
      </c>
      <c r="AQ54" s="18">
        <f t="shared" si="28"/>
        <v>2027</v>
      </c>
      <c r="AR54" s="203">
        <f t="shared" si="18"/>
        <v>1.7760236803157377</v>
      </c>
      <c r="AS54" s="18">
        <f t="shared" si="29"/>
        <v>43</v>
      </c>
      <c r="AT54" s="18">
        <f t="shared" si="30"/>
        <v>1460</v>
      </c>
      <c r="AU54" s="205">
        <f t="shared" si="19"/>
        <v>2.945205479452055</v>
      </c>
      <c r="AV54" s="175">
        <f t="shared" si="20"/>
        <v>2.514731888981609</v>
      </c>
    </row>
    <row r="55" spans="1:50" x14ac:dyDescent="0.25">
      <c r="A55" s="4" t="s">
        <v>104</v>
      </c>
      <c r="B55" s="4" t="s">
        <v>105</v>
      </c>
      <c r="C55" s="3">
        <v>125</v>
      </c>
      <c r="D55" s="3">
        <v>1014</v>
      </c>
      <c r="E55" s="118">
        <f t="shared" si="6"/>
        <v>12.32741617357002</v>
      </c>
      <c r="F55" s="3">
        <v>68</v>
      </c>
      <c r="G55" s="3">
        <v>855</v>
      </c>
      <c r="H55" s="118">
        <f t="shared" si="7"/>
        <v>7.9532163742690063</v>
      </c>
      <c r="I55" s="3">
        <v>32</v>
      </c>
      <c r="J55" s="3">
        <v>811</v>
      </c>
      <c r="K55" s="118">
        <f t="shared" si="8"/>
        <v>3.9457459926017262</v>
      </c>
      <c r="L55" s="306">
        <f t="shared" si="21"/>
        <v>8.0754595134802507</v>
      </c>
      <c r="M55" s="3">
        <v>3</v>
      </c>
      <c r="N55" s="3">
        <v>9</v>
      </c>
      <c r="O55" s="118">
        <f t="shared" si="9"/>
        <v>33.333333333333329</v>
      </c>
      <c r="P55" s="3">
        <v>0</v>
      </c>
      <c r="Q55" s="3">
        <v>5</v>
      </c>
      <c r="R55" s="118">
        <f t="shared" si="10"/>
        <v>0</v>
      </c>
      <c r="S55" s="3">
        <v>0</v>
      </c>
      <c r="T55" s="3">
        <v>8</v>
      </c>
      <c r="U55" s="118">
        <f t="shared" si="11"/>
        <v>0</v>
      </c>
      <c r="V55" s="118">
        <f t="shared" si="12"/>
        <v>11.111111111111109</v>
      </c>
      <c r="W55" s="3">
        <v>16</v>
      </c>
      <c r="X55" s="3">
        <v>265</v>
      </c>
      <c r="Y55" s="118">
        <f t="shared" si="13"/>
        <v>6.0377358490566042</v>
      </c>
      <c r="Z55" s="3">
        <v>11</v>
      </c>
      <c r="AA55" s="3">
        <v>277</v>
      </c>
      <c r="AB55" s="118">
        <f t="shared" si="14"/>
        <v>3.9711191335740073</v>
      </c>
      <c r="AC55" s="3">
        <v>3</v>
      </c>
      <c r="AD55" s="3">
        <v>179</v>
      </c>
      <c r="AE55" s="118">
        <f t="shared" si="15"/>
        <v>1.6759776536312849</v>
      </c>
      <c r="AF55" s="118">
        <f t="shared" si="16"/>
        <v>3.894944212087299</v>
      </c>
      <c r="AG55" s="305"/>
      <c r="AH55" s="118">
        <v>8.0754595134802507</v>
      </c>
      <c r="AI55" s="118">
        <v>11.111111111111109</v>
      </c>
      <c r="AJ55" s="118">
        <v>3.894944212087299</v>
      </c>
      <c r="AK55" s="306">
        <f>+(L55+V55+AF55)/3</f>
        <v>7.693838278892887</v>
      </c>
      <c r="AL55" s="7"/>
      <c r="AM55" s="168">
        <f t="shared" si="25"/>
        <v>144</v>
      </c>
      <c r="AN55" s="18">
        <f t="shared" si="26"/>
        <v>1288</v>
      </c>
      <c r="AO55" s="203">
        <f t="shared" si="17"/>
        <v>11.180124223602485</v>
      </c>
      <c r="AP55" s="18">
        <f t="shared" si="27"/>
        <v>79</v>
      </c>
      <c r="AQ55" s="18">
        <f t="shared" si="28"/>
        <v>1137</v>
      </c>
      <c r="AR55" s="203">
        <f t="shared" si="18"/>
        <v>6.9481090589270007</v>
      </c>
      <c r="AS55" s="18">
        <f t="shared" si="29"/>
        <v>35</v>
      </c>
      <c r="AT55" s="18">
        <f t="shared" si="30"/>
        <v>998</v>
      </c>
      <c r="AU55" s="205">
        <f t="shared" si="19"/>
        <v>3.5070140280561124</v>
      </c>
      <c r="AV55" s="175">
        <f t="shared" si="20"/>
        <v>7.2117491035285326</v>
      </c>
    </row>
    <row r="56" spans="1:50" x14ac:dyDescent="0.25">
      <c r="A56" s="4" t="s">
        <v>106</v>
      </c>
      <c r="B56" s="4" t="s">
        <v>107</v>
      </c>
      <c r="C56" s="3">
        <v>106</v>
      </c>
      <c r="D56" s="3">
        <v>1851</v>
      </c>
      <c r="E56" s="118">
        <f t="shared" si="6"/>
        <v>5.726634251755808</v>
      </c>
      <c r="F56" s="3">
        <v>89</v>
      </c>
      <c r="G56" s="3">
        <v>1574</v>
      </c>
      <c r="H56" s="118">
        <f t="shared" si="7"/>
        <v>5.6543837357052098</v>
      </c>
      <c r="I56" s="3">
        <v>61</v>
      </c>
      <c r="J56" s="3">
        <v>1435</v>
      </c>
      <c r="K56" s="118">
        <f t="shared" si="8"/>
        <v>4.2508710801393725</v>
      </c>
      <c r="L56" s="306">
        <f t="shared" si="21"/>
        <v>5.2106296892001298</v>
      </c>
      <c r="M56" s="3">
        <v>0</v>
      </c>
      <c r="N56" s="3">
        <v>3</v>
      </c>
      <c r="O56" s="118">
        <f t="shared" si="9"/>
        <v>0</v>
      </c>
      <c r="P56" s="3">
        <v>0</v>
      </c>
      <c r="Q56" s="3">
        <v>5</v>
      </c>
      <c r="R56" s="118">
        <f t="shared" si="10"/>
        <v>0</v>
      </c>
      <c r="S56" s="3">
        <v>0</v>
      </c>
      <c r="T56" s="3">
        <v>5</v>
      </c>
      <c r="U56" s="118">
        <f t="shared" si="11"/>
        <v>0</v>
      </c>
      <c r="V56" s="118">
        <f t="shared" si="12"/>
        <v>0</v>
      </c>
      <c r="W56" s="3">
        <v>9</v>
      </c>
      <c r="X56" s="3">
        <v>619</v>
      </c>
      <c r="Y56" s="118">
        <f t="shared" si="13"/>
        <v>1.4539579967689822</v>
      </c>
      <c r="Z56" s="3">
        <v>6</v>
      </c>
      <c r="AA56" s="3">
        <v>631</v>
      </c>
      <c r="AB56" s="118">
        <f t="shared" si="14"/>
        <v>0.95087163232963556</v>
      </c>
      <c r="AC56" s="3">
        <v>8</v>
      </c>
      <c r="AD56" s="3">
        <v>364</v>
      </c>
      <c r="AE56" s="118">
        <f t="shared" si="15"/>
        <v>2.197802197802198</v>
      </c>
      <c r="AF56" s="118">
        <f t="shared" si="16"/>
        <v>1.5342106089669387</v>
      </c>
      <c r="AG56" s="305"/>
      <c r="AH56" s="118">
        <v>5.2106296892001298</v>
      </c>
      <c r="AI56" s="118">
        <v>0</v>
      </c>
      <c r="AJ56" s="118">
        <v>1.5342106089669387</v>
      </c>
      <c r="AK56" s="306">
        <f>SUM(AH56:AJ56)/3</f>
        <v>2.2482800993890231</v>
      </c>
      <c r="AL56" s="7"/>
      <c r="AM56" s="168">
        <f t="shared" si="25"/>
        <v>115</v>
      </c>
      <c r="AN56" s="18">
        <f t="shared" si="26"/>
        <v>2473</v>
      </c>
      <c r="AO56" s="203">
        <f t="shared" si="17"/>
        <v>4.6502224019409617</v>
      </c>
      <c r="AP56" s="18">
        <f t="shared" si="27"/>
        <v>95</v>
      </c>
      <c r="AQ56" s="18">
        <f t="shared" si="28"/>
        <v>2210</v>
      </c>
      <c r="AR56" s="203">
        <f t="shared" si="18"/>
        <v>4.2986425339366514</v>
      </c>
      <c r="AS56" s="18">
        <f t="shared" si="29"/>
        <v>69</v>
      </c>
      <c r="AT56" s="18">
        <f t="shared" si="30"/>
        <v>1804</v>
      </c>
      <c r="AU56" s="205">
        <f t="shared" si="19"/>
        <v>3.8248337028824833</v>
      </c>
      <c r="AV56" s="175">
        <f t="shared" si="20"/>
        <v>4.2578995462533653</v>
      </c>
    </row>
    <row r="57" spans="1:50" x14ac:dyDescent="0.25">
      <c r="A57" s="4" t="s">
        <v>108</v>
      </c>
      <c r="B57" s="4" t="s">
        <v>109</v>
      </c>
      <c r="C57" s="3">
        <v>26</v>
      </c>
      <c r="D57" s="3">
        <v>710</v>
      </c>
      <c r="E57" s="118">
        <f t="shared" si="6"/>
        <v>3.6619718309859155</v>
      </c>
      <c r="F57" s="3">
        <v>67</v>
      </c>
      <c r="G57" s="3">
        <v>646</v>
      </c>
      <c r="H57" s="118">
        <f t="shared" si="7"/>
        <v>10.371517027863778</v>
      </c>
      <c r="I57" s="3">
        <v>49</v>
      </c>
      <c r="J57" s="3">
        <v>601</v>
      </c>
      <c r="K57" s="118">
        <f t="shared" si="8"/>
        <v>8.1530782029950082</v>
      </c>
      <c r="L57" s="306">
        <f t="shared" si="21"/>
        <v>7.395522353948234</v>
      </c>
      <c r="M57" s="3">
        <v>0</v>
      </c>
      <c r="N57" s="3">
        <v>0</v>
      </c>
      <c r="O57" s="118" t="e">
        <f t="shared" si="9"/>
        <v>#DIV/0!</v>
      </c>
      <c r="P57" s="3">
        <v>0</v>
      </c>
      <c r="Q57" s="3">
        <v>0</v>
      </c>
      <c r="R57" s="118" t="e">
        <f t="shared" si="10"/>
        <v>#DIV/0!</v>
      </c>
      <c r="S57" s="3">
        <v>0</v>
      </c>
      <c r="T57" s="3">
        <v>0</v>
      </c>
      <c r="U57" s="118" t="e">
        <f t="shared" si="11"/>
        <v>#DIV/0!</v>
      </c>
      <c r="V57" s="118" t="e">
        <f t="shared" si="12"/>
        <v>#DIV/0!</v>
      </c>
      <c r="W57" s="3">
        <v>17</v>
      </c>
      <c r="X57" s="3">
        <v>364</v>
      </c>
      <c r="Y57" s="118">
        <f t="shared" si="13"/>
        <v>4.6703296703296706</v>
      </c>
      <c r="Z57" s="3">
        <v>21</v>
      </c>
      <c r="AA57" s="3">
        <v>334</v>
      </c>
      <c r="AB57" s="118">
        <f t="shared" si="14"/>
        <v>6.2874251497005984</v>
      </c>
      <c r="AC57" s="3">
        <v>21</v>
      </c>
      <c r="AD57" s="3">
        <v>259</v>
      </c>
      <c r="AE57" s="118">
        <f t="shared" si="15"/>
        <v>8.1081081081081088</v>
      </c>
      <c r="AF57" s="118">
        <f t="shared" si="16"/>
        <v>6.3552876427127929</v>
      </c>
      <c r="AG57" s="305"/>
      <c r="AH57" s="118">
        <v>7.395522353948234</v>
      </c>
      <c r="AI57" s="118" t="e">
        <v>#DIV/0!</v>
      </c>
      <c r="AJ57" s="118">
        <v>6.3552876427127929</v>
      </c>
      <c r="AK57" s="306">
        <f t="shared" ref="AK57:AK77" si="32">+(AH57+AJ57)/2</f>
        <v>6.875404998330513</v>
      </c>
      <c r="AL57" s="7"/>
      <c r="AM57" s="168">
        <f t="shared" si="25"/>
        <v>43</v>
      </c>
      <c r="AN57" s="18">
        <f t="shared" si="26"/>
        <v>1074</v>
      </c>
      <c r="AO57" s="203">
        <f t="shared" si="17"/>
        <v>4.0037243947858476</v>
      </c>
      <c r="AP57" s="18">
        <f t="shared" si="27"/>
        <v>88</v>
      </c>
      <c r="AQ57" s="18">
        <f t="shared" si="28"/>
        <v>980</v>
      </c>
      <c r="AR57" s="203">
        <f t="shared" si="18"/>
        <v>8.9795918367346932</v>
      </c>
      <c r="AS57" s="18">
        <f t="shared" si="29"/>
        <v>70</v>
      </c>
      <c r="AT57" s="18">
        <f t="shared" si="30"/>
        <v>860</v>
      </c>
      <c r="AU57" s="205">
        <f t="shared" si="19"/>
        <v>8.1395348837209305</v>
      </c>
      <c r="AV57" s="175">
        <f t="shared" si="20"/>
        <v>7.0409503717471571</v>
      </c>
    </row>
    <row r="58" spans="1:50" x14ac:dyDescent="0.25">
      <c r="A58" s="4" t="s">
        <v>110</v>
      </c>
      <c r="B58" s="4" t="s">
        <v>111</v>
      </c>
      <c r="C58" s="3">
        <v>3</v>
      </c>
      <c r="D58" s="3">
        <v>1484</v>
      </c>
      <c r="E58" s="118">
        <f t="shared" si="6"/>
        <v>0.20215633423180593</v>
      </c>
      <c r="F58" s="3">
        <v>71</v>
      </c>
      <c r="G58" s="3">
        <v>1407</v>
      </c>
      <c r="H58" s="118">
        <f t="shared" si="7"/>
        <v>5.0461975835110158</v>
      </c>
      <c r="I58" s="3">
        <v>77</v>
      </c>
      <c r="J58" s="3">
        <v>956</v>
      </c>
      <c r="K58" s="118">
        <f t="shared" si="8"/>
        <v>8.05439330543933</v>
      </c>
      <c r="L58" s="306">
        <f t="shared" si="21"/>
        <v>4.4342490743940504</v>
      </c>
      <c r="M58" s="3">
        <v>0</v>
      </c>
      <c r="N58" s="3">
        <v>0</v>
      </c>
      <c r="O58" s="118" t="e">
        <f t="shared" si="9"/>
        <v>#DIV/0!</v>
      </c>
      <c r="P58" s="3">
        <v>0</v>
      </c>
      <c r="Q58" s="3">
        <v>0</v>
      </c>
      <c r="R58" s="118" t="e">
        <f t="shared" si="10"/>
        <v>#DIV/0!</v>
      </c>
      <c r="S58" s="3">
        <v>0</v>
      </c>
      <c r="T58" s="3">
        <v>0</v>
      </c>
      <c r="U58" s="118" t="e">
        <f t="shared" si="11"/>
        <v>#DIV/0!</v>
      </c>
      <c r="V58" s="118" t="e">
        <f t="shared" si="12"/>
        <v>#DIV/0!</v>
      </c>
      <c r="W58" s="3">
        <v>0</v>
      </c>
      <c r="X58" s="3">
        <v>328</v>
      </c>
      <c r="Y58" s="118">
        <f t="shared" si="13"/>
        <v>0</v>
      </c>
      <c r="Z58" s="3">
        <v>0</v>
      </c>
      <c r="AA58" s="3">
        <v>383</v>
      </c>
      <c r="AB58" s="118">
        <f t="shared" si="14"/>
        <v>0</v>
      </c>
      <c r="AC58" s="3">
        <v>19</v>
      </c>
      <c r="AD58" s="3">
        <v>282</v>
      </c>
      <c r="AE58" s="118">
        <f t="shared" si="15"/>
        <v>6.7375886524822697</v>
      </c>
      <c r="AF58" s="118">
        <f t="shared" si="16"/>
        <v>2.2458628841607564</v>
      </c>
      <c r="AG58" s="305"/>
      <c r="AH58" s="118">
        <v>4.4342490743940504</v>
      </c>
      <c r="AI58" s="118" t="e">
        <v>#DIV/0!</v>
      </c>
      <c r="AJ58" s="118">
        <v>2.2458628841607564</v>
      </c>
      <c r="AK58" s="306">
        <f t="shared" si="32"/>
        <v>3.3400559792774036</v>
      </c>
      <c r="AL58" s="7"/>
      <c r="AM58" s="168">
        <f t="shared" si="25"/>
        <v>3</v>
      </c>
      <c r="AN58" s="18">
        <f t="shared" si="26"/>
        <v>1812</v>
      </c>
      <c r="AO58" s="203">
        <f t="shared" si="17"/>
        <v>0.16556291390728478</v>
      </c>
      <c r="AP58" s="18">
        <f t="shared" si="27"/>
        <v>71</v>
      </c>
      <c r="AQ58" s="18">
        <f t="shared" si="28"/>
        <v>1790</v>
      </c>
      <c r="AR58" s="203">
        <f t="shared" si="18"/>
        <v>3.9664804469273744</v>
      </c>
      <c r="AS58" s="18">
        <f t="shared" si="29"/>
        <v>96</v>
      </c>
      <c r="AT58" s="18">
        <f t="shared" si="30"/>
        <v>1238</v>
      </c>
      <c r="AU58" s="205">
        <f t="shared" si="19"/>
        <v>7.754442649434572</v>
      </c>
      <c r="AV58" s="175">
        <f t="shared" si="20"/>
        <v>3.9621620034230767</v>
      </c>
    </row>
    <row r="59" spans="1:50" x14ac:dyDescent="0.25">
      <c r="A59" s="4" t="s">
        <v>112</v>
      </c>
      <c r="B59" s="4" t="s">
        <v>113</v>
      </c>
      <c r="C59" s="3">
        <v>221</v>
      </c>
      <c r="D59" s="3">
        <v>1381</v>
      </c>
      <c r="E59" s="118">
        <f t="shared" si="6"/>
        <v>16.002896451846489</v>
      </c>
      <c r="F59" s="3">
        <v>64</v>
      </c>
      <c r="G59" s="3">
        <v>1246</v>
      </c>
      <c r="H59" s="118">
        <f t="shared" si="7"/>
        <v>5.1364365971107544</v>
      </c>
      <c r="I59" s="3">
        <v>66</v>
      </c>
      <c r="J59" s="3">
        <v>1034</v>
      </c>
      <c r="K59" s="118">
        <f t="shared" si="8"/>
        <v>6.3829787234042552</v>
      </c>
      <c r="L59" s="306">
        <f t="shared" si="21"/>
        <v>9.1741039241204998</v>
      </c>
      <c r="M59" s="3">
        <v>0</v>
      </c>
      <c r="N59" s="3">
        <v>0</v>
      </c>
      <c r="O59" s="118" t="e">
        <f t="shared" si="9"/>
        <v>#DIV/0!</v>
      </c>
      <c r="P59" s="3">
        <v>0</v>
      </c>
      <c r="Q59" s="3">
        <v>0</v>
      </c>
      <c r="R59" s="118" t="e">
        <f t="shared" si="10"/>
        <v>#DIV/0!</v>
      </c>
      <c r="S59" s="3">
        <v>0</v>
      </c>
      <c r="T59" s="3">
        <v>0</v>
      </c>
      <c r="U59" s="118" t="e">
        <f t="shared" si="11"/>
        <v>#DIV/0!</v>
      </c>
      <c r="V59" s="118" t="e">
        <f t="shared" si="12"/>
        <v>#DIV/0!</v>
      </c>
      <c r="W59" s="3">
        <v>45</v>
      </c>
      <c r="X59" s="3">
        <v>630</v>
      </c>
      <c r="Y59" s="118">
        <f t="shared" si="13"/>
        <v>7.1428571428571423</v>
      </c>
      <c r="Z59" s="3">
        <v>23</v>
      </c>
      <c r="AA59" s="3">
        <v>656</v>
      </c>
      <c r="AB59" s="118">
        <f t="shared" si="14"/>
        <v>3.50609756097561</v>
      </c>
      <c r="AC59" s="3">
        <v>24</v>
      </c>
      <c r="AD59" s="3">
        <v>455</v>
      </c>
      <c r="AE59" s="118">
        <f t="shared" si="15"/>
        <v>5.2747252747252746</v>
      </c>
      <c r="AF59" s="118">
        <f t="shared" si="16"/>
        <v>5.3078933261860088</v>
      </c>
      <c r="AG59" s="305"/>
      <c r="AH59" s="118">
        <v>9.1741039241204998</v>
      </c>
      <c r="AI59" s="118" t="e">
        <v>#DIV/0!</v>
      </c>
      <c r="AJ59" s="118">
        <v>5.3078933261860088</v>
      </c>
      <c r="AK59" s="306">
        <f t="shared" si="32"/>
        <v>7.2409986251532548</v>
      </c>
      <c r="AL59" s="7"/>
      <c r="AM59" s="168">
        <f t="shared" si="25"/>
        <v>266</v>
      </c>
      <c r="AN59" s="18">
        <f t="shared" si="26"/>
        <v>2011</v>
      </c>
      <c r="AO59" s="203">
        <f t="shared" si="17"/>
        <v>13.227250124316262</v>
      </c>
      <c r="AP59" s="18">
        <f t="shared" si="27"/>
        <v>87</v>
      </c>
      <c r="AQ59" s="18">
        <f t="shared" si="28"/>
        <v>1902</v>
      </c>
      <c r="AR59" s="203">
        <f t="shared" si="18"/>
        <v>4.5741324921135647</v>
      </c>
      <c r="AS59" s="18">
        <f t="shared" si="29"/>
        <v>90</v>
      </c>
      <c r="AT59" s="18">
        <f t="shared" si="30"/>
        <v>1489</v>
      </c>
      <c r="AU59" s="205">
        <f t="shared" si="19"/>
        <v>6.044325050369376</v>
      </c>
      <c r="AV59" s="175">
        <f t="shared" si="20"/>
        <v>7.9485692222664008</v>
      </c>
    </row>
    <row r="60" spans="1:50" x14ac:dyDescent="0.25">
      <c r="A60" s="4" t="s">
        <v>114</v>
      </c>
      <c r="B60" s="4" t="s">
        <v>115</v>
      </c>
      <c r="C60" s="3">
        <v>9</v>
      </c>
      <c r="D60" s="3">
        <v>369</v>
      </c>
      <c r="E60" s="118">
        <f t="shared" si="6"/>
        <v>2.4390243902439024</v>
      </c>
      <c r="F60" s="3">
        <v>6</v>
      </c>
      <c r="G60" s="3">
        <v>320</v>
      </c>
      <c r="H60" s="118">
        <f t="shared" si="7"/>
        <v>1.875</v>
      </c>
      <c r="I60" s="3">
        <v>3</v>
      </c>
      <c r="J60" s="3">
        <v>292</v>
      </c>
      <c r="K60" s="118">
        <f t="shared" si="8"/>
        <v>1.0273972602739725</v>
      </c>
      <c r="L60" s="306">
        <f t="shared" si="21"/>
        <v>1.7804738835059586</v>
      </c>
      <c r="M60" s="3">
        <v>0</v>
      </c>
      <c r="N60" s="3">
        <v>0</v>
      </c>
      <c r="O60" s="118" t="e">
        <f t="shared" si="9"/>
        <v>#DIV/0!</v>
      </c>
      <c r="P60" s="3">
        <v>0</v>
      </c>
      <c r="Q60" s="3">
        <v>0</v>
      </c>
      <c r="R60" s="118" t="e">
        <f t="shared" si="10"/>
        <v>#DIV/0!</v>
      </c>
      <c r="S60" s="3">
        <v>0</v>
      </c>
      <c r="T60" s="3">
        <v>0</v>
      </c>
      <c r="U60" s="118" t="e">
        <f t="shared" si="11"/>
        <v>#DIV/0!</v>
      </c>
      <c r="V60" s="118" t="e">
        <f t="shared" si="12"/>
        <v>#DIV/0!</v>
      </c>
      <c r="W60" s="3">
        <v>0</v>
      </c>
      <c r="X60" s="3">
        <v>208</v>
      </c>
      <c r="Y60" s="118">
        <f t="shared" si="13"/>
        <v>0</v>
      </c>
      <c r="Z60" s="3">
        <v>0</v>
      </c>
      <c r="AA60" s="3">
        <v>202</v>
      </c>
      <c r="AB60" s="118">
        <f t="shared" si="14"/>
        <v>0</v>
      </c>
      <c r="AC60" s="3">
        <v>0</v>
      </c>
      <c r="AD60" s="3">
        <v>89</v>
      </c>
      <c r="AE60" s="118">
        <f t="shared" si="15"/>
        <v>0</v>
      </c>
      <c r="AF60" s="118">
        <f t="shared" si="16"/>
        <v>0</v>
      </c>
      <c r="AG60" s="305"/>
      <c r="AH60" s="118">
        <v>1.7804738835059586</v>
      </c>
      <c r="AI60" s="118" t="e">
        <v>#DIV/0!</v>
      </c>
      <c r="AJ60" s="118">
        <v>0</v>
      </c>
      <c r="AK60" s="306">
        <f t="shared" si="32"/>
        <v>0.89023694175297929</v>
      </c>
      <c r="AL60" s="7"/>
      <c r="AM60" s="168">
        <f t="shared" si="25"/>
        <v>9</v>
      </c>
      <c r="AN60" s="18">
        <f t="shared" si="26"/>
        <v>577</v>
      </c>
      <c r="AO60" s="203">
        <f t="shared" si="17"/>
        <v>1.559792027729636</v>
      </c>
      <c r="AP60" s="18">
        <f t="shared" si="27"/>
        <v>6</v>
      </c>
      <c r="AQ60" s="18">
        <f t="shared" si="28"/>
        <v>522</v>
      </c>
      <c r="AR60" s="203">
        <f t="shared" si="18"/>
        <v>1.1494252873563218</v>
      </c>
      <c r="AS60" s="18">
        <f t="shared" si="29"/>
        <v>3</v>
      </c>
      <c r="AT60" s="18">
        <f t="shared" si="30"/>
        <v>381</v>
      </c>
      <c r="AU60" s="205">
        <f t="shared" si="19"/>
        <v>0.78740157480314954</v>
      </c>
      <c r="AV60" s="175">
        <f t="shared" si="20"/>
        <v>1.1655396299630358</v>
      </c>
    </row>
    <row r="61" spans="1:50" x14ac:dyDescent="0.25">
      <c r="A61" s="4" t="s">
        <v>116</v>
      </c>
      <c r="B61" s="4" t="s">
        <v>117</v>
      </c>
      <c r="C61" s="3">
        <v>13</v>
      </c>
      <c r="D61" s="3">
        <v>954</v>
      </c>
      <c r="E61" s="118">
        <f t="shared" si="6"/>
        <v>1.3626834381551363</v>
      </c>
      <c r="F61" s="3">
        <v>9</v>
      </c>
      <c r="G61" s="3">
        <v>881</v>
      </c>
      <c r="H61" s="118">
        <f t="shared" si="7"/>
        <v>1.0215664018161181</v>
      </c>
      <c r="I61" s="3">
        <v>20</v>
      </c>
      <c r="J61" s="3">
        <v>836</v>
      </c>
      <c r="K61" s="118">
        <f t="shared" si="8"/>
        <v>2.3923444976076556</v>
      </c>
      <c r="L61" s="306">
        <f t="shared" si="21"/>
        <v>1.5921981125263034</v>
      </c>
      <c r="M61" s="3">
        <v>0</v>
      </c>
      <c r="N61" s="3">
        <v>0</v>
      </c>
      <c r="O61" s="118" t="e">
        <f t="shared" si="9"/>
        <v>#DIV/0!</v>
      </c>
      <c r="P61" s="3">
        <v>0</v>
      </c>
      <c r="Q61" s="3">
        <v>0</v>
      </c>
      <c r="R61" s="118" t="e">
        <f t="shared" si="10"/>
        <v>#DIV/0!</v>
      </c>
      <c r="S61" s="3">
        <v>0</v>
      </c>
      <c r="T61" s="3">
        <v>0</v>
      </c>
      <c r="U61" s="118" t="e">
        <f t="shared" si="11"/>
        <v>#DIV/0!</v>
      </c>
      <c r="V61" s="118" t="e">
        <f t="shared" si="12"/>
        <v>#DIV/0!</v>
      </c>
      <c r="W61" s="3">
        <v>2</v>
      </c>
      <c r="X61" s="3">
        <v>608</v>
      </c>
      <c r="Y61" s="118">
        <f t="shared" si="13"/>
        <v>0.3289473684210526</v>
      </c>
      <c r="Z61" s="3">
        <v>24</v>
      </c>
      <c r="AA61" s="3">
        <v>612</v>
      </c>
      <c r="AB61" s="118">
        <f t="shared" si="14"/>
        <v>3.9215686274509802</v>
      </c>
      <c r="AC61" s="3">
        <v>1</v>
      </c>
      <c r="AD61" s="3">
        <v>296</v>
      </c>
      <c r="AE61" s="118">
        <f t="shared" si="15"/>
        <v>0.33783783783783783</v>
      </c>
      <c r="AF61" s="118">
        <f t="shared" si="16"/>
        <v>1.5294512779032903</v>
      </c>
      <c r="AG61" s="305"/>
      <c r="AH61" s="118">
        <v>1.5921981125263034</v>
      </c>
      <c r="AI61" s="118" t="e">
        <v>#DIV/0!</v>
      </c>
      <c r="AJ61" s="118">
        <v>1.5294512779032903</v>
      </c>
      <c r="AK61" s="306">
        <f t="shared" si="32"/>
        <v>1.5608246952147968</v>
      </c>
      <c r="AL61" s="7"/>
      <c r="AM61" s="168">
        <f t="shared" si="25"/>
        <v>15</v>
      </c>
      <c r="AN61" s="18">
        <f t="shared" si="26"/>
        <v>1562</v>
      </c>
      <c r="AO61" s="203">
        <f t="shared" si="17"/>
        <v>0.96030729833546724</v>
      </c>
      <c r="AP61" s="18">
        <f t="shared" si="27"/>
        <v>33</v>
      </c>
      <c r="AQ61" s="18">
        <f t="shared" si="28"/>
        <v>1493</v>
      </c>
      <c r="AR61" s="203">
        <f t="shared" si="18"/>
        <v>2.2103148024112524</v>
      </c>
      <c r="AS61" s="18">
        <f t="shared" si="29"/>
        <v>21</v>
      </c>
      <c r="AT61" s="18">
        <f t="shared" si="30"/>
        <v>1132</v>
      </c>
      <c r="AU61" s="205">
        <f t="shared" si="19"/>
        <v>1.8551236749116609</v>
      </c>
      <c r="AV61" s="175">
        <f t="shared" si="20"/>
        <v>1.6752485918861268</v>
      </c>
    </row>
    <row r="62" spans="1:50" x14ac:dyDescent="0.25">
      <c r="A62" s="4" t="s">
        <v>118</v>
      </c>
      <c r="B62" s="4" t="s">
        <v>119</v>
      </c>
      <c r="C62" s="3">
        <v>226</v>
      </c>
      <c r="D62" s="3">
        <v>2652</v>
      </c>
      <c r="E62" s="118">
        <f t="shared" si="6"/>
        <v>8.5218702865761689</v>
      </c>
      <c r="F62" s="3">
        <v>109</v>
      </c>
      <c r="G62" s="3">
        <v>2334</v>
      </c>
      <c r="H62" s="118">
        <f t="shared" si="7"/>
        <v>4.6700942587832053</v>
      </c>
      <c r="I62" s="3">
        <v>100</v>
      </c>
      <c r="J62" s="3">
        <v>2149</v>
      </c>
      <c r="K62" s="118">
        <f t="shared" si="8"/>
        <v>4.6533271288971614</v>
      </c>
      <c r="L62" s="306">
        <f t="shared" si="21"/>
        <v>5.9484305580855121</v>
      </c>
      <c r="M62" s="3">
        <v>0</v>
      </c>
      <c r="N62" s="3">
        <v>0</v>
      </c>
      <c r="O62" s="118" t="e">
        <f t="shared" si="9"/>
        <v>#DIV/0!</v>
      </c>
      <c r="P62" s="3">
        <v>0</v>
      </c>
      <c r="Q62" s="3">
        <v>0</v>
      </c>
      <c r="R62" s="118" t="e">
        <f t="shared" si="10"/>
        <v>#DIV/0!</v>
      </c>
      <c r="S62" s="3">
        <v>0</v>
      </c>
      <c r="T62" s="3">
        <v>0</v>
      </c>
      <c r="U62" s="118" t="e">
        <f t="shared" si="11"/>
        <v>#DIV/0!</v>
      </c>
      <c r="V62" s="118" t="e">
        <f t="shared" si="12"/>
        <v>#DIV/0!</v>
      </c>
      <c r="W62" s="3">
        <v>25</v>
      </c>
      <c r="X62" s="3">
        <v>804</v>
      </c>
      <c r="Y62" s="118">
        <f t="shared" si="13"/>
        <v>3.1094527363184081</v>
      </c>
      <c r="Z62" s="3">
        <v>11</v>
      </c>
      <c r="AA62" s="3">
        <v>793</v>
      </c>
      <c r="AB62" s="118">
        <f t="shared" si="14"/>
        <v>1.3871374527112232</v>
      </c>
      <c r="AC62" s="3">
        <v>11</v>
      </c>
      <c r="AD62" s="3">
        <v>430</v>
      </c>
      <c r="AE62" s="118">
        <f t="shared" si="15"/>
        <v>2.558139534883721</v>
      </c>
      <c r="AF62" s="118">
        <f t="shared" si="16"/>
        <v>2.3515765746377841</v>
      </c>
      <c r="AG62" s="305"/>
      <c r="AH62" s="118">
        <v>5.9484305580855121</v>
      </c>
      <c r="AI62" s="118" t="e">
        <v>#DIV/0!</v>
      </c>
      <c r="AJ62" s="118">
        <v>2.3515765746377841</v>
      </c>
      <c r="AK62" s="306">
        <f t="shared" si="32"/>
        <v>4.1500035663616481</v>
      </c>
      <c r="AL62" s="7"/>
      <c r="AM62" s="168">
        <f t="shared" si="25"/>
        <v>251</v>
      </c>
      <c r="AN62" s="18">
        <f t="shared" si="26"/>
        <v>3456</v>
      </c>
      <c r="AO62" s="203">
        <f t="shared" si="17"/>
        <v>7.262731481481481</v>
      </c>
      <c r="AP62" s="18">
        <f t="shared" si="27"/>
        <v>120</v>
      </c>
      <c r="AQ62" s="18">
        <f t="shared" si="28"/>
        <v>3127</v>
      </c>
      <c r="AR62" s="203">
        <f t="shared" si="18"/>
        <v>3.8375439718580111</v>
      </c>
      <c r="AS62" s="18">
        <f t="shared" si="29"/>
        <v>111</v>
      </c>
      <c r="AT62" s="18">
        <f t="shared" si="30"/>
        <v>2579</v>
      </c>
      <c r="AU62" s="205">
        <f t="shared" si="19"/>
        <v>4.3039937960449786</v>
      </c>
      <c r="AV62" s="175">
        <f t="shared" si="20"/>
        <v>5.1347564164614896</v>
      </c>
    </row>
    <row r="63" spans="1:50" x14ac:dyDescent="0.25">
      <c r="A63" s="4" t="s">
        <v>120</v>
      </c>
      <c r="B63" s="4" t="s">
        <v>121</v>
      </c>
      <c r="C63" s="3">
        <v>42</v>
      </c>
      <c r="D63" s="3">
        <v>649</v>
      </c>
      <c r="E63" s="118">
        <f t="shared" si="6"/>
        <v>6.471494607087827</v>
      </c>
      <c r="F63" s="3">
        <v>48</v>
      </c>
      <c r="G63" s="3">
        <v>491</v>
      </c>
      <c r="H63" s="118">
        <f t="shared" si="7"/>
        <v>9.7759674134419541</v>
      </c>
      <c r="I63" s="3">
        <v>28</v>
      </c>
      <c r="J63" s="3">
        <v>414</v>
      </c>
      <c r="K63" s="118">
        <f t="shared" si="8"/>
        <v>6.7632850241545892</v>
      </c>
      <c r="L63" s="306">
        <f t="shared" si="21"/>
        <v>7.6702490148947904</v>
      </c>
      <c r="M63" s="3">
        <v>0</v>
      </c>
      <c r="N63" s="3">
        <v>0</v>
      </c>
      <c r="O63" s="118" t="e">
        <f t="shared" si="9"/>
        <v>#DIV/0!</v>
      </c>
      <c r="P63" s="3">
        <v>0</v>
      </c>
      <c r="Q63" s="3">
        <v>0</v>
      </c>
      <c r="R63" s="118" t="e">
        <f t="shared" si="10"/>
        <v>#DIV/0!</v>
      </c>
      <c r="S63" s="3">
        <v>0</v>
      </c>
      <c r="T63" s="3">
        <v>0</v>
      </c>
      <c r="U63" s="118" t="e">
        <f t="shared" si="11"/>
        <v>#DIV/0!</v>
      </c>
      <c r="V63" s="118" t="e">
        <f t="shared" si="12"/>
        <v>#DIV/0!</v>
      </c>
      <c r="W63" s="3">
        <v>3</v>
      </c>
      <c r="X63" s="3">
        <v>279</v>
      </c>
      <c r="Y63" s="118">
        <f t="shared" si="13"/>
        <v>1.0752688172043012</v>
      </c>
      <c r="Z63" s="3">
        <v>2</v>
      </c>
      <c r="AA63" s="3">
        <v>235</v>
      </c>
      <c r="AB63" s="118">
        <f t="shared" si="14"/>
        <v>0.85106382978723405</v>
      </c>
      <c r="AC63" s="3">
        <v>3</v>
      </c>
      <c r="AD63" s="3">
        <v>135</v>
      </c>
      <c r="AE63" s="118">
        <f t="shared" si="15"/>
        <v>2.2222222222222223</v>
      </c>
      <c r="AF63" s="118">
        <f t="shared" si="16"/>
        <v>1.3828516230712526</v>
      </c>
      <c r="AG63" s="305"/>
      <c r="AH63" s="118">
        <v>7.6702490148947904</v>
      </c>
      <c r="AI63" s="118" t="e">
        <v>#DIV/0!</v>
      </c>
      <c r="AJ63" s="118">
        <v>1.3828516230712526</v>
      </c>
      <c r="AK63" s="306">
        <f t="shared" si="32"/>
        <v>4.5265503189830216</v>
      </c>
      <c r="AL63" s="7"/>
      <c r="AM63" s="168">
        <f t="shared" si="25"/>
        <v>45</v>
      </c>
      <c r="AN63" s="18">
        <f t="shared" si="26"/>
        <v>928</v>
      </c>
      <c r="AO63" s="203">
        <f t="shared" si="17"/>
        <v>4.8491379310344831</v>
      </c>
      <c r="AP63" s="18">
        <f t="shared" si="27"/>
        <v>50</v>
      </c>
      <c r="AQ63" s="18">
        <f t="shared" si="28"/>
        <v>726</v>
      </c>
      <c r="AR63" s="203">
        <f t="shared" si="18"/>
        <v>6.887052341597796</v>
      </c>
      <c r="AS63" s="18">
        <f t="shared" si="29"/>
        <v>31</v>
      </c>
      <c r="AT63" s="18">
        <f t="shared" si="30"/>
        <v>549</v>
      </c>
      <c r="AU63" s="205">
        <f t="shared" si="19"/>
        <v>5.6466302367941719</v>
      </c>
      <c r="AV63" s="175">
        <f t="shared" si="20"/>
        <v>5.7942735031421506</v>
      </c>
    </row>
    <row r="64" spans="1:50" x14ac:dyDescent="0.25">
      <c r="A64" s="4" t="s">
        <v>122</v>
      </c>
      <c r="B64" s="4" t="s">
        <v>123</v>
      </c>
      <c r="C64" s="3">
        <v>91</v>
      </c>
      <c r="D64" s="3">
        <v>1876</v>
      </c>
      <c r="E64" s="118">
        <f t="shared" si="6"/>
        <v>4.8507462686567164</v>
      </c>
      <c r="F64" s="3">
        <v>85</v>
      </c>
      <c r="G64" s="3">
        <v>1456</v>
      </c>
      <c r="H64" s="118">
        <f t="shared" si="7"/>
        <v>5.8379120879120876</v>
      </c>
      <c r="I64" s="3">
        <v>83</v>
      </c>
      <c r="J64" s="3">
        <v>1067</v>
      </c>
      <c r="K64" s="118">
        <f t="shared" si="8"/>
        <v>7.7788191190253038</v>
      </c>
      <c r="L64" s="306">
        <f t="shared" si="21"/>
        <v>6.1558258251980362</v>
      </c>
      <c r="M64" s="3">
        <v>0</v>
      </c>
      <c r="N64" s="3">
        <v>0</v>
      </c>
      <c r="O64" s="118" t="e">
        <f t="shared" si="9"/>
        <v>#DIV/0!</v>
      </c>
      <c r="P64" s="3">
        <v>0</v>
      </c>
      <c r="Q64" s="3">
        <v>0</v>
      </c>
      <c r="R64" s="118" t="e">
        <f t="shared" si="10"/>
        <v>#DIV/0!</v>
      </c>
      <c r="S64" s="3">
        <v>0</v>
      </c>
      <c r="T64" s="3">
        <v>0</v>
      </c>
      <c r="U64" s="118" t="e">
        <f t="shared" si="11"/>
        <v>#DIV/0!</v>
      </c>
      <c r="V64" s="118" t="e">
        <f t="shared" si="12"/>
        <v>#DIV/0!</v>
      </c>
      <c r="W64" s="3">
        <v>1</v>
      </c>
      <c r="X64" s="3">
        <v>130</v>
      </c>
      <c r="Y64" s="118">
        <f t="shared" si="13"/>
        <v>0.76923076923076927</v>
      </c>
      <c r="Z64" s="3">
        <v>5</v>
      </c>
      <c r="AA64" s="3">
        <v>175</v>
      </c>
      <c r="AB64" s="118">
        <f t="shared" si="14"/>
        <v>2.8571428571428572</v>
      </c>
      <c r="AC64" s="3">
        <v>2</v>
      </c>
      <c r="AD64" s="3">
        <v>82</v>
      </c>
      <c r="AE64" s="118">
        <f t="shared" si="15"/>
        <v>2.4390243902439024</v>
      </c>
      <c r="AF64" s="118">
        <f t="shared" si="16"/>
        <v>2.0217993388725097</v>
      </c>
      <c r="AG64" s="305"/>
      <c r="AH64" s="118">
        <v>6.1558258251980362</v>
      </c>
      <c r="AI64" s="118" t="e">
        <v>#DIV/0!</v>
      </c>
      <c r="AJ64" s="118">
        <v>2.0217993388725097</v>
      </c>
      <c r="AK64" s="306">
        <f t="shared" si="32"/>
        <v>4.0888125820352732</v>
      </c>
      <c r="AL64" s="7"/>
      <c r="AM64" s="168">
        <f t="shared" si="25"/>
        <v>92</v>
      </c>
      <c r="AN64" s="18">
        <f t="shared" si="26"/>
        <v>2006</v>
      </c>
      <c r="AO64" s="203">
        <f t="shared" si="17"/>
        <v>4.5862412761714859</v>
      </c>
      <c r="AP64" s="18">
        <f t="shared" si="27"/>
        <v>90</v>
      </c>
      <c r="AQ64" s="18">
        <f t="shared" si="28"/>
        <v>1631</v>
      </c>
      <c r="AR64" s="203">
        <f t="shared" si="18"/>
        <v>5.5180870631514409</v>
      </c>
      <c r="AS64" s="18">
        <f t="shared" si="29"/>
        <v>85</v>
      </c>
      <c r="AT64" s="18">
        <f t="shared" si="30"/>
        <v>1149</v>
      </c>
      <c r="AU64" s="205">
        <f t="shared" si="19"/>
        <v>7.397737162750218</v>
      </c>
      <c r="AV64" s="175">
        <f t="shared" si="20"/>
        <v>5.834021834024381</v>
      </c>
    </row>
    <row r="65" spans="1:48" x14ac:dyDescent="0.25">
      <c r="A65" s="4" t="s">
        <v>124</v>
      </c>
      <c r="B65" s="4" t="s">
        <v>125</v>
      </c>
      <c r="C65" s="3">
        <v>2</v>
      </c>
      <c r="D65" s="3">
        <v>327</v>
      </c>
      <c r="E65" s="118">
        <f t="shared" si="6"/>
        <v>0.6116207951070336</v>
      </c>
      <c r="F65" s="3">
        <v>1</v>
      </c>
      <c r="G65" s="3">
        <v>306</v>
      </c>
      <c r="H65" s="118">
        <f t="shared" si="7"/>
        <v>0.32679738562091504</v>
      </c>
      <c r="I65" s="3">
        <v>1</v>
      </c>
      <c r="J65" s="3">
        <v>284</v>
      </c>
      <c r="K65" s="118">
        <f t="shared" si="8"/>
        <v>0.35211267605633806</v>
      </c>
      <c r="L65" s="306">
        <f t="shared" si="21"/>
        <v>0.43017695226142888</v>
      </c>
      <c r="M65" s="3">
        <v>0</v>
      </c>
      <c r="N65" s="3">
        <v>0</v>
      </c>
      <c r="O65" s="118" t="e">
        <f t="shared" si="9"/>
        <v>#DIV/0!</v>
      </c>
      <c r="P65" s="3">
        <v>0</v>
      </c>
      <c r="Q65" s="3">
        <v>0</v>
      </c>
      <c r="R65" s="118" t="e">
        <f t="shared" si="10"/>
        <v>#DIV/0!</v>
      </c>
      <c r="S65" s="3">
        <v>0</v>
      </c>
      <c r="T65" s="3">
        <v>0</v>
      </c>
      <c r="U65" s="118" t="e">
        <f t="shared" si="11"/>
        <v>#DIV/0!</v>
      </c>
      <c r="V65" s="118" t="e">
        <f t="shared" si="12"/>
        <v>#DIV/0!</v>
      </c>
      <c r="W65" s="3">
        <v>0</v>
      </c>
      <c r="X65" s="3">
        <v>106</v>
      </c>
      <c r="Y65" s="118">
        <f t="shared" si="13"/>
        <v>0</v>
      </c>
      <c r="Z65" s="3">
        <v>0</v>
      </c>
      <c r="AA65" s="3">
        <v>96</v>
      </c>
      <c r="AB65" s="118">
        <f t="shared" si="14"/>
        <v>0</v>
      </c>
      <c r="AC65" s="3">
        <v>4</v>
      </c>
      <c r="AD65" s="3">
        <v>93</v>
      </c>
      <c r="AE65" s="118">
        <f t="shared" si="15"/>
        <v>4.3010752688172049</v>
      </c>
      <c r="AF65" s="118">
        <f t="shared" si="16"/>
        <v>1.4336917562724016</v>
      </c>
      <c r="AG65" s="305"/>
      <c r="AH65" s="118">
        <v>0.43017695226142888</v>
      </c>
      <c r="AI65" s="118" t="e">
        <v>#DIV/0!</v>
      </c>
      <c r="AJ65" s="118">
        <v>1.4336917562724016</v>
      </c>
      <c r="AK65" s="306">
        <f t="shared" si="32"/>
        <v>0.93193435426691529</v>
      </c>
      <c r="AL65" s="7"/>
      <c r="AM65" s="168">
        <f t="shared" si="25"/>
        <v>2</v>
      </c>
      <c r="AN65" s="18">
        <f t="shared" si="26"/>
        <v>433</v>
      </c>
      <c r="AO65" s="203">
        <f t="shared" si="17"/>
        <v>0.46189376443418012</v>
      </c>
      <c r="AP65" s="18">
        <f t="shared" si="27"/>
        <v>1</v>
      </c>
      <c r="AQ65" s="18">
        <f t="shared" si="28"/>
        <v>402</v>
      </c>
      <c r="AR65" s="203">
        <f t="shared" si="18"/>
        <v>0.24875621890547264</v>
      </c>
      <c r="AS65" s="18">
        <f t="shared" si="29"/>
        <v>5</v>
      </c>
      <c r="AT65" s="18">
        <f t="shared" si="30"/>
        <v>377</v>
      </c>
      <c r="AU65" s="205">
        <f t="shared" si="19"/>
        <v>1.3262599469496021</v>
      </c>
      <c r="AV65" s="175">
        <f t="shared" si="20"/>
        <v>0.67896997676308501</v>
      </c>
    </row>
    <row r="66" spans="1:48" x14ac:dyDescent="0.25">
      <c r="A66" s="4" t="s">
        <v>126</v>
      </c>
      <c r="B66" s="4" t="s">
        <v>127</v>
      </c>
      <c r="C66" s="3">
        <v>53</v>
      </c>
      <c r="D66" s="3">
        <v>875</v>
      </c>
      <c r="E66" s="118">
        <f t="shared" si="6"/>
        <v>6.0571428571428578</v>
      </c>
      <c r="F66" s="3">
        <v>19</v>
      </c>
      <c r="G66" s="3">
        <v>772</v>
      </c>
      <c r="H66" s="118">
        <f t="shared" si="7"/>
        <v>2.4611398963730569</v>
      </c>
      <c r="I66" s="3">
        <v>41</v>
      </c>
      <c r="J66" s="3">
        <v>663</v>
      </c>
      <c r="K66" s="118">
        <f t="shared" si="8"/>
        <v>6.1840120663650078</v>
      </c>
      <c r="L66" s="306">
        <f t="shared" si="21"/>
        <v>4.9007649399603075</v>
      </c>
      <c r="M66" s="3">
        <v>0</v>
      </c>
      <c r="N66" s="3">
        <v>0</v>
      </c>
      <c r="O66" s="118" t="e">
        <f t="shared" si="9"/>
        <v>#DIV/0!</v>
      </c>
      <c r="P66" s="3">
        <v>0</v>
      </c>
      <c r="Q66" s="3">
        <v>0</v>
      </c>
      <c r="R66" s="118" t="e">
        <f t="shared" si="10"/>
        <v>#DIV/0!</v>
      </c>
      <c r="S66" s="3">
        <v>0</v>
      </c>
      <c r="T66" s="3">
        <v>0</v>
      </c>
      <c r="U66" s="118" t="e">
        <f t="shared" si="11"/>
        <v>#DIV/0!</v>
      </c>
      <c r="V66" s="118" t="e">
        <f t="shared" si="12"/>
        <v>#DIV/0!</v>
      </c>
      <c r="W66" s="3">
        <v>11</v>
      </c>
      <c r="X66" s="3">
        <v>249</v>
      </c>
      <c r="Y66" s="118">
        <f t="shared" si="13"/>
        <v>4.4176706827309236</v>
      </c>
      <c r="Z66" s="3">
        <v>4</v>
      </c>
      <c r="AA66" s="3">
        <v>247</v>
      </c>
      <c r="AB66" s="118">
        <f t="shared" si="14"/>
        <v>1.6194331983805668</v>
      </c>
      <c r="AC66" s="3">
        <v>3</v>
      </c>
      <c r="AD66" s="3">
        <v>106</v>
      </c>
      <c r="AE66" s="118">
        <f t="shared" si="15"/>
        <v>2.8301886792452833</v>
      </c>
      <c r="AF66" s="118">
        <f t="shared" si="16"/>
        <v>2.9557641867855913</v>
      </c>
      <c r="AG66" s="305"/>
      <c r="AH66" s="118">
        <v>4.9007649399603075</v>
      </c>
      <c r="AI66" s="118" t="e">
        <v>#DIV/0!</v>
      </c>
      <c r="AJ66" s="118">
        <v>2.9557641867855913</v>
      </c>
      <c r="AK66" s="306">
        <f t="shared" si="32"/>
        <v>3.9282645633729496</v>
      </c>
      <c r="AL66" s="7"/>
      <c r="AM66" s="168">
        <f t="shared" si="25"/>
        <v>64</v>
      </c>
      <c r="AN66" s="18">
        <f t="shared" si="26"/>
        <v>1124</v>
      </c>
      <c r="AO66" s="203">
        <f t="shared" si="17"/>
        <v>5.6939501779359425</v>
      </c>
      <c r="AP66" s="18">
        <f t="shared" si="27"/>
        <v>23</v>
      </c>
      <c r="AQ66" s="18">
        <f t="shared" si="28"/>
        <v>1019</v>
      </c>
      <c r="AR66" s="203">
        <f t="shared" si="18"/>
        <v>2.2571148184494603</v>
      </c>
      <c r="AS66" s="18">
        <f t="shared" si="29"/>
        <v>44</v>
      </c>
      <c r="AT66" s="18">
        <f t="shared" si="30"/>
        <v>769</v>
      </c>
      <c r="AU66" s="205">
        <f t="shared" si="19"/>
        <v>5.721716514954486</v>
      </c>
      <c r="AV66" s="175">
        <f t="shared" si="20"/>
        <v>4.5575938371132958</v>
      </c>
    </row>
    <row r="67" spans="1:48" x14ac:dyDescent="0.25">
      <c r="A67" s="4" t="s">
        <v>128</v>
      </c>
      <c r="B67" s="4" t="s">
        <v>129</v>
      </c>
      <c r="C67" s="3">
        <v>10</v>
      </c>
      <c r="D67" s="3">
        <v>634</v>
      </c>
      <c r="E67" s="118">
        <f t="shared" si="6"/>
        <v>1.5772870662460567</v>
      </c>
      <c r="F67" s="3">
        <v>53</v>
      </c>
      <c r="G67" s="3">
        <v>533</v>
      </c>
      <c r="H67" s="118">
        <f t="shared" si="7"/>
        <v>9.9437148217636029</v>
      </c>
      <c r="I67" s="3">
        <v>1</v>
      </c>
      <c r="J67" s="3">
        <v>184</v>
      </c>
      <c r="K67" s="118">
        <f t="shared" si="8"/>
        <v>0.54347826086956519</v>
      </c>
      <c r="L67" s="306">
        <f t="shared" si="21"/>
        <v>4.0214933829597417</v>
      </c>
      <c r="M67" s="3">
        <v>0</v>
      </c>
      <c r="N67" s="3">
        <v>0</v>
      </c>
      <c r="O67" s="118" t="e">
        <f t="shared" si="9"/>
        <v>#DIV/0!</v>
      </c>
      <c r="P67" s="3">
        <v>0</v>
      </c>
      <c r="Q67" s="3">
        <v>0</v>
      </c>
      <c r="R67" s="118" t="e">
        <f t="shared" si="10"/>
        <v>#DIV/0!</v>
      </c>
      <c r="S67" s="3">
        <v>0</v>
      </c>
      <c r="T67" s="3">
        <v>0</v>
      </c>
      <c r="U67" s="118" t="e">
        <f t="shared" si="11"/>
        <v>#DIV/0!</v>
      </c>
      <c r="V67" s="118" t="e">
        <f t="shared" si="12"/>
        <v>#DIV/0!</v>
      </c>
      <c r="W67" s="3">
        <v>0</v>
      </c>
      <c r="X67" s="3">
        <v>130</v>
      </c>
      <c r="Y67" s="118">
        <f t="shared" si="13"/>
        <v>0</v>
      </c>
      <c r="Z67" s="3">
        <v>0</v>
      </c>
      <c r="AA67" s="3">
        <v>0</v>
      </c>
      <c r="AB67" s="118" t="e">
        <f t="shared" si="14"/>
        <v>#DIV/0!</v>
      </c>
      <c r="AC67" s="3">
        <v>0</v>
      </c>
      <c r="AD67" s="3">
        <v>0</v>
      </c>
      <c r="AE67" s="118" t="e">
        <f t="shared" si="15"/>
        <v>#DIV/0!</v>
      </c>
      <c r="AF67" s="118" t="e">
        <f t="shared" si="16"/>
        <v>#DIV/0!</v>
      </c>
      <c r="AG67" s="305"/>
      <c r="AH67" s="118">
        <v>4.0214933829597417</v>
      </c>
      <c r="AI67" s="118" t="e">
        <v>#DIV/0!</v>
      </c>
      <c r="AJ67" s="118" t="e">
        <v>#DIV/0!</v>
      </c>
      <c r="AK67" s="306">
        <f>+AH67</f>
        <v>4.0214933829597417</v>
      </c>
      <c r="AL67" s="7"/>
      <c r="AM67" s="168">
        <f t="shared" si="25"/>
        <v>10</v>
      </c>
      <c r="AN67" s="18">
        <f t="shared" si="26"/>
        <v>764</v>
      </c>
      <c r="AO67" s="203">
        <f t="shared" si="17"/>
        <v>1.3089005235602094</v>
      </c>
      <c r="AP67" s="18">
        <f t="shared" si="27"/>
        <v>53</v>
      </c>
      <c r="AQ67" s="18">
        <f t="shared" si="28"/>
        <v>533</v>
      </c>
      <c r="AR67" s="203">
        <f t="shared" si="18"/>
        <v>9.9437148217636029</v>
      </c>
      <c r="AS67" s="18">
        <f t="shared" si="29"/>
        <v>1</v>
      </c>
      <c r="AT67" s="18">
        <f t="shared" si="30"/>
        <v>184</v>
      </c>
      <c r="AU67" s="205">
        <f t="shared" si="19"/>
        <v>0.54347826086956519</v>
      </c>
      <c r="AV67" s="175">
        <f t="shared" si="20"/>
        <v>3.9320312020644592</v>
      </c>
    </row>
    <row r="68" spans="1:48" x14ac:dyDescent="0.25">
      <c r="A68" s="4" t="s">
        <v>130</v>
      </c>
      <c r="B68" s="4" t="s">
        <v>131</v>
      </c>
      <c r="C68" s="3">
        <v>0</v>
      </c>
      <c r="D68" s="3">
        <v>877</v>
      </c>
      <c r="E68" s="118">
        <f t="shared" si="6"/>
        <v>0</v>
      </c>
      <c r="F68" s="3">
        <v>0</v>
      </c>
      <c r="G68" s="3">
        <v>0</v>
      </c>
      <c r="H68" s="118" t="e">
        <f t="shared" si="7"/>
        <v>#DIV/0!</v>
      </c>
      <c r="I68" s="3">
        <v>0</v>
      </c>
      <c r="J68" s="3">
        <v>0</v>
      </c>
      <c r="K68" s="118" t="e">
        <f t="shared" si="8"/>
        <v>#DIV/0!</v>
      </c>
      <c r="L68" s="306" t="e">
        <f t="shared" si="21"/>
        <v>#DIV/0!</v>
      </c>
      <c r="M68" s="3">
        <v>0</v>
      </c>
      <c r="N68" s="3">
        <v>0</v>
      </c>
      <c r="O68" s="118" t="e">
        <f t="shared" si="9"/>
        <v>#DIV/0!</v>
      </c>
      <c r="P68" s="3">
        <v>0</v>
      </c>
      <c r="Q68" s="3">
        <v>0</v>
      </c>
      <c r="R68" s="118" t="e">
        <f t="shared" si="10"/>
        <v>#DIV/0!</v>
      </c>
      <c r="S68" s="3">
        <v>0</v>
      </c>
      <c r="T68" s="3">
        <v>0</v>
      </c>
      <c r="U68" s="118" t="e">
        <f t="shared" si="11"/>
        <v>#DIV/0!</v>
      </c>
      <c r="V68" s="118" t="e">
        <f t="shared" si="12"/>
        <v>#DIV/0!</v>
      </c>
      <c r="W68" s="3">
        <v>0</v>
      </c>
      <c r="X68" s="3">
        <v>290</v>
      </c>
      <c r="Y68" s="118">
        <f t="shared" si="13"/>
        <v>0</v>
      </c>
      <c r="Z68" s="3">
        <v>0</v>
      </c>
      <c r="AA68" s="3">
        <v>0</v>
      </c>
      <c r="AB68" s="118" t="e">
        <f t="shared" si="14"/>
        <v>#DIV/0!</v>
      </c>
      <c r="AC68" s="3">
        <v>0</v>
      </c>
      <c r="AD68" s="3">
        <v>0</v>
      </c>
      <c r="AE68" s="118" t="e">
        <f t="shared" si="15"/>
        <v>#DIV/0!</v>
      </c>
      <c r="AF68" s="118" t="e">
        <f t="shared" si="16"/>
        <v>#DIV/0!</v>
      </c>
      <c r="AG68" s="305"/>
      <c r="AH68" s="118" t="e">
        <v>#DIV/0!</v>
      </c>
      <c r="AI68" s="118" t="e">
        <v>#DIV/0!</v>
      </c>
      <c r="AJ68" s="118" t="e">
        <v>#DIV/0!</v>
      </c>
      <c r="AK68" s="306" t="e">
        <f t="shared" si="23"/>
        <v>#DIV/0!</v>
      </c>
      <c r="AL68" s="7"/>
      <c r="AM68" s="168">
        <f t="shared" ref="AM68:AM99" si="33">+C68+M68+W68</f>
        <v>0</v>
      </c>
      <c r="AN68" s="18">
        <f t="shared" ref="AN68:AN99" si="34">+D68+N68+X68</f>
        <v>1167</v>
      </c>
      <c r="AO68" s="203">
        <f t="shared" si="17"/>
        <v>0</v>
      </c>
      <c r="AP68" s="18">
        <f t="shared" ref="AP68:AP99" si="35">+F68+P68+Z68</f>
        <v>0</v>
      </c>
      <c r="AQ68" s="18">
        <f t="shared" ref="AQ68:AQ99" si="36">+G68+Q68+AA68</f>
        <v>0</v>
      </c>
      <c r="AR68" s="203" t="e">
        <f t="shared" si="18"/>
        <v>#DIV/0!</v>
      </c>
      <c r="AS68" s="18">
        <f t="shared" ref="AS68:AS99" si="37">+I68+S68+AC68</f>
        <v>0</v>
      </c>
      <c r="AT68" s="18">
        <f t="shared" ref="AT68:AT99" si="38">+J68+T68+AD68</f>
        <v>0</v>
      </c>
      <c r="AU68" s="205" t="e">
        <f t="shared" si="19"/>
        <v>#DIV/0!</v>
      </c>
      <c r="AV68" s="175" t="e">
        <f t="shared" si="20"/>
        <v>#DIV/0!</v>
      </c>
    </row>
    <row r="69" spans="1:48" x14ac:dyDescent="0.25">
      <c r="A69" s="4" t="s">
        <v>132</v>
      </c>
      <c r="B69" s="4" t="s">
        <v>133</v>
      </c>
      <c r="C69" s="3">
        <v>46</v>
      </c>
      <c r="D69" s="3">
        <v>610</v>
      </c>
      <c r="E69" s="118">
        <f t="shared" ref="E69:E113" si="39">+C69/D69*100</f>
        <v>7.5409836065573774</v>
      </c>
      <c r="F69" s="3">
        <v>198</v>
      </c>
      <c r="G69" s="3">
        <v>552</v>
      </c>
      <c r="H69" s="118">
        <f t="shared" ref="H69:H113" si="40">+F69/G69*100</f>
        <v>35.869565217391305</v>
      </c>
      <c r="I69" s="3">
        <v>18</v>
      </c>
      <c r="J69" s="3">
        <v>533</v>
      </c>
      <c r="K69" s="118">
        <f t="shared" ref="K69:K113" si="41">+I69/J69*100</f>
        <v>3.3771106941838651</v>
      </c>
      <c r="L69" s="306">
        <f t="shared" si="21"/>
        <v>15.595886506044181</v>
      </c>
      <c r="M69" s="3">
        <v>0</v>
      </c>
      <c r="N69" s="3">
        <v>0</v>
      </c>
      <c r="O69" s="118" t="e">
        <f t="shared" ref="O69:O113" si="42">+M69/N69*100</f>
        <v>#DIV/0!</v>
      </c>
      <c r="P69" s="3">
        <v>0</v>
      </c>
      <c r="Q69" s="3">
        <v>0</v>
      </c>
      <c r="R69" s="118" t="e">
        <f t="shared" ref="R69:R113" si="43">+P69/Q69*100</f>
        <v>#DIV/0!</v>
      </c>
      <c r="S69" s="3">
        <v>0</v>
      </c>
      <c r="T69" s="3">
        <v>0</v>
      </c>
      <c r="U69" s="118" t="e">
        <f t="shared" ref="U69:U113" si="44">+S69/T69*100</f>
        <v>#DIV/0!</v>
      </c>
      <c r="V69" s="118" t="e">
        <f t="shared" ref="V69:V113" si="45">+(O69+R69+U69)/3</f>
        <v>#DIV/0!</v>
      </c>
      <c r="W69" s="3">
        <v>22</v>
      </c>
      <c r="X69" s="3">
        <v>226</v>
      </c>
      <c r="Y69" s="118">
        <f t="shared" ref="Y69:Y113" si="46">+W69/X69*100</f>
        <v>9.7345132743362832</v>
      </c>
      <c r="Z69" s="3">
        <v>2</v>
      </c>
      <c r="AA69" s="3">
        <v>228</v>
      </c>
      <c r="AB69" s="118">
        <f t="shared" ref="AB69:AB113" si="47">+Z69/AA69*100</f>
        <v>0.8771929824561403</v>
      </c>
      <c r="AC69" s="3">
        <v>4</v>
      </c>
      <c r="AD69" s="3">
        <v>118</v>
      </c>
      <c r="AE69" s="118">
        <f t="shared" ref="AE69:AE113" si="48">+AC69/AD69*100</f>
        <v>3.3898305084745761</v>
      </c>
      <c r="AF69" s="118">
        <f t="shared" ref="AF69:AF113" si="49">+(Y69+AB69+AE69)/3</f>
        <v>4.6671789217556663</v>
      </c>
      <c r="AG69" s="305"/>
      <c r="AH69" s="118">
        <v>15.595886506044181</v>
      </c>
      <c r="AI69" s="118" t="e">
        <v>#DIV/0!</v>
      </c>
      <c r="AJ69" s="118">
        <v>4.6671789217556663</v>
      </c>
      <c r="AK69" s="306">
        <f t="shared" si="32"/>
        <v>10.131532713899924</v>
      </c>
      <c r="AL69" s="7"/>
      <c r="AM69" s="168">
        <f t="shared" si="33"/>
        <v>68</v>
      </c>
      <c r="AN69" s="18">
        <f t="shared" si="34"/>
        <v>836</v>
      </c>
      <c r="AO69" s="203">
        <f t="shared" ref="AO69:AO113" si="50">+AM69/AN69*100</f>
        <v>8.133971291866029</v>
      </c>
      <c r="AP69" s="18">
        <f t="shared" si="35"/>
        <v>200</v>
      </c>
      <c r="AQ69" s="18">
        <f t="shared" si="36"/>
        <v>780</v>
      </c>
      <c r="AR69" s="203">
        <f t="shared" ref="AR69:AR113" si="51">+AP69/AQ69*100</f>
        <v>25.641025641025639</v>
      </c>
      <c r="AS69" s="18">
        <f t="shared" si="37"/>
        <v>22</v>
      </c>
      <c r="AT69" s="18">
        <f t="shared" si="38"/>
        <v>651</v>
      </c>
      <c r="AU69" s="205">
        <f t="shared" ref="AU69:AU113" si="52">+AS69/AT69*100</f>
        <v>3.3794162826420893</v>
      </c>
      <c r="AV69" s="175">
        <f t="shared" ref="AV69:AV113" si="53">AVERAGE(AO69,AR69,AU69)</f>
        <v>12.384804405177919</v>
      </c>
    </row>
    <row r="70" spans="1:48" x14ac:dyDescent="0.25">
      <c r="A70" s="4" t="s">
        <v>134</v>
      </c>
      <c r="B70" s="4" t="s">
        <v>135</v>
      </c>
      <c r="C70" s="3">
        <v>44</v>
      </c>
      <c r="D70" s="3">
        <v>334</v>
      </c>
      <c r="E70" s="118">
        <f t="shared" si="39"/>
        <v>13.17365269461078</v>
      </c>
      <c r="F70" s="3">
        <v>63</v>
      </c>
      <c r="G70" s="3">
        <v>372</v>
      </c>
      <c r="H70" s="118">
        <f t="shared" si="40"/>
        <v>16.93548387096774</v>
      </c>
      <c r="I70" s="3">
        <v>19</v>
      </c>
      <c r="J70" s="3">
        <v>293</v>
      </c>
      <c r="K70" s="118">
        <f t="shared" si="41"/>
        <v>6.4846416382252556</v>
      </c>
      <c r="L70" s="306">
        <f t="shared" ref="L70:L113" si="54">+(E70+H70+K70)/3</f>
        <v>12.197926067934594</v>
      </c>
      <c r="M70" s="3">
        <v>0</v>
      </c>
      <c r="N70" s="3">
        <v>0</v>
      </c>
      <c r="O70" s="118" t="e">
        <f t="shared" si="42"/>
        <v>#DIV/0!</v>
      </c>
      <c r="P70" s="3">
        <v>0</v>
      </c>
      <c r="Q70" s="3">
        <v>0</v>
      </c>
      <c r="R70" s="118" t="e">
        <f t="shared" si="43"/>
        <v>#DIV/0!</v>
      </c>
      <c r="S70" s="3">
        <v>0</v>
      </c>
      <c r="T70" s="3">
        <v>0</v>
      </c>
      <c r="U70" s="118" t="e">
        <f t="shared" si="44"/>
        <v>#DIV/0!</v>
      </c>
      <c r="V70" s="118" t="e">
        <f t="shared" si="45"/>
        <v>#DIV/0!</v>
      </c>
      <c r="W70" s="3">
        <v>217</v>
      </c>
      <c r="X70" s="3">
        <v>562</v>
      </c>
      <c r="Y70" s="118">
        <f t="shared" si="46"/>
        <v>38.612099644128115</v>
      </c>
      <c r="Z70" s="3">
        <v>281</v>
      </c>
      <c r="AA70" s="3">
        <v>608</v>
      </c>
      <c r="AB70" s="118">
        <f t="shared" si="47"/>
        <v>46.21710526315789</v>
      </c>
      <c r="AC70" s="3">
        <v>100</v>
      </c>
      <c r="AD70" s="3">
        <v>495</v>
      </c>
      <c r="AE70" s="118">
        <f t="shared" si="48"/>
        <v>20.202020202020201</v>
      </c>
      <c r="AF70" s="118">
        <f t="shared" si="49"/>
        <v>35.010408369768733</v>
      </c>
      <c r="AG70" s="305"/>
      <c r="AH70" s="118">
        <v>12.197926067934594</v>
      </c>
      <c r="AI70" s="118" t="e">
        <v>#DIV/0!</v>
      </c>
      <c r="AJ70" s="118">
        <v>35.010408369768733</v>
      </c>
      <c r="AK70" s="306">
        <f t="shared" si="32"/>
        <v>23.604167218851664</v>
      </c>
      <c r="AL70" s="7"/>
      <c r="AM70" s="168">
        <f t="shared" si="33"/>
        <v>261</v>
      </c>
      <c r="AN70" s="18">
        <f t="shared" si="34"/>
        <v>896</v>
      </c>
      <c r="AO70" s="203">
        <f t="shared" si="50"/>
        <v>29.129464285714285</v>
      </c>
      <c r="AP70" s="18">
        <f t="shared" si="35"/>
        <v>344</v>
      </c>
      <c r="AQ70" s="18">
        <f t="shared" si="36"/>
        <v>980</v>
      </c>
      <c r="AR70" s="203">
        <f t="shared" si="51"/>
        <v>35.102040816326529</v>
      </c>
      <c r="AS70" s="18">
        <f t="shared" si="37"/>
        <v>119</v>
      </c>
      <c r="AT70" s="18">
        <f t="shared" si="38"/>
        <v>788</v>
      </c>
      <c r="AU70" s="205">
        <f t="shared" si="52"/>
        <v>15.101522842639595</v>
      </c>
      <c r="AV70" s="175">
        <f t="shared" si="53"/>
        <v>26.444342648226804</v>
      </c>
    </row>
    <row r="71" spans="1:48" x14ac:dyDescent="0.25">
      <c r="A71" s="4" t="s">
        <v>136</v>
      </c>
      <c r="B71" s="4" t="s">
        <v>137</v>
      </c>
      <c r="C71" s="3">
        <v>50</v>
      </c>
      <c r="D71" s="3">
        <v>961</v>
      </c>
      <c r="E71" s="118">
        <f t="shared" si="39"/>
        <v>5.2029136316337148</v>
      </c>
      <c r="F71" s="3">
        <v>36</v>
      </c>
      <c r="G71" s="3">
        <v>814</v>
      </c>
      <c r="H71" s="118">
        <f t="shared" si="40"/>
        <v>4.4226044226044223</v>
      </c>
      <c r="I71" s="3">
        <v>32</v>
      </c>
      <c r="J71" s="3">
        <v>738</v>
      </c>
      <c r="K71" s="118">
        <f t="shared" si="41"/>
        <v>4.3360433604336039</v>
      </c>
      <c r="L71" s="306">
        <f t="shared" si="54"/>
        <v>4.6538538048905806</v>
      </c>
      <c r="M71" s="3">
        <v>0</v>
      </c>
      <c r="N71" s="3">
        <v>0</v>
      </c>
      <c r="O71" s="118" t="e">
        <f t="shared" si="42"/>
        <v>#DIV/0!</v>
      </c>
      <c r="P71" s="3">
        <v>0</v>
      </c>
      <c r="Q71" s="3">
        <v>0</v>
      </c>
      <c r="R71" s="118" t="e">
        <f t="shared" si="43"/>
        <v>#DIV/0!</v>
      </c>
      <c r="S71" s="3">
        <v>0</v>
      </c>
      <c r="T71" s="3">
        <v>0</v>
      </c>
      <c r="U71" s="118" t="e">
        <f t="shared" si="44"/>
        <v>#DIV/0!</v>
      </c>
      <c r="V71" s="118" t="e">
        <f t="shared" si="45"/>
        <v>#DIV/0!</v>
      </c>
      <c r="W71" s="3">
        <v>12</v>
      </c>
      <c r="X71" s="3">
        <v>328</v>
      </c>
      <c r="Y71" s="118">
        <f t="shared" si="46"/>
        <v>3.6585365853658534</v>
      </c>
      <c r="Z71" s="3">
        <v>9</v>
      </c>
      <c r="AA71" s="3">
        <v>337</v>
      </c>
      <c r="AB71" s="118">
        <f t="shared" si="47"/>
        <v>2.6706231454005933</v>
      </c>
      <c r="AC71" s="3">
        <v>4</v>
      </c>
      <c r="AD71" s="3">
        <v>230</v>
      </c>
      <c r="AE71" s="118">
        <f t="shared" si="48"/>
        <v>1.7391304347826086</v>
      </c>
      <c r="AF71" s="118">
        <f t="shared" si="49"/>
        <v>2.6894300551830188</v>
      </c>
      <c r="AG71" s="305"/>
      <c r="AH71" s="118">
        <v>4.6538538048905806</v>
      </c>
      <c r="AI71" s="118" t="e">
        <v>#DIV/0!</v>
      </c>
      <c r="AJ71" s="118">
        <v>2.6894300551830188</v>
      </c>
      <c r="AK71" s="306">
        <f t="shared" si="32"/>
        <v>3.6716419300367997</v>
      </c>
      <c r="AL71" s="7"/>
      <c r="AM71" s="168">
        <f t="shared" si="33"/>
        <v>62</v>
      </c>
      <c r="AN71" s="18">
        <f t="shared" si="34"/>
        <v>1289</v>
      </c>
      <c r="AO71" s="203">
        <f t="shared" si="50"/>
        <v>4.8099301784328938</v>
      </c>
      <c r="AP71" s="18">
        <f t="shared" si="35"/>
        <v>45</v>
      </c>
      <c r="AQ71" s="18">
        <f t="shared" si="36"/>
        <v>1151</v>
      </c>
      <c r="AR71" s="203">
        <f t="shared" si="51"/>
        <v>3.9096437880104258</v>
      </c>
      <c r="AS71" s="18">
        <f t="shared" si="37"/>
        <v>36</v>
      </c>
      <c r="AT71" s="18">
        <f t="shared" si="38"/>
        <v>968</v>
      </c>
      <c r="AU71" s="205">
        <f t="shared" si="52"/>
        <v>3.71900826446281</v>
      </c>
      <c r="AV71" s="175">
        <f t="shared" si="53"/>
        <v>4.14619407696871</v>
      </c>
    </row>
    <row r="72" spans="1:48" x14ac:dyDescent="0.25">
      <c r="A72" s="4" t="s">
        <v>138</v>
      </c>
      <c r="B72" s="4" t="s">
        <v>139</v>
      </c>
      <c r="C72" s="3">
        <v>26</v>
      </c>
      <c r="D72" s="3">
        <v>573</v>
      </c>
      <c r="E72" s="118">
        <f t="shared" si="39"/>
        <v>4.5375218150087253</v>
      </c>
      <c r="F72" s="3">
        <v>8</v>
      </c>
      <c r="G72" s="3">
        <v>498</v>
      </c>
      <c r="H72" s="118">
        <f t="shared" si="40"/>
        <v>1.6064257028112447</v>
      </c>
      <c r="I72" s="3">
        <v>7</v>
      </c>
      <c r="J72" s="3">
        <v>463</v>
      </c>
      <c r="K72" s="118">
        <f t="shared" si="41"/>
        <v>1.5118790496760259</v>
      </c>
      <c r="L72" s="306">
        <f t="shared" si="54"/>
        <v>2.5519421891653322</v>
      </c>
      <c r="M72" s="3">
        <v>0</v>
      </c>
      <c r="N72" s="3">
        <v>0</v>
      </c>
      <c r="O72" s="118" t="e">
        <f t="shared" si="42"/>
        <v>#DIV/0!</v>
      </c>
      <c r="P72" s="3">
        <v>0</v>
      </c>
      <c r="Q72" s="3">
        <v>0</v>
      </c>
      <c r="R72" s="118" t="e">
        <f t="shared" si="43"/>
        <v>#DIV/0!</v>
      </c>
      <c r="S72" s="3">
        <v>0</v>
      </c>
      <c r="T72" s="3">
        <v>0</v>
      </c>
      <c r="U72" s="118" t="e">
        <f t="shared" si="44"/>
        <v>#DIV/0!</v>
      </c>
      <c r="V72" s="118" t="e">
        <f t="shared" si="45"/>
        <v>#DIV/0!</v>
      </c>
      <c r="W72" s="3">
        <v>0</v>
      </c>
      <c r="X72" s="3">
        <v>202</v>
      </c>
      <c r="Y72" s="118">
        <f t="shared" si="46"/>
        <v>0</v>
      </c>
      <c r="Z72" s="3">
        <v>0</v>
      </c>
      <c r="AA72" s="3">
        <v>193</v>
      </c>
      <c r="AB72" s="118">
        <f t="shared" si="47"/>
        <v>0</v>
      </c>
      <c r="AC72" s="3">
        <v>0</v>
      </c>
      <c r="AD72" s="3">
        <v>200</v>
      </c>
      <c r="AE72" s="118">
        <f t="shared" si="48"/>
        <v>0</v>
      </c>
      <c r="AF72" s="118">
        <f t="shared" si="49"/>
        <v>0</v>
      </c>
      <c r="AG72" s="305"/>
      <c r="AH72" s="118">
        <v>2.5519421891653322</v>
      </c>
      <c r="AI72" s="118" t="e">
        <v>#DIV/0!</v>
      </c>
      <c r="AJ72" s="118">
        <v>0</v>
      </c>
      <c r="AK72" s="306">
        <f t="shared" si="32"/>
        <v>1.2759710945826661</v>
      </c>
      <c r="AL72" s="7"/>
      <c r="AM72" s="168">
        <f t="shared" si="33"/>
        <v>26</v>
      </c>
      <c r="AN72" s="18">
        <f t="shared" si="34"/>
        <v>775</v>
      </c>
      <c r="AO72" s="203">
        <f t="shared" si="50"/>
        <v>3.354838709677419</v>
      </c>
      <c r="AP72" s="18">
        <f t="shared" si="35"/>
        <v>8</v>
      </c>
      <c r="AQ72" s="18">
        <f t="shared" si="36"/>
        <v>691</v>
      </c>
      <c r="AR72" s="203">
        <f t="shared" si="51"/>
        <v>1.1577424023154848</v>
      </c>
      <c r="AS72" s="18">
        <f t="shared" si="37"/>
        <v>7</v>
      </c>
      <c r="AT72" s="18">
        <f t="shared" si="38"/>
        <v>663</v>
      </c>
      <c r="AU72" s="205">
        <f t="shared" si="52"/>
        <v>1.0558069381598794</v>
      </c>
      <c r="AV72" s="175">
        <f t="shared" si="53"/>
        <v>1.8561293500509277</v>
      </c>
    </row>
    <row r="73" spans="1:48" x14ac:dyDescent="0.25">
      <c r="A73" s="4" t="s">
        <v>140</v>
      </c>
      <c r="B73" s="4" t="s">
        <v>141</v>
      </c>
      <c r="C73" s="3">
        <v>0</v>
      </c>
      <c r="D73" s="3">
        <v>77</v>
      </c>
      <c r="E73" s="118">
        <f t="shared" si="39"/>
        <v>0</v>
      </c>
      <c r="F73" s="3">
        <v>0</v>
      </c>
      <c r="G73" s="3">
        <v>0</v>
      </c>
      <c r="H73" s="118" t="e">
        <f t="shared" si="40"/>
        <v>#DIV/0!</v>
      </c>
      <c r="I73" s="3">
        <v>0</v>
      </c>
      <c r="J73" s="3">
        <v>0</v>
      </c>
      <c r="K73" s="118" t="e">
        <f t="shared" si="41"/>
        <v>#DIV/0!</v>
      </c>
      <c r="L73" s="306" t="e">
        <f t="shared" si="54"/>
        <v>#DIV/0!</v>
      </c>
      <c r="M73" s="3">
        <v>0</v>
      </c>
      <c r="N73" s="3">
        <v>0</v>
      </c>
      <c r="O73" s="118" t="e">
        <f t="shared" si="42"/>
        <v>#DIV/0!</v>
      </c>
      <c r="P73" s="3">
        <v>0</v>
      </c>
      <c r="Q73" s="3">
        <v>0</v>
      </c>
      <c r="R73" s="118" t="e">
        <f t="shared" si="43"/>
        <v>#DIV/0!</v>
      </c>
      <c r="S73" s="3">
        <v>0</v>
      </c>
      <c r="T73" s="3">
        <v>0</v>
      </c>
      <c r="U73" s="118" t="e">
        <f t="shared" si="44"/>
        <v>#DIV/0!</v>
      </c>
      <c r="V73" s="118" t="e">
        <f t="shared" si="45"/>
        <v>#DIV/0!</v>
      </c>
      <c r="W73" s="3">
        <v>0</v>
      </c>
      <c r="X73" s="3">
        <v>0</v>
      </c>
      <c r="Y73" s="118" t="e">
        <f t="shared" si="46"/>
        <v>#DIV/0!</v>
      </c>
      <c r="Z73" s="3">
        <v>0</v>
      </c>
      <c r="AA73" s="3">
        <v>0</v>
      </c>
      <c r="AB73" s="118" t="e">
        <f t="shared" si="47"/>
        <v>#DIV/0!</v>
      </c>
      <c r="AC73" s="3">
        <v>0</v>
      </c>
      <c r="AD73" s="3">
        <v>0</v>
      </c>
      <c r="AE73" s="118" t="e">
        <f t="shared" si="48"/>
        <v>#DIV/0!</v>
      </c>
      <c r="AF73" s="118" t="e">
        <f t="shared" si="49"/>
        <v>#DIV/0!</v>
      </c>
      <c r="AG73" s="305"/>
      <c r="AH73" s="118" t="e">
        <v>#DIV/0!</v>
      </c>
      <c r="AI73" s="118" t="e">
        <v>#DIV/0!</v>
      </c>
      <c r="AJ73" s="118" t="e">
        <v>#DIV/0!</v>
      </c>
      <c r="AK73" s="306" t="e">
        <f t="shared" ref="AK73:AK112" si="55">+(L73+V73+AF73)/2</f>
        <v>#DIV/0!</v>
      </c>
      <c r="AL73" s="7"/>
      <c r="AM73" s="168">
        <f t="shared" si="33"/>
        <v>0</v>
      </c>
      <c r="AN73" s="18">
        <f t="shared" si="34"/>
        <v>77</v>
      </c>
      <c r="AO73" s="203">
        <f t="shared" si="50"/>
        <v>0</v>
      </c>
      <c r="AP73" s="18">
        <f t="shared" si="35"/>
        <v>0</v>
      </c>
      <c r="AQ73" s="18">
        <f t="shared" si="36"/>
        <v>0</v>
      </c>
      <c r="AR73" s="203" t="e">
        <f t="shared" si="51"/>
        <v>#DIV/0!</v>
      </c>
      <c r="AS73" s="18">
        <f t="shared" si="37"/>
        <v>0</v>
      </c>
      <c r="AT73" s="18">
        <f t="shared" si="38"/>
        <v>0</v>
      </c>
      <c r="AU73" s="205" t="e">
        <f t="shared" si="52"/>
        <v>#DIV/0!</v>
      </c>
      <c r="AV73" s="175" t="e">
        <f t="shared" si="53"/>
        <v>#DIV/0!</v>
      </c>
    </row>
    <row r="74" spans="1:48" x14ac:dyDescent="0.25">
      <c r="A74" s="4" t="s">
        <v>142</v>
      </c>
      <c r="B74" s="4" t="s">
        <v>143</v>
      </c>
      <c r="C74" s="3">
        <v>12</v>
      </c>
      <c r="D74" s="3">
        <v>821</v>
      </c>
      <c r="E74" s="118">
        <f t="shared" si="39"/>
        <v>1.4616321559074299</v>
      </c>
      <c r="F74" s="3">
        <v>17</v>
      </c>
      <c r="G74" s="3">
        <v>771</v>
      </c>
      <c r="H74" s="118">
        <f t="shared" si="40"/>
        <v>2.2049286640726331</v>
      </c>
      <c r="I74" s="3">
        <v>21</v>
      </c>
      <c r="J74" s="3">
        <v>735</v>
      </c>
      <c r="K74" s="118">
        <f t="shared" si="41"/>
        <v>2.8571428571428572</v>
      </c>
      <c r="L74" s="306">
        <f t="shared" si="54"/>
        <v>2.174567892374307</v>
      </c>
      <c r="M74" s="3">
        <v>0</v>
      </c>
      <c r="N74" s="3">
        <v>0</v>
      </c>
      <c r="O74" s="118" t="e">
        <f t="shared" si="42"/>
        <v>#DIV/0!</v>
      </c>
      <c r="P74" s="3">
        <v>0</v>
      </c>
      <c r="Q74" s="3">
        <v>0</v>
      </c>
      <c r="R74" s="118" t="e">
        <f t="shared" si="43"/>
        <v>#DIV/0!</v>
      </c>
      <c r="S74" s="3">
        <v>0</v>
      </c>
      <c r="T74" s="3">
        <v>0</v>
      </c>
      <c r="U74" s="118" t="e">
        <f t="shared" si="44"/>
        <v>#DIV/0!</v>
      </c>
      <c r="V74" s="118" t="e">
        <f t="shared" si="45"/>
        <v>#DIV/0!</v>
      </c>
      <c r="W74" s="3">
        <v>0</v>
      </c>
      <c r="X74" s="3">
        <v>226</v>
      </c>
      <c r="Y74" s="118">
        <f t="shared" si="46"/>
        <v>0</v>
      </c>
      <c r="Z74" s="3">
        <v>0</v>
      </c>
      <c r="AA74" s="3">
        <v>262</v>
      </c>
      <c r="AB74" s="118">
        <f t="shared" si="47"/>
        <v>0</v>
      </c>
      <c r="AC74" s="3">
        <v>9</v>
      </c>
      <c r="AD74" s="3">
        <v>184</v>
      </c>
      <c r="AE74" s="118">
        <f t="shared" si="48"/>
        <v>4.8913043478260869</v>
      </c>
      <c r="AF74" s="118">
        <f t="shared" si="49"/>
        <v>1.6304347826086956</v>
      </c>
      <c r="AG74" s="305"/>
      <c r="AH74" s="118">
        <v>2.174567892374307</v>
      </c>
      <c r="AI74" s="118" t="e">
        <v>#DIV/0!</v>
      </c>
      <c r="AJ74" s="118">
        <v>1.6304347826086956</v>
      </c>
      <c r="AK74" s="306">
        <f t="shared" si="32"/>
        <v>1.9025013374915014</v>
      </c>
      <c r="AL74" s="7"/>
      <c r="AM74" s="168">
        <f t="shared" si="33"/>
        <v>12</v>
      </c>
      <c r="AN74" s="18">
        <f t="shared" si="34"/>
        <v>1047</v>
      </c>
      <c r="AO74" s="203">
        <f t="shared" si="50"/>
        <v>1.1461318051575931</v>
      </c>
      <c r="AP74" s="18">
        <f t="shared" si="35"/>
        <v>17</v>
      </c>
      <c r="AQ74" s="18">
        <f t="shared" si="36"/>
        <v>1033</v>
      </c>
      <c r="AR74" s="203">
        <f t="shared" si="51"/>
        <v>1.6456921587608906</v>
      </c>
      <c r="AS74" s="18">
        <f t="shared" si="37"/>
        <v>30</v>
      </c>
      <c r="AT74" s="18">
        <f t="shared" si="38"/>
        <v>919</v>
      </c>
      <c r="AU74" s="205">
        <f t="shared" si="52"/>
        <v>3.2644178454842221</v>
      </c>
      <c r="AV74" s="175">
        <f t="shared" si="53"/>
        <v>2.0187472698009019</v>
      </c>
    </row>
    <row r="75" spans="1:48" x14ac:dyDescent="0.25">
      <c r="A75" s="4" t="s">
        <v>144</v>
      </c>
      <c r="B75" s="4" t="s">
        <v>145</v>
      </c>
      <c r="C75" s="3">
        <v>10</v>
      </c>
      <c r="D75" s="3">
        <v>207</v>
      </c>
      <c r="E75" s="118">
        <f t="shared" si="39"/>
        <v>4.8309178743961354</v>
      </c>
      <c r="F75" s="3">
        <v>11</v>
      </c>
      <c r="G75" s="3">
        <v>232</v>
      </c>
      <c r="H75" s="118">
        <f t="shared" si="40"/>
        <v>4.7413793103448274</v>
      </c>
      <c r="I75" s="3">
        <v>0</v>
      </c>
      <c r="J75" s="3">
        <v>196</v>
      </c>
      <c r="K75" s="118">
        <f t="shared" si="41"/>
        <v>0</v>
      </c>
      <c r="L75" s="306">
        <f t="shared" si="54"/>
        <v>3.1907657282469875</v>
      </c>
      <c r="M75" s="3">
        <v>0</v>
      </c>
      <c r="N75" s="3">
        <v>0</v>
      </c>
      <c r="O75" s="118" t="e">
        <f t="shared" si="42"/>
        <v>#DIV/0!</v>
      </c>
      <c r="P75" s="3">
        <v>0</v>
      </c>
      <c r="Q75" s="3">
        <v>0</v>
      </c>
      <c r="R75" s="118" t="e">
        <f t="shared" si="43"/>
        <v>#DIV/0!</v>
      </c>
      <c r="S75" s="3">
        <v>0</v>
      </c>
      <c r="T75" s="3">
        <v>0</v>
      </c>
      <c r="U75" s="118" t="e">
        <f t="shared" si="44"/>
        <v>#DIV/0!</v>
      </c>
      <c r="V75" s="118" t="e">
        <f t="shared" si="45"/>
        <v>#DIV/0!</v>
      </c>
      <c r="W75" s="3">
        <v>5</v>
      </c>
      <c r="X75" s="3">
        <v>115</v>
      </c>
      <c r="Y75" s="118">
        <f t="shared" si="46"/>
        <v>4.3478260869565215</v>
      </c>
      <c r="Z75" s="3">
        <v>2</v>
      </c>
      <c r="AA75" s="3">
        <v>110</v>
      </c>
      <c r="AB75" s="118">
        <f t="shared" si="47"/>
        <v>1.8181818181818181</v>
      </c>
      <c r="AC75" s="3">
        <v>0</v>
      </c>
      <c r="AD75" s="3">
        <v>73</v>
      </c>
      <c r="AE75" s="118">
        <f t="shared" si="48"/>
        <v>0</v>
      </c>
      <c r="AF75" s="118">
        <f t="shared" si="49"/>
        <v>2.0553359683794468</v>
      </c>
      <c r="AG75" s="305"/>
      <c r="AH75" s="118">
        <v>3.1907657282469875</v>
      </c>
      <c r="AI75" s="118" t="e">
        <v>#DIV/0!</v>
      </c>
      <c r="AJ75" s="118">
        <v>2.0553359683794468</v>
      </c>
      <c r="AK75" s="306">
        <f t="shared" si="32"/>
        <v>2.6230508483132171</v>
      </c>
      <c r="AL75" s="7"/>
      <c r="AM75" s="168">
        <f t="shared" si="33"/>
        <v>15</v>
      </c>
      <c r="AN75" s="18">
        <f t="shared" si="34"/>
        <v>322</v>
      </c>
      <c r="AO75" s="203">
        <f t="shared" si="50"/>
        <v>4.658385093167702</v>
      </c>
      <c r="AP75" s="18">
        <f t="shared" si="35"/>
        <v>13</v>
      </c>
      <c r="AQ75" s="18">
        <f t="shared" si="36"/>
        <v>342</v>
      </c>
      <c r="AR75" s="203">
        <f t="shared" si="51"/>
        <v>3.8011695906432745</v>
      </c>
      <c r="AS75" s="18">
        <f t="shared" si="37"/>
        <v>0</v>
      </c>
      <c r="AT75" s="18">
        <f t="shared" si="38"/>
        <v>269</v>
      </c>
      <c r="AU75" s="205">
        <f t="shared" si="52"/>
        <v>0</v>
      </c>
      <c r="AV75" s="175">
        <f t="shared" si="53"/>
        <v>2.8198515612703257</v>
      </c>
    </row>
    <row r="76" spans="1:48" x14ac:dyDescent="0.25">
      <c r="A76" s="4" t="s">
        <v>146</v>
      </c>
      <c r="B76" s="4" t="s">
        <v>147</v>
      </c>
      <c r="C76" s="3">
        <v>0</v>
      </c>
      <c r="D76" s="3">
        <v>1516</v>
      </c>
      <c r="E76" s="118">
        <f t="shared" si="39"/>
        <v>0</v>
      </c>
      <c r="F76" s="3">
        <v>0</v>
      </c>
      <c r="G76" s="3">
        <v>0</v>
      </c>
      <c r="H76" s="118" t="e">
        <f t="shared" si="40"/>
        <v>#DIV/0!</v>
      </c>
      <c r="I76" s="3">
        <v>0</v>
      </c>
      <c r="J76" s="3">
        <v>0</v>
      </c>
      <c r="K76" s="118" t="e">
        <f t="shared" si="41"/>
        <v>#DIV/0!</v>
      </c>
      <c r="L76" s="306" t="e">
        <f t="shared" si="54"/>
        <v>#DIV/0!</v>
      </c>
      <c r="M76" s="3">
        <v>0</v>
      </c>
      <c r="N76" s="3">
        <v>0</v>
      </c>
      <c r="O76" s="118" t="e">
        <f t="shared" si="42"/>
        <v>#DIV/0!</v>
      </c>
      <c r="P76" s="3">
        <v>0</v>
      </c>
      <c r="Q76" s="3">
        <v>0</v>
      </c>
      <c r="R76" s="118" t="e">
        <f t="shared" si="43"/>
        <v>#DIV/0!</v>
      </c>
      <c r="S76" s="3">
        <v>0</v>
      </c>
      <c r="T76" s="3">
        <v>0</v>
      </c>
      <c r="U76" s="118" t="e">
        <f t="shared" si="44"/>
        <v>#DIV/0!</v>
      </c>
      <c r="V76" s="118" t="e">
        <f t="shared" si="45"/>
        <v>#DIV/0!</v>
      </c>
      <c r="W76" s="3">
        <v>0</v>
      </c>
      <c r="X76" s="3">
        <v>644</v>
      </c>
      <c r="Y76" s="118">
        <f t="shared" si="46"/>
        <v>0</v>
      </c>
      <c r="Z76" s="3">
        <v>0</v>
      </c>
      <c r="AA76" s="3">
        <v>0</v>
      </c>
      <c r="AB76" s="118" t="e">
        <f t="shared" si="47"/>
        <v>#DIV/0!</v>
      </c>
      <c r="AC76" s="3">
        <v>0</v>
      </c>
      <c r="AD76" s="3">
        <v>0</v>
      </c>
      <c r="AE76" s="118" t="e">
        <f t="shared" si="48"/>
        <v>#DIV/0!</v>
      </c>
      <c r="AF76" s="118" t="e">
        <f t="shared" si="49"/>
        <v>#DIV/0!</v>
      </c>
      <c r="AG76" s="305"/>
      <c r="AH76" s="118" t="e">
        <v>#DIV/0!</v>
      </c>
      <c r="AI76" s="118" t="e">
        <v>#DIV/0!</v>
      </c>
      <c r="AJ76" s="118" t="e">
        <v>#DIV/0!</v>
      </c>
      <c r="AK76" s="306" t="e">
        <f t="shared" si="55"/>
        <v>#DIV/0!</v>
      </c>
      <c r="AL76" s="7"/>
      <c r="AM76" s="168">
        <f t="shared" si="33"/>
        <v>0</v>
      </c>
      <c r="AN76" s="18">
        <f t="shared" si="34"/>
        <v>2160</v>
      </c>
      <c r="AO76" s="203">
        <f t="shared" si="50"/>
        <v>0</v>
      </c>
      <c r="AP76" s="18">
        <f t="shared" si="35"/>
        <v>0</v>
      </c>
      <c r="AQ76" s="18">
        <f t="shared" si="36"/>
        <v>0</v>
      </c>
      <c r="AR76" s="203" t="e">
        <f t="shared" si="51"/>
        <v>#DIV/0!</v>
      </c>
      <c r="AS76" s="18">
        <f t="shared" si="37"/>
        <v>0</v>
      </c>
      <c r="AT76" s="18">
        <f t="shared" si="38"/>
        <v>0</v>
      </c>
      <c r="AU76" s="205" t="e">
        <f t="shared" si="52"/>
        <v>#DIV/0!</v>
      </c>
      <c r="AV76" s="175" t="e">
        <f t="shared" si="53"/>
        <v>#DIV/0!</v>
      </c>
    </row>
    <row r="77" spans="1:48" x14ac:dyDescent="0.25">
      <c r="A77" s="4" t="s">
        <v>148</v>
      </c>
      <c r="B77" s="4" t="s">
        <v>149</v>
      </c>
      <c r="C77" s="3">
        <v>150</v>
      </c>
      <c r="D77" s="3">
        <v>705</v>
      </c>
      <c r="E77" s="118">
        <f t="shared" si="39"/>
        <v>21.276595744680851</v>
      </c>
      <c r="F77" s="3">
        <v>62</v>
      </c>
      <c r="G77" s="3">
        <v>608</v>
      </c>
      <c r="H77" s="118">
        <f t="shared" si="40"/>
        <v>10.197368421052632</v>
      </c>
      <c r="I77" s="3">
        <v>47</v>
      </c>
      <c r="J77" s="3">
        <v>559</v>
      </c>
      <c r="K77" s="118">
        <f t="shared" si="41"/>
        <v>8.4078711985688734</v>
      </c>
      <c r="L77" s="306">
        <f t="shared" si="54"/>
        <v>13.29394512143412</v>
      </c>
      <c r="M77" s="3">
        <v>0</v>
      </c>
      <c r="N77" s="3">
        <v>0</v>
      </c>
      <c r="O77" s="118" t="e">
        <f t="shared" si="42"/>
        <v>#DIV/0!</v>
      </c>
      <c r="P77" s="3">
        <v>0</v>
      </c>
      <c r="Q77" s="3">
        <v>0</v>
      </c>
      <c r="R77" s="118" t="e">
        <f t="shared" si="43"/>
        <v>#DIV/0!</v>
      </c>
      <c r="S77" s="3">
        <v>0</v>
      </c>
      <c r="T77" s="3">
        <v>0</v>
      </c>
      <c r="U77" s="118" t="e">
        <f t="shared" si="44"/>
        <v>#DIV/0!</v>
      </c>
      <c r="V77" s="118" t="e">
        <f t="shared" si="45"/>
        <v>#DIV/0!</v>
      </c>
      <c r="W77" s="3">
        <v>43</v>
      </c>
      <c r="X77" s="3">
        <v>310</v>
      </c>
      <c r="Y77" s="118">
        <f t="shared" si="46"/>
        <v>13.870967741935484</v>
      </c>
      <c r="Z77" s="3">
        <v>13</v>
      </c>
      <c r="AA77" s="3">
        <v>328</v>
      </c>
      <c r="AB77" s="118">
        <f t="shared" si="47"/>
        <v>3.9634146341463414</v>
      </c>
      <c r="AC77" s="3">
        <v>17</v>
      </c>
      <c r="AD77" s="3">
        <v>239</v>
      </c>
      <c r="AE77" s="118">
        <f t="shared" si="48"/>
        <v>7.1129707112970717</v>
      </c>
      <c r="AF77" s="118">
        <f t="shared" si="49"/>
        <v>8.3157843624596328</v>
      </c>
      <c r="AG77" s="305"/>
      <c r="AH77" s="118">
        <v>13.29394512143412</v>
      </c>
      <c r="AI77" s="118" t="e">
        <v>#DIV/0!</v>
      </c>
      <c r="AJ77" s="118">
        <v>8.3157843624596328</v>
      </c>
      <c r="AK77" s="306">
        <f t="shared" si="32"/>
        <v>10.804864741946876</v>
      </c>
      <c r="AL77" s="7"/>
      <c r="AM77" s="168">
        <f t="shared" si="33"/>
        <v>193</v>
      </c>
      <c r="AN77" s="18">
        <f t="shared" si="34"/>
        <v>1015</v>
      </c>
      <c r="AO77" s="203">
        <f t="shared" si="50"/>
        <v>19.014778325123153</v>
      </c>
      <c r="AP77" s="18">
        <f t="shared" si="35"/>
        <v>75</v>
      </c>
      <c r="AQ77" s="18">
        <f t="shared" si="36"/>
        <v>936</v>
      </c>
      <c r="AR77" s="203">
        <f t="shared" si="51"/>
        <v>8.0128205128205128</v>
      </c>
      <c r="AS77" s="18">
        <f t="shared" si="37"/>
        <v>64</v>
      </c>
      <c r="AT77" s="18">
        <f t="shared" si="38"/>
        <v>798</v>
      </c>
      <c r="AU77" s="205">
        <f t="shared" si="52"/>
        <v>8.0200501253132828</v>
      </c>
      <c r="AV77" s="175">
        <f t="shared" si="53"/>
        <v>11.682549654418983</v>
      </c>
    </row>
    <row r="78" spans="1:48" x14ac:dyDescent="0.25">
      <c r="A78" s="4" t="s">
        <v>150</v>
      </c>
      <c r="B78" s="4" t="s">
        <v>151</v>
      </c>
      <c r="C78" s="3">
        <v>19</v>
      </c>
      <c r="D78" s="3">
        <v>422</v>
      </c>
      <c r="E78" s="118">
        <f t="shared" si="39"/>
        <v>4.5023696682464456</v>
      </c>
      <c r="F78" s="3">
        <v>20</v>
      </c>
      <c r="G78" s="3">
        <v>344</v>
      </c>
      <c r="H78" s="118">
        <f t="shared" si="40"/>
        <v>5.8139534883720927</v>
      </c>
      <c r="I78" s="3">
        <v>312</v>
      </c>
      <c r="J78" s="3">
        <v>312</v>
      </c>
      <c r="K78" s="118">
        <f t="shared" si="41"/>
        <v>100</v>
      </c>
      <c r="L78" s="306">
        <f t="shared" si="54"/>
        <v>36.772107718872846</v>
      </c>
      <c r="M78" s="3">
        <v>0</v>
      </c>
      <c r="N78" s="3">
        <v>0</v>
      </c>
      <c r="O78" s="118" t="e">
        <f t="shared" si="42"/>
        <v>#DIV/0!</v>
      </c>
      <c r="P78" s="3">
        <v>0</v>
      </c>
      <c r="Q78" s="3">
        <v>0</v>
      </c>
      <c r="R78" s="118" t="e">
        <f t="shared" si="43"/>
        <v>#DIV/0!</v>
      </c>
      <c r="S78" s="3">
        <v>0</v>
      </c>
      <c r="T78" s="3">
        <v>0</v>
      </c>
      <c r="U78" s="118" t="e">
        <f t="shared" si="44"/>
        <v>#DIV/0!</v>
      </c>
      <c r="V78" s="118" t="e">
        <f t="shared" si="45"/>
        <v>#DIV/0!</v>
      </c>
      <c r="W78" s="3">
        <v>0</v>
      </c>
      <c r="X78" s="3">
        <v>0</v>
      </c>
      <c r="Y78" s="118" t="e">
        <f t="shared" si="46"/>
        <v>#DIV/0!</v>
      </c>
      <c r="Z78" s="3">
        <v>0</v>
      </c>
      <c r="AA78" s="3">
        <v>0</v>
      </c>
      <c r="AB78" s="118" t="e">
        <f t="shared" si="47"/>
        <v>#DIV/0!</v>
      </c>
      <c r="AC78" s="3">
        <v>0</v>
      </c>
      <c r="AD78" s="3">
        <v>0</v>
      </c>
      <c r="AE78" s="118" t="e">
        <f t="shared" si="48"/>
        <v>#DIV/0!</v>
      </c>
      <c r="AF78" s="118" t="e">
        <f t="shared" si="49"/>
        <v>#DIV/0!</v>
      </c>
      <c r="AG78" s="305"/>
      <c r="AH78" s="118">
        <v>36.772107718872846</v>
      </c>
      <c r="AI78" s="118" t="e">
        <v>#DIV/0!</v>
      </c>
      <c r="AJ78" s="118" t="e">
        <v>#DIV/0!</v>
      </c>
      <c r="AK78" s="306">
        <f>+AH78</f>
        <v>36.772107718872846</v>
      </c>
      <c r="AL78" s="7"/>
      <c r="AM78" s="168">
        <f t="shared" si="33"/>
        <v>19</v>
      </c>
      <c r="AN78" s="18">
        <f t="shared" si="34"/>
        <v>422</v>
      </c>
      <c r="AO78" s="203">
        <f t="shared" si="50"/>
        <v>4.5023696682464456</v>
      </c>
      <c r="AP78" s="18">
        <f t="shared" si="35"/>
        <v>20</v>
      </c>
      <c r="AQ78" s="18">
        <f t="shared" si="36"/>
        <v>344</v>
      </c>
      <c r="AR78" s="203">
        <f t="shared" si="51"/>
        <v>5.8139534883720927</v>
      </c>
      <c r="AS78" s="18">
        <f t="shared" si="37"/>
        <v>312</v>
      </c>
      <c r="AT78" s="18">
        <f t="shared" si="38"/>
        <v>312</v>
      </c>
      <c r="AU78" s="205">
        <f t="shared" si="52"/>
        <v>100</v>
      </c>
      <c r="AV78" s="175">
        <f t="shared" si="53"/>
        <v>36.772107718872846</v>
      </c>
    </row>
    <row r="79" spans="1:48" x14ac:dyDescent="0.25">
      <c r="A79" s="4" t="s">
        <v>152</v>
      </c>
      <c r="B79" s="4" t="s">
        <v>153</v>
      </c>
      <c r="C79" s="3">
        <v>0</v>
      </c>
      <c r="D79" s="3">
        <v>134</v>
      </c>
      <c r="E79" s="118">
        <f t="shared" si="39"/>
        <v>0</v>
      </c>
      <c r="F79" s="3">
        <v>0</v>
      </c>
      <c r="G79" s="3">
        <v>0</v>
      </c>
      <c r="H79" s="118" t="e">
        <f t="shared" si="40"/>
        <v>#DIV/0!</v>
      </c>
      <c r="I79" s="3">
        <v>0</v>
      </c>
      <c r="J79" s="3">
        <v>0</v>
      </c>
      <c r="K79" s="118" t="e">
        <f t="shared" si="41"/>
        <v>#DIV/0!</v>
      </c>
      <c r="L79" s="306" t="e">
        <f t="shared" si="54"/>
        <v>#DIV/0!</v>
      </c>
      <c r="M79" s="3">
        <v>0</v>
      </c>
      <c r="N79" s="3">
        <v>0</v>
      </c>
      <c r="O79" s="118" t="e">
        <f t="shared" si="42"/>
        <v>#DIV/0!</v>
      </c>
      <c r="P79" s="3">
        <v>0</v>
      </c>
      <c r="Q79" s="3">
        <v>0</v>
      </c>
      <c r="R79" s="118" t="e">
        <f t="shared" si="43"/>
        <v>#DIV/0!</v>
      </c>
      <c r="S79" s="3">
        <v>0</v>
      </c>
      <c r="T79" s="3">
        <v>0</v>
      </c>
      <c r="U79" s="118" t="e">
        <f t="shared" si="44"/>
        <v>#DIV/0!</v>
      </c>
      <c r="V79" s="118" t="e">
        <f t="shared" si="45"/>
        <v>#DIV/0!</v>
      </c>
      <c r="W79" s="3">
        <v>0</v>
      </c>
      <c r="X79" s="3">
        <v>64</v>
      </c>
      <c r="Y79" s="118">
        <f t="shared" si="46"/>
        <v>0</v>
      </c>
      <c r="Z79" s="3">
        <v>0</v>
      </c>
      <c r="AA79" s="3">
        <v>0</v>
      </c>
      <c r="AB79" s="118" t="e">
        <f t="shared" si="47"/>
        <v>#DIV/0!</v>
      </c>
      <c r="AC79" s="3">
        <v>0</v>
      </c>
      <c r="AD79" s="3">
        <v>0</v>
      </c>
      <c r="AE79" s="118" t="e">
        <f t="shared" si="48"/>
        <v>#DIV/0!</v>
      </c>
      <c r="AF79" s="118" t="e">
        <f t="shared" si="49"/>
        <v>#DIV/0!</v>
      </c>
      <c r="AG79" s="305"/>
      <c r="AH79" s="118" t="e">
        <v>#DIV/0!</v>
      </c>
      <c r="AI79" s="118" t="e">
        <v>#DIV/0!</v>
      </c>
      <c r="AJ79" s="118" t="e">
        <v>#DIV/0!</v>
      </c>
      <c r="AK79" s="306" t="e">
        <f t="shared" si="55"/>
        <v>#DIV/0!</v>
      </c>
      <c r="AL79" s="7"/>
      <c r="AM79" s="168">
        <f t="shared" si="33"/>
        <v>0</v>
      </c>
      <c r="AN79" s="18">
        <f t="shared" si="34"/>
        <v>198</v>
      </c>
      <c r="AO79" s="203">
        <f t="shared" si="50"/>
        <v>0</v>
      </c>
      <c r="AP79" s="18">
        <f t="shared" si="35"/>
        <v>0</v>
      </c>
      <c r="AQ79" s="18">
        <f t="shared" si="36"/>
        <v>0</v>
      </c>
      <c r="AR79" s="203" t="e">
        <f t="shared" si="51"/>
        <v>#DIV/0!</v>
      </c>
      <c r="AS79" s="18">
        <f t="shared" si="37"/>
        <v>0</v>
      </c>
      <c r="AT79" s="18">
        <f t="shared" si="38"/>
        <v>0</v>
      </c>
      <c r="AU79" s="205" t="e">
        <f t="shared" si="52"/>
        <v>#DIV/0!</v>
      </c>
      <c r="AV79" s="175" t="e">
        <f t="shared" si="53"/>
        <v>#DIV/0!</v>
      </c>
    </row>
    <row r="80" spans="1:48" x14ac:dyDescent="0.25">
      <c r="A80" s="4" t="s">
        <v>154</v>
      </c>
      <c r="B80" s="4" t="s">
        <v>155</v>
      </c>
      <c r="C80" s="3">
        <v>6</v>
      </c>
      <c r="D80" s="3">
        <v>357</v>
      </c>
      <c r="E80" s="118">
        <f t="shared" si="39"/>
        <v>1.680672268907563</v>
      </c>
      <c r="F80" s="3">
        <v>4</v>
      </c>
      <c r="G80" s="3">
        <v>309</v>
      </c>
      <c r="H80" s="118">
        <f t="shared" si="40"/>
        <v>1.2944983818770228</v>
      </c>
      <c r="I80" s="3">
        <v>0</v>
      </c>
      <c r="J80" s="3">
        <v>286</v>
      </c>
      <c r="K80" s="118">
        <f t="shared" si="41"/>
        <v>0</v>
      </c>
      <c r="L80" s="306">
        <f t="shared" si="54"/>
        <v>0.99172355026152859</v>
      </c>
      <c r="M80" s="3">
        <v>0</v>
      </c>
      <c r="N80" s="3">
        <v>0</v>
      </c>
      <c r="O80" s="118" t="e">
        <f t="shared" si="42"/>
        <v>#DIV/0!</v>
      </c>
      <c r="P80" s="3">
        <v>0</v>
      </c>
      <c r="Q80" s="3">
        <v>0</v>
      </c>
      <c r="R80" s="118" t="e">
        <f t="shared" si="43"/>
        <v>#DIV/0!</v>
      </c>
      <c r="S80" s="3">
        <v>0</v>
      </c>
      <c r="T80" s="3">
        <v>0</v>
      </c>
      <c r="U80" s="118" t="e">
        <f t="shared" si="44"/>
        <v>#DIV/0!</v>
      </c>
      <c r="V80" s="118" t="e">
        <f t="shared" si="45"/>
        <v>#DIV/0!</v>
      </c>
      <c r="W80" s="3">
        <v>0</v>
      </c>
      <c r="X80" s="3">
        <v>0</v>
      </c>
      <c r="Y80" s="118" t="e">
        <f t="shared" si="46"/>
        <v>#DIV/0!</v>
      </c>
      <c r="Z80" s="3">
        <v>0</v>
      </c>
      <c r="AA80" s="3">
        <v>0</v>
      </c>
      <c r="AB80" s="118" t="e">
        <f t="shared" si="47"/>
        <v>#DIV/0!</v>
      </c>
      <c r="AC80" s="3">
        <v>0</v>
      </c>
      <c r="AD80" s="3">
        <v>0</v>
      </c>
      <c r="AE80" s="118" t="e">
        <f t="shared" si="48"/>
        <v>#DIV/0!</v>
      </c>
      <c r="AF80" s="118" t="e">
        <f t="shared" si="49"/>
        <v>#DIV/0!</v>
      </c>
      <c r="AG80" s="305"/>
      <c r="AH80" s="118">
        <v>0.99172355026152859</v>
      </c>
      <c r="AI80" s="118" t="e">
        <v>#DIV/0!</v>
      </c>
      <c r="AJ80" s="118" t="e">
        <v>#DIV/0!</v>
      </c>
      <c r="AK80" s="306">
        <f>+AH80</f>
        <v>0.99172355026152859</v>
      </c>
      <c r="AL80" s="7"/>
      <c r="AM80" s="168">
        <f t="shared" si="33"/>
        <v>6</v>
      </c>
      <c r="AN80" s="18">
        <f t="shared" si="34"/>
        <v>357</v>
      </c>
      <c r="AO80" s="203">
        <f t="shared" si="50"/>
        <v>1.680672268907563</v>
      </c>
      <c r="AP80" s="18">
        <f t="shared" si="35"/>
        <v>4</v>
      </c>
      <c r="AQ80" s="18">
        <f t="shared" si="36"/>
        <v>309</v>
      </c>
      <c r="AR80" s="203">
        <f t="shared" si="51"/>
        <v>1.2944983818770228</v>
      </c>
      <c r="AS80" s="18">
        <f t="shared" si="37"/>
        <v>0</v>
      </c>
      <c r="AT80" s="18">
        <f t="shared" si="38"/>
        <v>286</v>
      </c>
      <c r="AU80" s="205">
        <f t="shared" si="52"/>
        <v>0</v>
      </c>
      <c r="AV80" s="175">
        <f t="shared" si="53"/>
        <v>0.99172355026152859</v>
      </c>
    </row>
    <row r="81" spans="1:48" x14ac:dyDescent="0.25">
      <c r="A81" s="4" t="s">
        <v>156</v>
      </c>
      <c r="B81" s="4" t="s">
        <v>157</v>
      </c>
      <c r="C81" s="3">
        <v>17</v>
      </c>
      <c r="D81" s="3">
        <v>472</v>
      </c>
      <c r="E81" s="118">
        <f t="shared" si="39"/>
        <v>3.6016949152542375</v>
      </c>
      <c r="F81" s="3">
        <v>22</v>
      </c>
      <c r="G81" s="3">
        <v>452</v>
      </c>
      <c r="H81" s="118">
        <f t="shared" si="40"/>
        <v>4.8672566371681416</v>
      </c>
      <c r="I81" s="3">
        <v>13</v>
      </c>
      <c r="J81" s="3">
        <v>404</v>
      </c>
      <c r="K81" s="118">
        <f t="shared" si="41"/>
        <v>3.217821782178218</v>
      </c>
      <c r="L81" s="306">
        <f t="shared" si="54"/>
        <v>3.8955911115335322</v>
      </c>
      <c r="M81" s="3">
        <v>0</v>
      </c>
      <c r="N81" s="3">
        <v>0</v>
      </c>
      <c r="O81" s="118" t="e">
        <f t="shared" si="42"/>
        <v>#DIV/0!</v>
      </c>
      <c r="P81" s="3">
        <v>0</v>
      </c>
      <c r="Q81" s="3">
        <v>0</v>
      </c>
      <c r="R81" s="118" t="e">
        <f t="shared" si="43"/>
        <v>#DIV/0!</v>
      </c>
      <c r="S81" s="3">
        <v>0</v>
      </c>
      <c r="T81" s="3">
        <v>0</v>
      </c>
      <c r="U81" s="118" t="e">
        <f t="shared" si="44"/>
        <v>#DIV/0!</v>
      </c>
      <c r="V81" s="118" t="e">
        <f t="shared" si="45"/>
        <v>#DIV/0!</v>
      </c>
      <c r="W81" s="3">
        <v>7</v>
      </c>
      <c r="X81" s="3">
        <v>59</v>
      </c>
      <c r="Y81" s="118">
        <f t="shared" si="46"/>
        <v>11.864406779661017</v>
      </c>
      <c r="Z81" s="3">
        <v>3</v>
      </c>
      <c r="AA81" s="3">
        <v>76</v>
      </c>
      <c r="AB81" s="118">
        <f t="shared" si="47"/>
        <v>3.9473684210526314</v>
      </c>
      <c r="AC81" s="3">
        <v>4</v>
      </c>
      <c r="AD81" s="3">
        <v>76</v>
      </c>
      <c r="AE81" s="118">
        <f t="shared" si="48"/>
        <v>5.2631578947368416</v>
      </c>
      <c r="AF81" s="118">
        <f t="shared" si="49"/>
        <v>7.0249776984834966</v>
      </c>
      <c r="AG81" s="305"/>
      <c r="AH81" s="118">
        <v>3.8955911115335322</v>
      </c>
      <c r="AI81" s="118" t="e">
        <v>#DIV/0!</v>
      </c>
      <c r="AJ81" s="118">
        <v>7.0249776984834966</v>
      </c>
      <c r="AK81" s="306">
        <f t="shared" ref="AK81" si="56">+(AH81+AJ81)/2</f>
        <v>5.4602844050085144</v>
      </c>
      <c r="AL81" s="7"/>
      <c r="AM81" s="168">
        <f t="shared" si="33"/>
        <v>24</v>
      </c>
      <c r="AN81" s="18">
        <f t="shared" si="34"/>
        <v>531</v>
      </c>
      <c r="AO81" s="203">
        <f t="shared" si="50"/>
        <v>4.5197740112994351</v>
      </c>
      <c r="AP81" s="18">
        <f t="shared" si="35"/>
        <v>25</v>
      </c>
      <c r="AQ81" s="18">
        <f t="shared" si="36"/>
        <v>528</v>
      </c>
      <c r="AR81" s="203">
        <f t="shared" si="51"/>
        <v>4.7348484848484844</v>
      </c>
      <c r="AS81" s="18">
        <f t="shared" si="37"/>
        <v>17</v>
      </c>
      <c r="AT81" s="18">
        <f t="shared" si="38"/>
        <v>480</v>
      </c>
      <c r="AU81" s="205">
        <f t="shared" si="52"/>
        <v>3.5416666666666665</v>
      </c>
      <c r="AV81" s="175">
        <f t="shared" si="53"/>
        <v>4.2654297209381955</v>
      </c>
    </row>
    <row r="82" spans="1:48" x14ac:dyDescent="0.25">
      <c r="A82" s="4" t="s">
        <v>158</v>
      </c>
      <c r="B82" s="4" t="s">
        <v>159</v>
      </c>
      <c r="C82" s="3">
        <v>0</v>
      </c>
      <c r="D82" s="3">
        <v>255</v>
      </c>
      <c r="E82" s="118">
        <f t="shared" si="39"/>
        <v>0</v>
      </c>
      <c r="F82" s="3">
        <v>0</v>
      </c>
      <c r="G82" s="3">
        <v>188</v>
      </c>
      <c r="H82" s="118">
        <f t="shared" si="40"/>
        <v>0</v>
      </c>
      <c r="I82" s="3">
        <v>3</v>
      </c>
      <c r="J82" s="3">
        <v>153</v>
      </c>
      <c r="K82" s="118">
        <f t="shared" si="41"/>
        <v>1.9607843137254901</v>
      </c>
      <c r="L82" s="306">
        <f t="shared" si="54"/>
        <v>0.65359477124183007</v>
      </c>
      <c r="M82" s="3">
        <v>0</v>
      </c>
      <c r="N82" s="3">
        <v>0</v>
      </c>
      <c r="O82" s="118" t="e">
        <f t="shared" si="42"/>
        <v>#DIV/0!</v>
      </c>
      <c r="P82" s="3">
        <v>0</v>
      </c>
      <c r="Q82" s="3">
        <v>0</v>
      </c>
      <c r="R82" s="118" t="e">
        <f t="shared" si="43"/>
        <v>#DIV/0!</v>
      </c>
      <c r="S82" s="3">
        <v>0</v>
      </c>
      <c r="T82" s="3">
        <v>0</v>
      </c>
      <c r="U82" s="118" t="e">
        <f t="shared" si="44"/>
        <v>#DIV/0!</v>
      </c>
      <c r="V82" s="118" t="e">
        <f t="shared" si="45"/>
        <v>#DIV/0!</v>
      </c>
      <c r="W82" s="3">
        <v>0</v>
      </c>
      <c r="X82" s="3">
        <v>0</v>
      </c>
      <c r="Y82" s="118" t="e">
        <f t="shared" si="46"/>
        <v>#DIV/0!</v>
      </c>
      <c r="Z82" s="3">
        <v>0</v>
      </c>
      <c r="AA82" s="3">
        <v>0</v>
      </c>
      <c r="AB82" s="118" t="e">
        <f t="shared" si="47"/>
        <v>#DIV/0!</v>
      </c>
      <c r="AC82" s="3">
        <v>0</v>
      </c>
      <c r="AD82" s="3">
        <v>0</v>
      </c>
      <c r="AE82" s="118" t="e">
        <f t="shared" si="48"/>
        <v>#DIV/0!</v>
      </c>
      <c r="AF82" s="118" t="e">
        <f t="shared" si="49"/>
        <v>#DIV/0!</v>
      </c>
      <c r="AG82" s="305"/>
      <c r="AH82" s="118">
        <v>0.65359477124183007</v>
      </c>
      <c r="AI82" s="118" t="e">
        <v>#DIV/0!</v>
      </c>
      <c r="AJ82" s="118" t="e">
        <v>#DIV/0!</v>
      </c>
      <c r="AK82" s="306">
        <f>+AH82</f>
        <v>0.65359477124183007</v>
      </c>
      <c r="AL82" s="7"/>
      <c r="AM82" s="168">
        <f t="shared" si="33"/>
        <v>0</v>
      </c>
      <c r="AN82" s="18">
        <f t="shared" si="34"/>
        <v>255</v>
      </c>
      <c r="AO82" s="203">
        <f t="shared" si="50"/>
        <v>0</v>
      </c>
      <c r="AP82" s="18">
        <f t="shared" si="35"/>
        <v>0</v>
      </c>
      <c r="AQ82" s="18">
        <f t="shared" si="36"/>
        <v>188</v>
      </c>
      <c r="AR82" s="203">
        <f t="shared" si="51"/>
        <v>0</v>
      </c>
      <c r="AS82" s="18">
        <f t="shared" si="37"/>
        <v>3</v>
      </c>
      <c r="AT82" s="18">
        <f t="shared" si="38"/>
        <v>153</v>
      </c>
      <c r="AU82" s="205">
        <f t="shared" si="52"/>
        <v>1.9607843137254901</v>
      </c>
      <c r="AV82" s="175">
        <f t="shared" si="53"/>
        <v>0.65359477124183007</v>
      </c>
    </row>
    <row r="83" spans="1:48" x14ac:dyDescent="0.25">
      <c r="A83" s="4" t="s">
        <v>160</v>
      </c>
      <c r="B83" s="4" t="s">
        <v>161</v>
      </c>
      <c r="C83" s="3">
        <v>8</v>
      </c>
      <c r="D83" s="3">
        <v>353</v>
      </c>
      <c r="E83" s="118">
        <f t="shared" si="39"/>
        <v>2.2662889518413598</v>
      </c>
      <c r="F83" s="3">
        <v>16</v>
      </c>
      <c r="G83" s="3">
        <v>334</v>
      </c>
      <c r="H83" s="118">
        <f t="shared" si="40"/>
        <v>4.7904191616766472</v>
      </c>
      <c r="I83" s="3">
        <v>15</v>
      </c>
      <c r="J83" s="3">
        <v>310</v>
      </c>
      <c r="K83" s="118">
        <f t="shared" si="41"/>
        <v>4.838709677419355</v>
      </c>
      <c r="L83" s="306">
        <f t="shared" si="54"/>
        <v>3.9651392636457872</v>
      </c>
      <c r="M83" s="3">
        <v>0</v>
      </c>
      <c r="N83" s="3">
        <v>0</v>
      </c>
      <c r="O83" s="118" t="e">
        <f t="shared" si="42"/>
        <v>#DIV/0!</v>
      </c>
      <c r="P83" s="3">
        <v>0</v>
      </c>
      <c r="Q83" s="3">
        <v>0</v>
      </c>
      <c r="R83" s="118" t="e">
        <f t="shared" si="43"/>
        <v>#DIV/0!</v>
      </c>
      <c r="S83" s="3">
        <v>0</v>
      </c>
      <c r="T83" s="3">
        <v>0</v>
      </c>
      <c r="U83" s="118" t="e">
        <f t="shared" si="44"/>
        <v>#DIV/0!</v>
      </c>
      <c r="V83" s="118" t="e">
        <f t="shared" si="45"/>
        <v>#DIV/0!</v>
      </c>
      <c r="W83" s="3">
        <v>0</v>
      </c>
      <c r="X83" s="3">
        <v>16</v>
      </c>
      <c r="Y83" s="118">
        <f t="shared" si="46"/>
        <v>0</v>
      </c>
      <c r="Z83" s="3">
        <v>0</v>
      </c>
      <c r="AA83" s="3">
        <v>0</v>
      </c>
      <c r="AB83" s="118" t="e">
        <f t="shared" si="47"/>
        <v>#DIV/0!</v>
      </c>
      <c r="AC83" s="3">
        <v>0</v>
      </c>
      <c r="AD83" s="3">
        <v>0</v>
      </c>
      <c r="AE83" s="118" t="e">
        <f t="shared" si="48"/>
        <v>#DIV/0!</v>
      </c>
      <c r="AF83" s="118" t="e">
        <f t="shared" si="49"/>
        <v>#DIV/0!</v>
      </c>
      <c r="AG83" s="305"/>
      <c r="AH83" s="118">
        <v>3.9651392636457872</v>
      </c>
      <c r="AI83" s="118" t="e">
        <v>#DIV/0!</v>
      </c>
      <c r="AJ83" s="118" t="e">
        <v>#DIV/0!</v>
      </c>
      <c r="AK83" s="306">
        <f t="shared" ref="AK83:AK84" si="57">+AH83</f>
        <v>3.9651392636457872</v>
      </c>
      <c r="AL83" s="7"/>
      <c r="AM83" s="168">
        <f t="shared" si="33"/>
        <v>8</v>
      </c>
      <c r="AN83" s="18">
        <f t="shared" si="34"/>
        <v>369</v>
      </c>
      <c r="AO83" s="203">
        <f t="shared" si="50"/>
        <v>2.168021680216802</v>
      </c>
      <c r="AP83" s="18">
        <f t="shared" si="35"/>
        <v>16</v>
      </c>
      <c r="AQ83" s="18">
        <f t="shared" si="36"/>
        <v>334</v>
      </c>
      <c r="AR83" s="203">
        <f t="shared" si="51"/>
        <v>4.7904191616766472</v>
      </c>
      <c r="AS83" s="18">
        <f t="shared" si="37"/>
        <v>15</v>
      </c>
      <c r="AT83" s="18">
        <f t="shared" si="38"/>
        <v>310</v>
      </c>
      <c r="AU83" s="205">
        <f t="shared" si="52"/>
        <v>4.838709677419355</v>
      </c>
      <c r="AV83" s="175">
        <f t="shared" si="53"/>
        <v>3.9323835064376014</v>
      </c>
    </row>
    <row r="84" spans="1:48" x14ac:dyDescent="0.25">
      <c r="A84" s="4" t="s">
        <v>162</v>
      </c>
      <c r="B84" s="4" t="s">
        <v>163</v>
      </c>
      <c r="C84" s="3">
        <v>0</v>
      </c>
      <c r="D84" s="3">
        <v>162</v>
      </c>
      <c r="E84" s="118">
        <f t="shared" si="39"/>
        <v>0</v>
      </c>
      <c r="F84" s="3">
        <v>0</v>
      </c>
      <c r="G84" s="3">
        <v>55</v>
      </c>
      <c r="H84" s="118">
        <f t="shared" si="40"/>
        <v>0</v>
      </c>
      <c r="I84" s="3">
        <v>2</v>
      </c>
      <c r="J84" s="3">
        <v>52</v>
      </c>
      <c r="K84" s="118">
        <f t="shared" si="41"/>
        <v>3.8461538461538463</v>
      </c>
      <c r="L84" s="306">
        <f t="shared" si="54"/>
        <v>1.2820512820512822</v>
      </c>
      <c r="M84" s="3">
        <v>0</v>
      </c>
      <c r="N84" s="3">
        <v>0</v>
      </c>
      <c r="O84" s="118" t="e">
        <f t="shared" si="42"/>
        <v>#DIV/0!</v>
      </c>
      <c r="P84" s="3">
        <v>0</v>
      </c>
      <c r="Q84" s="3">
        <v>0</v>
      </c>
      <c r="R84" s="118" t="e">
        <f t="shared" si="43"/>
        <v>#DIV/0!</v>
      </c>
      <c r="S84" s="3">
        <v>0</v>
      </c>
      <c r="T84" s="3">
        <v>0</v>
      </c>
      <c r="U84" s="118" t="e">
        <f t="shared" si="44"/>
        <v>#DIV/0!</v>
      </c>
      <c r="V84" s="118" t="e">
        <f t="shared" si="45"/>
        <v>#DIV/0!</v>
      </c>
      <c r="W84" s="3">
        <v>0</v>
      </c>
      <c r="X84" s="3">
        <v>0</v>
      </c>
      <c r="Y84" s="118" t="e">
        <f t="shared" si="46"/>
        <v>#DIV/0!</v>
      </c>
      <c r="Z84" s="3">
        <v>0</v>
      </c>
      <c r="AA84" s="3">
        <v>0</v>
      </c>
      <c r="AB84" s="118" t="e">
        <f t="shared" si="47"/>
        <v>#DIV/0!</v>
      </c>
      <c r="AC84" s="3">
        <v>0</v>
      </c>
      <c r="AD84" s="3">
        <v>0</v>
      </c>
      <c r="AE84" s="118" t="e">
        <f t="shared" si="48"/>
        <v>#DIV/0!</v>
      </c>
      <c r="AF84" s="118" t="e">
        <f t="shared" si="49"/>
        <v>#DIV/0!</v>
      </c>
      <c r="AG84" s="305"/>
      <c r="AH84" s="118">
        <v>1.2820512820512822</v>
      </c>
      <c r="AI84" s="118" t="e">
        <v>#DIV/0!</v>
      </c>
      <c r="AJ84" s="118" t="e">
        <v>#DIV/0!</v>
      </c>
      <c r="AK84" s="306">
        <f t="shared" si="57"/>
        <v>1.2820512820512822</v>
      </c>
      <c r="AL84" s="7"/>
      <c r="AM84" s="168">
        <f t="shared" si="33"/>
        <v>0</v>
      </c>
      <c r="AN84" s="18">
        <f t="shared" si="34"/>
        <v>162</v>
      </c>
      <c r="AO84" s="203">
        <f t="shared" si="50"/>
        <v>0</v>
      </c>
      <c r="AP84" s="18">
        <f t="shared" si="35"/>
        <v>0</v>
      </c>
      <c r="AQ84" s="18">
        <f t="shared" si="36"/>
        <v>55</v>
      </c>
      <c r="AR84" s="203">
        <f t="shared" si="51"/>
        <v>0</v>
      </c>
      <c r="AS84" s="18">
        <f t="shared" si="37"/>
        <v>2</v>
      </c>
      <c r="AT84" s="18">
        <f t="shared" si="38"/>
        <v>52</v>
      </c>
      <c r="AU84" s="205">
        <f t="shared" si="52"/>
        <v>3.8461538461538463</v>
      </c>
      <c r="AV84" s="175">
        <f t="shared" si="53"/>
        <v>1.2820512820512822</v>
      </c>
    </row>
    <row r="85" spans="1:48" x14ac:dyDescent="0.25">
      <c r="A85" s="4" t="s">
        <v>164</v>
      </c>
      <c r="B85" s="4" t="s">
        <v>165</v>
      </c>
      <c r="C85" s="3">
        <v>3</v>
      </c>
      <c r="D85" s="3">
        <v>479</v>
      </c>
      <c r="E85" s="118">
        <f t="shared" si="39"/>
        <v>0.62630480167014613</v>
      </c>
      <c r="F85" s="3">
        <v>30</v>
      </c>
      <c r="G85" s="3">
        <v>445</v>
      </c>
      <c r="H85" s="118">
        <f t="shared" si="40"/>
        <v>6.7415730337078648</v>
      </c>
      <c r="I85" s="3">
        <v>6</v>
      </c>
      <c r="J85" s="3">
        <v>386</v>
      </c>
      <c r="K85" s="118">
        <f t="shared" si="41"/>
        <v>1.5544041450777202</v>
      </c>
      <c r="L85" s="306">
        <f t="shared" si="54"/>
        <v>2.9740939934852437</v>
      </c>
      <c r="M85" s="3">
        <v>0</v>
      </c>
      <c r="N85" s="3">
        <v>0</v>
      </c>
      <c r="O85" s="118" t="e">
        <f t="shared" si="42"/>
        <v>#DIV/0!</v>
      </c>
      <c r="P85" s="3">
        <v>0</v>
      </c>
      <c r="Q85" s="3">
        <v>0</v>
      </c>
      <c r="R85" s="118" t="e">
        <f t="shared" si="43"/>
        <v>#DIV/0!</v>
      </c>
      <c r="S85" s="3">
        <v>0</v>
      </c>
      <c r="T85" s="3">
        <v>0</v>
      </c>
      <c r="U85" s="118" t="e">
        <f t="shared" si="44"/>
        <v>#DIV/0!</v>
      </c>
      <c r="V85" s="118" t="e">
        <f t="shared" si="45"/>
        <v>#DIV/0!</v>
      </c>
      <c r="W85" s="3">
        <v>0</v>
      </c>
      <c r="X85" s="3">
        <v>38</v>
      </c>
      <c r="Y85" s="118">
        <f t="shared" si="46"/>
        <v>0</v>
      </c>
      <c r="Z85" s="3">
        <v>0</v>
      </c>
      <c r="AA85" s="3">
        <v>60</v>
      </c>
      <c r="AB85" s="118">
        <f t="shared" si="47"/>
        <v>0</v>
      </c>
      <c r="AC85" s="3">
        <v>0</v>
      </c>
      <c r="AD85" s="3">
        <v>57</v>
      </c>
      <c r="AE85" s="118">
        <f t="shared" si="48"/>
        <v>0</v>
      </c>
      <c r="AF85" s="118">
        <f t="shared" si="49"/>
        <v>0</v>
      </c>
      <c r="AG85" s="305"/>
      <c r="AH85" s="118">
        <v>2.9740939934852437</v>
      </c>
      <c r="AI85" s="118" t="e">
        <v>#DIV/0!</v>
      </c>
      <c r="AJ85" s="118">
        <v>0</v>
      </c>
      <c r="AK85" s="306">
        <f>+AH85/2</f>
        <v>1.4870469967426219</v>
      </c>
      <c r="AL85" s="7"/>
      <c r="AM85" s="168">
        <f t="shared" si="33"/>
        <v>3</v>
      </c>
      <c r="AN85" s="18">
        <f t="shared" si="34"/>
        <v>517</v>
      </c>
      <c r="AO85" s="203">
        <f t="shared" si="50"/>
        <v>0.58027079303675055</v>
      </c>
      <c r="AP85" s="18">
        <f t="shared" si="35"/>
        <v>30</v>
      </c>
      <c r="AQ85" s="18">
        <f t="shared" si="36"/>
        <v>505</v>
      </c>
      <c r="AR85" s="203">
        <f t="shared" si="51"/>
        <v>5.9405940594059405</v>
      </c>
      <c r="AS85" s="18">
        <f t="shared" si="37"/>
        <v>6</v>
      </c>
      <c r="AT85" s="18">
        <f t="shared" si="38"/>
        <v>443</v>
      </c>
      <c r="AU85" s="205">
        <f t="shared" si="52"/>
        <v>1.3544018058690745</v>
      </c>
      <c r="AV85" s="175">
        <f t="shared" si="53"/>
        <v>2.6250888861039221</v>
      </c>
    </row>
    <row r="86" spans="1:48" x14ac:dyDescent="0.25">
      <c r="A86" s="4" t="s">
        <v>166</v>
      </c>
      <c r="B86" s="4" t="s">
        <v>167</v>
      </c>
      <c r="C86" s="3">
        <v>3</v>
      </c>
      <c r="D86" s="3">
        <v>175</v>
      </c>
      <c r="E86" s="118">
        <f t="shared" si="39"/>
        <v>1.7142857142857144</v>
      </c>
      <c r="F86" s="3">
        <v>8</v>
      </c>
      <c r="G86" s="3">
        <v>159</v>
      </c>
      <c r="H86" s="118">
        <f t="shared" si="40"/>
        <v>5.0314465408805038</v>
      </c>
      <c r="I86" s="3">
        <v>2</v>
      </c>
      <c r="J86" s="3">
        <v>144</v>
      </c>
      <c r="K86" s="118">
        <f t="shared" si="41"/>
        <v>1.3888888888888888</v>
      </c>
      <c r="L86" s="306">
        <f t="shared" si="54"/>
        <v>2.7115403813517021</v>
      </c>
      <c r="M86" s="3">
        <v>0</v>
      </c>
      <c r="N86" s="3">
        <v>0</v>
      </c>
      <c r="O86" s="118" t="e">
        <f t="shared" si="42"/>
        <v>#DIV/0!</v>
      </c>
      <c r="P86" s="3">
        <v>0</v>
      </c>
      <c r="Q86" s="3">
        <v>0</v>
      </c>
      <c r="R86" s="118" t="e">
        <f t="shared" si="43"/>
        <v>#DIV/0!</v>
      </c>
      <c r="S86" s="3">
        <v>0</v>
      </c>
      <c r="T86" s="3">
        <v>0</v>
      </c>
      <c r="U86" s="118" t="e">
        <f t="shared" si="44"/>
        <v>#DIV/0!</v>
      </c>
      <c r="V86" s="118" t="e">
        <f t="shared" si="45"/>
        <v>#DIV/0!</v>
      </c>
      <c r="W86" s="3">
        <v>0</v>
      </c>
      <c r="X86" s="3">
        <v>0</v>
      </c>
      <c r="Y86" s="118" t="e">
        <f t="shared" si="46"/>
        <v>#DIV/0!</v>
      </c>
      <c r="Z86" s="3">
        <v>0</v>
      </c>
      <c r="AA86" s="3">
        <v>0</v>
      </c>
      <c r="AB86" s="118" t="e">
        <f t="shared" si="47"/>
        <v>#DIV/0!</v>
      </c>
      <c r="AC86" s="3">
        <v>0</v>
      </c>
      <c r="AD86" s="3">
        <v>0</v>
      </c>
      <c r="AE86" s="118" t="e">
        <f t="shared" si="48"/>
        <v>#DIV/0!</v>
      </c>
      <c r="AF86" s="118" t="e">
        <f t="shared" si="49"/>
        <v>#DIV/0!</v>
      </c>
      <c r="AG86" s="305"/>
      <c r="AH86" s="118">
        <v>2.7115403813517021</v>
      </c>
      <c r="AI86" s="118" t="e">
        <v>#DIV/0!</v>
      </c>
      <c r="AJ86" s="118" t="e">
        <v>#DIV/0!</v>
      </c>
      <c r="AK86" s="306">
        <f>+AH86</f>
        <v>2.7115403813517021</v>
      </c>
      <c r="AL86" s="7"/>
      <c r="AM86" s="168">
        <f t="shared" si="33"/>
        <v>3</v>
      </c>
      <c r="AN86" s="18">
        <f t="shared" si="34"/>
        <v>175</v>
      </c>
      <c r="AO86" s="203">
        <f t="shared" si="50"/>
        <v>1.7142857142857144</v>
      </c>
      <c r="AP86" s="18">
        <f t="shared" si="35"/>
        <v>8</v>
      </c>
      <c r="AQ86" s="18">
        <f t="shared" si="36"/>
        <v>159</v>
      </c>
      <c r="AR86" s="203">
        <f t="shared" si="51"/>
        <v>5.0314465408805038</v>
      </c>
      <c r="AS86" s="18">
        <f t="shared" si="37"/>
        <v>2</v>
      </c>
      <c r="AT86" s="18">
        <f t="shared" si="38"/>
        <v>144</v>
      </c>
      <c r="AU86" s="205">
        <f t="shared" si="52"/>
        <v>1.3888888888888888</v>
      </c>
      <c r="AV86" s="175">
        <f t="shared" si="53"/>
        <v>2.7115403813517021</v>
      </c>
    </row>
    <row r="87" spans="1:48" x14ac:dyDescent="0.25">
      <c r="A87" s="4" t="s">
        <v>168</v>
      </c>
      <c r="B87" s="4" t="s">
        <v>169</v>
      </c>
      <c r="C87" s="3">
        <v>7</v>
      </c>
      <c r="D87" s="3">
        <v>293</v>
      </c>
      <c r="E87" s="118">
        <f t="shared" si="39"/>
        <v>2.3890784982935154</v>
      </c>
      <c r="F87" s="3">
        <v>3</v>
      </c>
      <c r="G87" s="3">
        <v>261</v>
      </c>
      <c r="H87" s="118">
        <f t="shared" si="40"/>
        <v>1.1494252873563218</v>
      </c>
      <c r="I87" s="3">
        <v>2</v>
      </c>
      <c r="J87" s="3">
        <v>244</v>
      </c>
      <c r="K87" s="118">
        <f t="shared" si="41"/>
        <v>0.81967213114754101</v>
      </c>
      <c r="L87" s="306">
        <f t="shared" si="54"/>
        <v>1.4527253055991263</v>
      </c>
      <c r="M87" s="3">
        <v>0</v>
      </c>
      <c r="N87" s="3">
        <v>0</v>
      </c>
      <c r="O87" s="118" t="e">
        <f t="shared" si="42"/>
        <v>#DIV/0!</v>
      </c>
      <c r="P87" s="3">
        <v>0</v>
      </c>
      <c r="Q87" s="3">
        <v>0</v>
      </c>
      <c r="R87" s="118" t="e">
        <f t="shared" si="43"/>
        <v>#DIV/0!</v>
      </c>
      <c r="S87" s="3">
        <v>0</v>
      </c>
      <c r="T87" s="3">
        <v>0</v>
      </c>
      <c r="U87" s="118" t="e">
        <f t="shared" si="44"/>
        <v>#DIV/0!</v>
      </c>
      <c r="V87" s="118" t="e">
        <f t="shared" si="45"/>
        <v>#DIV/0!</v>
      </c>
      <c r="W87" s="3">
        <v>0</v>
      </c>
      <c r="X87" s="3">
        <v>121</v>
      </c>
      <c r="Y87" s="118">
        <f t="shared" si="46"/>
        <v>0</v>
      </c>
      <c r="Z87" s="3">
        <v>1</v>
      </c>
      <c r="AA87" s="3">
        <v>117</v>
      </c>
      <c r="AB87" s="118">
        <f t="shared" si="47"/>
        <v>0.85470085470085477</v>
      </c>
      <c r="AC87" s="3">
        <v>0</v>
      </c>
      <c r="AD87" s="3">
        <v>113</v>
      </c>
      <c r="AE87" s="118">
        <f t="shared" si="48"/>
        <v>0</v>
      </c>
      <c r="AF87" s="118">
        <f t="shared" si="49"/>
        <v>0.28490028490028491</v>
      </c>
      <c r="AG87" s="305"/>
      <c r="AH87" s="118">
        <v>1.4527253055991263</v>
      </c>
      <c r="AI87" s="118" t="e">
        <v>#DIV/0!</v>
      </c>
      <c r="AJ87" s="118">
        <v>0.28490028490028491</v>
      </c>
      <c r="AK87" s="306">
        <f t="shared" ref="AK87:AK88" si="58">+(AH87+AJ87)/2</f>
        <v>0.86881279524970556</v>
      </c>
      <c r="AL87" s="7"/>
      <c r="AM87" s="168">
        <f t="shared" si="33"/>
        <v>7</v>
      </c>
      <c r="AN87" s="18">
        <f t="shared" si="34"/>
        <v>414</v>
      </c>
      <c r="AO87" s="203">
        <f t="shared" si="50"/>
        <v>1.6908212560386473</v>
      </c>
      <c r="AP87" s="18">
        <f t="shared" si="35"/>
        <v>4</v>
      </c>
      <c r="AQ87" s="18">
        <f t="shared" si="36"/>
        <v>378</v>
      </c>
      <c r="AR87" s="203">
        <f t="shared" si="51"/>
        <v>1.0582010582010581</v>
      </c>
      <c r="AS87" s="18">
        <f t="shared" si="37"/>
        <v>2</v>
      </c>
      <c r="AT87" s="18">
        <f t="shared" si="38"/>
        <v>357</v>
      </c>
      <c r="AU87" s="205">
        <f t="shared" si="52"/>
        <v>0.56022408963585435</v>
      </c>
      <c r="AV87" s="175">
        <f t="shared" si="53"/>
        <v>1.1030821346251865</v>
      </c>
    </row>
    <row r="88" spans="1:48" x14ac:dyDescent="0.25">
      <c r="A88" s="4" t="s">
        <v>170</v>
      </c>
      <c r="B88" s="4" t="s">
        <v>171</v>
      </c>
      <c r="C88" s="3">
        <v>2</v>
      </c>
      <c r="D88" s="3">
        <v>474</v>
      </c>
      <c r="E88" s="118">
        <f t="shared" si="39"/>
        <v>0.42194092827004215</v>
      </c>
      <c r="F88" s="3">
        <v>32</v>
      </c>
      <c r="G88" s="3">
        <v>378</v>
      </c>
      <c r="H88" s="118">
        <f t="shared" si="40"/>
        <v>8.4656084656084651</v>
      </c>
      <c r="I88" s="3">
        <v>0</v>
      </c>
      <c r="J88" s="3">
        <v>330</v>
      </c>
      <c r="K88" s="118">
        <f t="shared" si="41"/>
        <v>0</v>
      </c>
      <c r="L88" s="306">
        <f t="shared" si="54"/>
        <v>2.962516464626169</v>
      </c>
      <c r="M88" s="3">
        <v>0</v>
      </c>
      <c r="N88" s="3">
        <v>0</v>
      </c>
      <c r="O88" s="118" t="e">
        <f t="shared" si="42"/>
        <v>#DIV/0!</v>
      </c>
      <c r="P88" s="3">
        <v>0</v>
      </c>
      <c r="Q88" s="3">
        <v>0</v>
      </c>
      <c r="R88" s="118" t="e">
        <f t="shared" si="43"/>
        <v>#DIV/0!</v>
      </c>
      <c r="S88" s="3">
        <v>0</v>
      </c>
      <c r="T88" s="3">
        <v>0</v>
      </c>
      <c r="U88" s="118" t="e">
        <f t="shared" si="44"/>
        <v>#DIV/0!</v>
      </c>
      <c r="V88" s="118" t="e">
        <f t="shared" si="45"/>
        <v>#DIV/0!</v>
      </c>
      <c r="W88" s="3">
        <v>3</v>
      </c>
      <c r="X88" s="3">
        <v>85</v>
      </c>
      <c r="Y88" s="118">
        <f t="shared" si="46"/>
        <v>3.5294117647058822</v>
      </c>
      <c r="Z88" s="3">
        <v>7</v>
      </c>
      <c r="AA88" s="3">
        <v>69</v>
      </c>
      <c r="AB88" s="118">
        <f t="shared" si="47"/>
        <v>10.144927536231885</v>
      </c>
      <c r="AC88" s="3">
        <v>0</v>
      </c>
      <c r="AD88" s="3">
        <v>62</v>
      </c>
      <c r="AE88" s="118">
        <f t="shared" si="48"/>
        <v>0</v>
      </c>
      <c r="AF88" s="118">
        <f t="shared" si="49"/>
        <v>4.558113100312589</v>
      </c>
      <c r="AG88" s="305"/>
      <c r="AH88" s="118">
        <v>2.962516464626169</v>
      </c>
      <c r="AI88" s="118" t="e">
        <v>#DIV/0!</v>
      </c>
      <c r="AJ88" s="118">
        <v>4.558113100312589</v>
      </c>
      <c r="AK88" s="306">
        <f t="shared" si="58"/>
        <v>3.7603147824693792</v>
      </c>
      <c r="AL88" s="7"/>
      <c r="AM88" s="168">
        <f t="shared" si="33"/>
        <v>5</v>
      </c>
      <c r="AN88" s="18">
        <f t="shared" si="34"/>
        <v>559</v>
      </c>
      <c r="AO88" s="203">
        <f t="shared" si="50"/>
        <v>0.89445438282647582</v>
      </c>
      <c r="AP88" s="18">
        <f t="shared" si="35"/>
        <v>39</v>
      </c>
      <c r="AQ88" s="18">
        <f t="shared" si="36"/>
        <v>447</v>
      </c>
      <c r="AR88" s="203">
        <f t="shared" si="51"/>
        <v>8.724832214765101</v>
      </c>
      <c r="AS88" s="18">
        <f t="shared" si="37"/>
        <v>0</v>
      </c>
      <c r="AT88" s="18">
        <f t="shared" si="38"/>
        <v>392</v>
      </c>
      <c r="AU88" s="205">
        <f t="shared" si="52"/>
        <v>0</v>
      </c>
      <c r="AV88" s="175">
        <f t="shared" si="53"/>
        <v>3.2064288658638591</v>
      </c>
    </row>
    <row r="89" spans="1:48" x14ac:dyDescent="0.25">
      <c r="A89" s="4" t="s">
        <v>172</v>
      </c>
      <c r="B89" s="4" t="s">
        <v>173</v>
      </c>
      <c r="C89" s="3">
        <v>2</v>
      </c>
      <c r="D89" s="3">
        <v>99</v>
      </c>
      <c r="E89" s="118">
        <f t="shared" si="39"/>
        <v>2.0202020202020203</v>
      </c>
      <c r="F89" s="3">
        <v>1</v>
      </c>
      <c r="G89" s="3">
        <v>85</v>
      </c>
      <c r="H89" s="118">
        <f t="shared" si="40"/>
        <v>1.1764705882352942</v>
      </c>
      <c r="I89" s="3">
        <v>0</v>
      </c>
      <c r="J89" s="3">
        <v>79</v>
      </c>
      <c r="K89" s="118">
        <f t="shared" si="41"/>
        <v>0</v>
      </c>
      <c r="L89" s="306">
        <f t="shared" si="54"/>
        <v>1.0655575361457714</v>
      </c>
      <c r="M89" s="3">
        <v>0</v>
      </c>
      <c r="N89" s="3">
        <v>0</v>
      </c>
      <c r="O89" s="118" t="e">
        <f t="shared" si="42"/>
        <v>#DIV/0!</v>
      </c>
      <c r="P89" s="3">
        <v>0</v>
      </c>
      <c r="Q89" s="3">
        <v>0</v>
      </c>
      <c r="R89" s="118" t="e">
        <f t="shared" si="43"/>
        <v>#DIV/0!</v>
      </c>
      <c r="S89" s="3">
        <v>0</v>
      </c>
      <c r="T89" s="3">
        <v>0</v>
      </c>
      <c r="U89" s="118" t="e">
        <f t="shared" si="44"/>
        <v>#DIV/0!</v>
      </c>
      <c r="V89" s="118" t="e">
        <f t="shared" si="45"/>
        <v>#DIV/0!</v>
      </c>
      <c r="W89" s="3">
        <v>0</v>
      </c>
      <c r="X89" s="3">
        <v>0</v>
      </c>
      <c r="Y89" s="118" t="e">
        <f t="shared" si="46"/>
        <v>#DIV/0!</v>
      </c>
      <c r="Z89" s="3">
        <v>0</v>
      </c>
      <c r="AA89" s="3">
        <v>0</v>
      </c>
      <c r="AB89" s="118" t="e">
        <f t="shared" si="47"/>
        <v>#DIV/0!</v>
      </c>
      <c r="AC89" s="3">
        <v>0</v>
      </c>
      <c r="AD89" s="3">
        <v>0</v>
      </c>
      <c r="AE89" s="118" t="e">
        <f t="shared" si="48"/>
        <v>#DIV/0!</v>
      </c>
      <c r="AF89" s="118" t="e">
        <f t="shared" si="49"/>
        <v>#DIV/0!</v>
      </c>
      <c r="AG89" s="305"/>
      <c r="AH89" s="118">
        <v>1.0655575361457714</v>
      </c>
      <c r="AI89" s="118" t="e">
        <v>#DIV/0!</v>
      </c>
      <c r="AJ89" s="118" t="e">
        <v>#DIV/0!</v>
      </c>
      <c r="AK89" s="306">
        <f>+AH89</f>
        <v>1.0655575361457714</v>
      </c>
      <c r="AL89" s="7"/>
      <c r="AM89" s="168">
        <f t="shared" si="33"/>
        <v>2</v>
      </c>
      <c r="AN89" s="18">
        <f t="shared" si="34"/>
        <v>99</v>
      </c>
      <c r="AO89" s="203">
        <f t="shared" si="50"/>
        <v>2.0202020202020203</v>
      </c>
      <c r="AP89" s="18">
        <f t="shared" si="35"/>
        <v>1</v>
      </c>
      <c r="AQ89" s="18">
        <f t="shared" si="36"/>
        <v>85</v>
      </c>
      <c r="AR89" s="203">
        <f t="shared" si="51"/>
        <v>1.1764705882352942</v>
      </c>
      <c r="AS89" s="18">
        <f t="shared" si="37"/>
        <v>0</v>
      </c>
      <c r="AT89" s="18">
        <f t="shared" si="38"/>
        <v>79</v>
      </c>
      <c r="AU89" s="205">
        <f t="shared" si="52"/>
        <v>0</v>
      </c>
      <c r="AV89" s="175">
        <f t="shared" si="53"/>
        <v>1.0655575361457714</v>
      </c>
    </row>
    <row r="90" spans="1:48" x14ac:dyDescent="0.25">
      <c r="A90" s="4" t="s">
        <v>174</v>
      </c>
      <c r="B90" s="4" t="s">
        <v>175</v>
      </c>
      <c r="C90" s="3">
        <v>9</v>
      </c>
      <c r="D90" s="3">
        <v>492</v>
      </c>
      <c r="E90" s="118">
        <f t="shared" si="39"/>
        <v>1.8292682926829267</v>
      </c>
      <c r="F90" s="3">
        <v>19</v>
      </c>
      <c r="G90" s="3">
        <v>418</v>
      </c>
      <c r="H90" s="118">
        <f t="shared" si="40"/>
        <v>4.5454545454545459</v>
      </c>
      <c r="I90" s="3">
        <v>22</v>
      </c>
      <c r="J90" s="3">
        <v>372</v>
      </c>
      <c r="K90" s="118">
        <f t="shared" si="41"/>
        <v>5.913978494623656</v>
      </c>
      <c r="L90" s="306">
        <f t="shared" si="54"/>
        <v>4.0962337775870425</v>
      </c>
      <c r="M90" s="3">
        <v>0</v>
      </c>
      <c r="N90" s="3">
        <v>0</v>
      </c>
      <c r="O90" s="118" t="e">
        <f t="shared" si="42"/>
        <v>#DIV/0!</v>
      </c>
      <c r="P90" s="3">
        <v>0</v>
      </c>
      <c r="Q90" s="3">
        <v>0</v>
      </c>
      <c r="R90" s="118" t="e">
        <f t="shared" si="43"/>
        <v>#DIV/0!</v>
      </c>
      <c r="S90" s="3">
        <v>0</v>
      </c>
      <c r="T90" s="3">
        <v>0</v>
      </c>
      <c r="U90" s="118" t="e">
        <f t="shared" si="44"/>
        <v>#DIV/0!</v>
      </c>
      <c r="V90" s="118" t="e">
        <f t="shared" si="45"/>
        <v>#DIV/0!</v>
      </c>
      <c r="W90" s="3">
        <v>0</v>
      </c>
      <c r="X90" s="3">
        <v>0</v>
      </c>
      <c r="Y90" s="118" t="e">
        <f t="shared" si="46"/>
        <v>#DIV/0!</v>
      </c>
      <c r="Z90" s="3">
        <v>0</v>
      </c>
      <c r="AA90" s="3">
        <v>0</v>
      </c>
      <c r="AB90" s="118" t="e">
        <f t="shared" si="47"/>
        <v>#DIV/0!</v>
      </c>
      <c r="AC90" s="3">
        <v>0</v>
      </c>
      <c r="AD90" s="3">
        <v>0</v>
      </c>
      <c r="AE90" s="118" t="e">
        <f t="shared" si="48"/>
        <v>#DIV/0!</v>
      </c>
      <c r="AF90" s="118" t="e">
        <f t="shared" si="49"/>
        <v>#DIV/0!</v>
      </c>
      <c r="AG90" s="305"/>
      <c r="AH90" s="118">
        <v>4.0962337775870425</v>
      </c>
      <c r="AI90" s="118" t="e">
        <v>#DIV/0!</v>
      </c>
      <c r="AJ90" s="118" t="e">
        <v>#DIV/0!</v>
      </c>
      <c r="AK90" s="306">
        <f t="shared" ref="AK90:AK102" si="59">+AH90</f>
        <v>4.0962337775870425</v>
      </c>
      <c r="AL90" s="7"/>
      <c r="AM90" s="168">
        <f t="shared" si="33"/>
        <v>9</v>
      </c>
      <c r="AN90" s="18">
        <f t="shared" si="34"/>
        <v>492</v>
      </c>
      <c r="AO90" s="203">
        <f t="shared" si="50"/>
        <v>1.8292682926829267</v>
      </c>
      <c r="AP90" s="18">
        <f t="shared" si="35"/>
        <v>19</v>
      </c>
      <c r="AQ90" s="18">
        <f t="shared" si="36"/>
        <v>418</v>
      </c>
      <c r="AR90" s="203">
        <f t="shared" si="51"/>
        <v>4.5454545454545459</v>
      </c>
      <c r="AS90" s="18">
        <f t="shared" si="37"/>
        <v>22</v>
      </c>
      <c r="AT90" s="18">
        <f t="shared" si="38"/>
        <v>372</v>
      </c>
      <c r="AU90" s="205">
        <f t="shared" si="52"/>
        <v>5.913978494623656</v>
      </c>
      <c r="AV90" s="175">
        <f t="shared" si="53"/>
        <v>4.0962337775870425</v>
      </c>
    </row>
    <row r="91" spans="1:48" x14ac:dyDescent="0.25">
      <c r="A91" s="4" t="s">
        <v>176</v>
      </c>
      <c r="B91" s="4" t="s">
        <v>177</v>
      </c>
      <c r="C91" s="3">
        <v>6</v>
      </c>
      <c r="D91" s="3">
        <v>298</v>
      </c>
      <c r="E91" s="118">
        <f t="shared" si="39"/>
        <v>2.0134228187919461</v>
      </c>
      <c r="F91" s="3">
        <v>4</v>
      </c>
      <c r="G91" s="3">
        <v>239</v>
      </c>
      <c r="H91" s="118">
        <f t="shared" si="40"/>
        <v>1.6736401673640167</v>
      </c>
      <c r="I91" s="3">
        <v>2</v>
      </c>
      <c r="J91" s="3">
        <v>224</v>
      </c>
      <c r="K91" s="118">
        <f t="shared" si="41"/>
        <v>0.89285714285714279</v>
      </c>
      <c r="L91" s="306">
        <f t="shared" si="54"/>
        <v>1.5266400430043685</v>
      </c>
      <c r="M91" s="3">
        <v>0</v>
      </c>
      <c r="N91" s="3">
        <v>0</v>
      </c>
      <c r="O91" s="118" t="e">
        <f t="shared" si="42"/>
        <v>#DIV/0!</v>
      </c>
      <c r="P91" s="3">
        <v>0</v>
      </c>
      <c r="Q91" s="3">
        <v>0</v>
      </c>
      <c r="R91" s="118" t="e">
        <f t="shared" si="43"/>
        <v>#DIV/0!</v>
      </c>
      <c r="S91" s="3">
        <v>0</v>
      </c>
      <c r="T91" s="3">
        <v>0</v>
      </c>
      <c r="U91" s="118" t="e">
        <f t="shared" si="44"/>
        <v>#DIV/0!</v>
      </c>
      <c r="V91" s="118" t="e">
        <f t="shared" si="45"/>
        <v>#DIV/0!</v>
      </c>
      <c r="W91" s="3">
        <v>0</v>
      </c>
      <c r="X91" s="3">
        <v>0</v>
      </c>
      <c r="Y91" s="118" t="e">
        <f t="shared" si="46"/>
        <v>#DIV/0!</v>
      </c>
      <c r="Z91" s="3">
        <v>0</v>
      </c>
      <c r="AA91" s="3">
        <v>0</v>
      </c>
      <c r="AB91" s="118" t="e">
        <f t="shared" si="47"/>
        <v>#DIV/0!</v>
      </c>
      <c r="AC91" s="3">
        <v>0</v>
      </c>
      <c r="AD91" s="3">
        <v>0</v>
      </c>
      <c r="AE91" s="118" t="e">
        <f t="shared" si="48"/>
        <v>#DIV/0!</v>
      </c>
      <c r="AF91" s="118" t="e">
        <f t="shared" si="49"/>
        <v>#DIV/0!</v>
      </c>
      <c r="AG91" s="305"/>
      <c r="AH91" s="118">
        <v>1.5266400430043685</v>
      </c>
      <c r="AI91" s="118" t="e">
        <v>#DIV/0!</v>
      </c>
      <c r="AJ91" s="118" t="e">
        <v>#DIV/0!</v>
      </c>
      <c r="AK91" s="306">
        <f t="shared" si="59"/>
        <v>1.5266400430043685</v>
      </c>
      <c r="AL91" s="7"/>
      <c r="AM91" s="168">
        <f t="shared" si="33"/>
        <v>6</v>
      </c>
      <c r="AN91" s="18">
        <f t="shared" si="34"/>
        <v>298</v>
      </c>
      <c r="AO91" s="203">
        <f t="shared" si="50"/>
        <v>2.0134228187919461</v>
      </c>
      <c r="AP91" s="18">
        <f t="shared" si="35"/>
        <v>4</v>
      </c>
      <c r="AQ91" s="18">
        <f t="shared" si="36"/>
        <v>239</v>
      </c>
      <c r="AR91" s="203">
        <f t="shared" si="51"/>
        <v>1.6736401673640167</v>
      </c>
      <c r="AS91" s="18">
        <f t="shared" si="37"/>
        <v>2</v>
      </c>
      <c r="AT91" s="18">
        <f t="shared" si="38"/>
        <v>224</v>
      </c>
      <c r="AU91" s="205">
        <f t="shared" si="52"/>
        <v>0.89285714285714279</v>
      </c>
      <c r="AV91" s="175">
        <f t="shared" si="53"/>
        <v>1.5266400430043685</v>
      </c>
    </row>
    <row r="92" spans="1:48" x14ac:dyDescent="0.25">
      <c r="A92" s="4" t="s">
        <v>178</v>
      </c>
      <c r="B92" s="4" t="s">
        <v>179</v>
      </c>
      <c r="C92" s="3">
        <v>23</v>
      </c>
      <c r="D92" s="3">
        <v>366</v>
      </c>
      <c r="E92" s="118">
        <f t="shared" si="39"/>
        <v>6.2841530054644812</v>
      </c>
      <c r="F92" s="3">
        <v>2</v>
      </c>
      <c r="G92" s="3">
        <v>279</v>
      </c>
      <c r="H92" s="118">
        <f t="shared" si="40"/>
        <v>0.71684587813620071</v>
      </c>
      <c r="I92" s="3">
        <v>2</v>
      </c>
      <c r="J92" s="3">
        <v>262</v>
      </c>
      <c r="K92" s="118">
        <f t="shared" si="41"/>
        <v>0.76335877862595414</v>
      </c>
      <c r="L92" s="306">
        <f t="shared" si="54"/>
        <v>2.5881192207422119</v>
      </c>
      <c r="M92" s="3">
        <v>0</v>
      </c>
      <c r="N92" s="3">
        <v>0</v>
      </c>
      <c r="O92" s="118" t="e">
        <f t="shared" si="42"/>
        <v>#DIV/0!</v>
      </c>
      <c r="P92" s="3">
        <v>0</v>
      </c>
      <c r="Q92" s="3">
        <v>0</v>
      </c>
      <c r="R92" s="118" t="e">
        <f t="shared" si="43"/>
        <v>#DIV/0!</v>
      </c>
      <c r="S92" s="3">
        <v>0</v>
      </c>
      <c r="T92" s="3">
        <v>0</v>
      </c>
      <c r="U92" s="118" t="e">
        <f t="shared" si="44"/>
        <v>#DIV/0!</v>
      </c>
      <c r="V92" s="118" t="e">
        <f t="shared" si="45"/>
        <v>#DIV/0!</v>
      </c>
      <c r="W92" s="3">
        <v>0</v>
      </c>
      <c r="X92" s="3">
        <v>76</v>
      </c>
      <c r="Y92" s="118">
        <f t="shared" si="46"/>
        <v>0</v>
      </c>
      <c r="Z92" s="3">
        <v>0</v>
      </c>
      <c r="AA92" s="3">
        <v>0</v>
      </c>
      <c r="AB92" s="118" t="e">
        <f t="shared" si="47"/>
        <v>#DIV/0!</v>
      </c>
      <c r="AC92" s="3">
        <v>0</v>
      </c>
      <c r="AD92" s="3">
        <v>0</v>
      </c>
      <c r="AE92" s="118" t="e">
        <f t="shared" si="48"/>
        <v>#DIV/0!</v>
      </c>
      <c r="AF92" s="118" t="e">
        <f t="shared" si="49"/>
        <v>#DIV/0!</v>
      </c>
      <c r="AG92" s="305"/>
      <c r="AH92" s="118">
        <v>2.5881192207422119</v>
      </c>
      <c r="AI92" s="118" t="e">
        <v>#DIV/0!</v>
      </c>
      <c r="AJ92" s="118" t="e">
        <v>#DIV/0!</v>
      </c>
      <c r="AK92" s="306">
        <f t="shared" si="59"/>
        <v>2.5881192207422119</v>
      </c>
      <c r="AL92" s="7"/>
      <c r="AM92" s="168">
        <f t="shared" si="33"/>
        <v>23</v>
      </c>
      <c r="AN92" s="18">
        <f t="shared" si="34"/>
        <v>442</v>
      </c>
      <c r="AO92" s="203">
        <f t="shared" si="50"/>
        <v>5.2036199095022626</v>
      </c>
      <c r="AP92" s="18">
        <f t="shared" si="35"/>
        <v>2</v>
      </c>
      <c r="AQ92" s="18">
        <f t="shared" si="36"/>
        <v>279</v>
      </c>
      <c r="AR92" s="203">
        <f t="shared" si="51"/>
        <v>0.71684587813620071</v>
      </c>
      <c r="AS92" s="18">
        <f t="shared" si="37"/>
        <v>2</v>
      </c>
      <c r="AT92" s="18">
        <f t="shared" si="38"/>
        <v>262</v>
      </c>
      <c r="AU92" s="205">
        <f t="shared" si="52"/>
        <v>0.76335877862595414</v>
      </c>
      <c r="AV92" s="175">
        <f t="shared" si="53"/>
        <v>2.2279415220881389</v>
      </c>
    </row>
    <row r="93" spans="1:48" x14ac:dyDescent="0.25">
      <c r="A93" s="4" t="s">
        <v>180</v>
      </c>
      <c r="B93" s="4" t="s">
        <v>181</v>
      </c>
      <c r="C93" s="3">
        <v>8</v>
      </c>
      <c r="D93" s="3">
        <v>205</v>
      </c>
      <c r="E93" s="118">
        <f t="shared" si="39"/>
        <v>3.9024390243902438</v>
      </c>
      <c r="F93" s="3">
        <v>7</v>
      </c>
      <c r="G93" s="3">
        <v>174</v>
      </c>
      <c r="H93" s="118">
        <f t="shared" si="40"/>
        <v>4.0229885057471266</v>
      </c>
      <c r="I93" s="3">
        <v>3</v>
      </c>
      <c r="J93" s="3">
        <v>174</v>
      </c>
      <c r="K93" s="118">
        <f t="shared" si="41"/>
        <v>1.7241379310344827</v>
      </c>
      <c r="L93" s="306">
        <f t="shared" si="54"/>
        <v>3.2165218203906178</v>
      </c>
      <c r="M93" s="3">
        <v>0</v>
      </c>
      <c r="N93" s="3">
        <v>0</v>
      </c>
      <c r="O93" s="118" t="e">
        <f t="shared" si="42"/>
        <v>#DIV/0!</v>
      </c>
      <c r="P93" s="3">
        <v>0</v>
      </c>
      <c r="Q93" s="3">
        <v>0</v>
      </c>
      <c r="R93" s="118" t="e">
        <f t="shared" si="43"/>
        <v>#DIV/0!</v>
      </c>
      <c r="S93" s="3">
        <v>0</v>
      </c>
      <c r="T93" s="3">
        <v>0</v>
      </c>
      <c r="U93" s="118" t="e">
        <f t="shared" si="44"/>
        <v>#DIV/0!</v>
      </c>
      <c r="V93" s="118" t="e">
        <f t="shared" si="45"/>
        <v>#DIV/0!</v>
      </c>
      <c r="W93" s="3">
        <v>0</v>
      </c>
      <c r="X93" s="3">
        <v>31</v>
      </c>
      <c r="Y93" s="118">
        <f t="shared" si="46"/>
        <v>0</v>
      </c>
      <c r="Z93" s="3">
        <v>0</v>
      </c>
      <c r="AA93" s="3">
        <v>34</v>
      </c>
      <c r="AB93" s="118">
        <f t="shared" si="47"/>
        <v>0</v>
      </c>
      <c r="AC93" s="3">
        <v>0</v>
      </c>
      <c r="AD93" s="3">
        <v>10</v>
      </c>
      <c r="AE93" s="118">
        <f t="shared" si="48"/>
        <v>0</v>
      </c>
      <c r="AF93" s="118">
        <f t="shared" si="49"/>
        <v>0</v>
      </c>
      <c r="AG93" s="305"/>
      <c r="AH93" s="118">
        <v>3.2165218203906178</v>
      </c>
      <c r="AI93" s="118" t="e">
        <v>#DIV/0!</v>
      </c>
      <c r="AJ93" s="118">
        <v>0</v>
      </c>
      <c r="AK93" s="306">
        <f t="shared" ref="AK93" si="60">+(AH93+AJ93)/2</f>
        <v>1.6082609101953089</v>
      </c>
      <c r="AL93" s="7"/>
      <c r="AM93" s="168">
        <f t="shared" si="33"/>
        <v>8</v>
      </c>
      <c r="AN93" s="18">
        <f t="shared" si="34"/>
        <v>236</v>
      </c>
      <c r="AO93" s="203">
        <f t="shared" si="50"/>
        <v>3.3898305084745761</v>
      </c>
      <c r="AP93" s="18">
        <f t="shared" si="35"/>
        <v>7</v>
      </c>
      <c r="AQ93" s="18">
        <f t="shared" si="36"/>
        <v>208</v>
      </c>
      <c r="AR93" s="203">
        <f t="shared" si="51"/>
        <v>3.3653846153846154</v>
      </c>
      <c r="AS93" s="18">
        <f t="shared" si="37"/>
        <v>3</v>
      </c>
      <c r="AT93" s="18">
        <f t="shared" si="38"/>
        <v>184</v>
      </c>
      <c r="AU93" s="205">
        <f t="shared" si="52"/>
        <v>1.6304347826086956</v>
      </c>
      <c r="AV93" s="175">
        <f t="shared" si="53"/>
        <v>2.7952166354892953</v>
      </c>
    </row>
    <row r="94" spans="1:48" x14ac:dyDescent="0.25">
      <c r="A94" s="4" t="s">
        <v>182</v>
      </c>
      <c r="B94" s="4" t="s">
        <v>183</v>
      </c>
      <c r="C94" s="3">
        <v>25</v>
      </c>
      <c r="D94" s="3">
        <v>432</v>
      </c>
      <c r="E94" s="118">
        <f t="shared" si="39"/>
        <v>5.7870370370370372</v>
      </c>
      <c r="F94" s="3">
        <v>22</v>
      </c>
      <c r="G94" s="3">
        <v>346</v>
      </c>
      <c r="H94" s="118">
        <f t="shared" si="40"/>
        <v>6.3583815028901727</v>
      </c>
      <c r="I94" s="3">
        <v>8</v>
      </c>
      <c r="J94" s="3">
        <v>338</v>
      </c>
      <c r="K94" s="118">
        <f t="shared" si="41"/>
        <v>2.3668639053254439</v>
      </c>
      <c r="L94" s="306">
        <f t="shared" si="54"/>
        <v>4.8374274817508844</v>
      </c>
      <c r="M94" s="3">
        <v>0</v>
      </c>
      <c r="N94" s="3">
        <v>0</v>
      </c>
      <c r="O94" s="118" t="e">
        <f t="shared" si="42"/>
        <v>#DIV/0!</v>
      </c>
      <c r="P94" s="3">
        <v>0</v>
      </c>
      <c r="Q94" s="3">
        <v>0</v>
      </c>
      <c r="R94" s="118" t="e">
        <f t="shared" si="43"/>
        <v>#DIV/0!</v>
      </c>
      <c r="S94" s="3">
        <v>0</v>
      </c>
      <c r="T94" s="3">
        <v>0</v>
      </c>
      <c r="U94" s="118" t="e">
        <f t="shared" si="44"/>
        <v>#DIV/0!</v>
      </c>
      <c r="V94" s="118" t="e">
        <f t="shared" si="45"/>
        <v>#DIV/0!</v>
      </c>
      <c r="W94" s="3">
        <v>0</v>
      </c>
      <c r="X94" s="3">
        <v>0</v>
      </c>
      <c r="Y94" s="118" t="e">
        <f t="shared" si="46"/>
        <v>#DIV/0!</v>
      </c>
      <c r="Z94" s="3">
        <v>0</v>
      </c>
      <c r="AA94" s="3">
        <v>0</v>
      </c>
      <c r="AB94" s="118" t="e">
        <f t="shared" si="47"/>
        <v>#DIV/0!</v>
      </c>
      <c r="AC94" s="3">
        <v>0</v>
      </c>
      <c r="AD94" s="3">
        <v>0</v>
      </c>
      <c r="AE94" s="118" t="e">
        <f t="shared" si="48"/>
        <v>#DIV/0!</v>
      </c>
      <c r="AF94" s="118" t="e">
        <f t="shared" si="49"/>
        <v>#DIV/0!</v>
      </c>
      <c r="AG94" s="305"/>
      <c r="AH94" s="118">
        <v>4.8374274817508844</v>
      </c>
      <c r="AI94" s="118" t="e">
        <v>#DIV/0!</v>
      </c>
      <c r="AJ94" s="118" t="e">
        <v>#DIV/0!</v>
      </c>
      <c r="AK94" s="306">
        <f t="shared" si="59"/>
        <v>4.8374274817508844</v>
      </c>
      <c r="AL94" s="7"/>
      <c r="AM94" s="168">
        <f t="shared" si="33"/>
        <v>25</v>
      </c>
      <c r="AN94" s="18">
        <f t="shared" si="34"/>
        <v>432</v>
      </c>
      <c r="AO94" s="203">
        <f t="shared" si="50"/>
        <v>5.7870370370370372</v>
      </c>
      <c r="AP94" s="18">
        <f t="shared" si="35"/>
        <v>22</v>
      </c>
      <c r="AQ94" s="18">
        <f t="shared" si="36"/>
        <v>346</v>
      </c>
      <c r="AR94" s="203">
        <f t="shared" si="51"/>
        <v>6.3583815028901727</v>
      </c>
      <c r="AS94" s="18">
        <f t="shared" si="37"/>
        <v>8</v>
      </c>
      <c r="AT94" s="18">
        <f t="shared" si="38"/>
        <v>338</v>
      </c>
      <c r="AU94" s="205">
        <f t="shared" si="52"/>
        <v>2.3668639053254439</v>
      </c>
      <c r="AV94" s="175">
        <f t="shared" si="53"/>
        <v>4.8374274817508844</v>
      </c>
    </row>
    <row r="95" spans="1:48" x14ac:dyDescent="0.25">
      <c r="A95" s="4" t="s">
        <v>184</v>
      </c>
      <c r="B95" s="4" t="s">
        <v>185</v>
      </c>
      <c r="C95" s="3">
        <v>13</v>
      </c>
      <c r="D95" s="3">
        <v>190</v>
      </c>
      <c r="E95" s="118">
        <f t="shared" si="39"/>
        <v>6.8421052631578956</v>
      </c>
      <c r="F95" s="3">
        <v>58</v>
      </c>
      <c r="G95" s="3">
        <v>146</v>
      </c>
      <c r="H95" s="118">
        <f t="shared" si="40"/>
        <v>39.726027397260275</v>
      </c>
      <c r="I95" s="3">
        <v>19</v>
      </c>
      <c r="J95" s="3">
        <v>127</v>
      </c>
      <c r="K95" s="118">
        <f t="shared" si="41"/>
        <v>14.960629921259844</v>
      </c>
      <c r="L95" s="306">
        <f t="shared" si="54"/>
        <v>20.509587527226007</v>
      </c>
      <c r="M95" s="3">
        <v>0</v>
      </c>
      <c r="N95" s="3">
        <v>0</v>
      </c>
      <c r="O95" s="118" t="e">
        <f t="shared" si="42"/>
        <v>#DIV/0!</v>
      </c>
      <c r="P95" s="3">
        <v>0</v>
      </c>
      <c r="Q95" s="3">
        <v>0</v>
      </c>
      <c r="R95" s="118" t="e">
        <f t="shared" si="43"/>
        <v>#DIV/0!</v>
      </c>
      <c r="S95" s="3">
        <v>0</v>
      </c>
      <c r="T95" s="3">
        <v>0</v>
      </c>
      <c r="U95" s="118" t="e">
        <f t="shared" si="44"/>
        <v>#DIV/0!</v>
      </c>
      <c r="V95" s="118" t="e">
        <f t="shared" si="45"/>
        <v>#DIV/0!</v>
      </c>
      <c r="W95" s="3">
        <v>0</v>
      </c>
      <c r="X95" s="3">
        <v>0</v>
      </c>
      <c r="Y95" s="118" t="e">
        <f t="shared" si="46"/>
        <v>#DIV/0!</v>
      </c>
      <c r="Z95" s="3">
        <v>0</v>
      </c>
      <c r="AA95" s="3">
        <v>0</v>
      </c>
      <c r="AB95" s="118" t="e">
        <f t="shared" si="47"/>
        <v>#DIV/0!</v>
      </c>
      <c r="AC95" s="3">
        <v>0</v>
      </c>
      <c r="AD95" s="3">
        <v>0</v>
      </c>
      <c r="AE95" s="118" t="e">
        <f t="shared" si="48"/>
        <v>#DIV/0!</v>
      </c>
      <c r="AF95" s="118" t="e">
        <f t="shared" si="49"/>
        <v>#DIV/0!</v>
      </c>
      <c r="AG95" s="305"/>
      <c r="AH95" s="118">
        <v>20.509587527226007</v>
      </c>
      <c r="AI95" s="118" t="e">
        <v>#DIV/0!</v>
      </c>
      <c r="AJ95" s="118" t="e">
        <v>#DIV/0!</v>
      </c>
      <c r="AK95" s="306">
        <f t="shared" si="59"/>
        <v>20.509587527226007</v>
      </c>
      <c r="AL95" s="7"/>
      <c r="AM95" s="168">
        <f t="shared" si="33"/>
        <v>13</v>
      </c>
      <c r="AN95" s="18">
        <f t="shared" si="34"/>
        <v>190</v>
      </c>
      <c r="AO95" s="203">
        <f t="shared" si="50"/>
        <v>6.8421052631578956</v>
      </c>
      <c r="AP95" s="18">
        <f t="shared" si="35"/>
        <v>58</v>
      </c>
      <c r="AQ95" s="18">
        <f t="shared" si="36"/>
        <v>146</v>
      </c>
      <c r="AR95" s="203">
        <f t="shared" si="51"/>
        <v>39.726027397260275</v>
      </c>
      <c r="AS95" s="18">
        <f t="shared" si="37"/>
        <v>19</v>
      </c>
      <c r="AT95" s="18">
        <f t="shared" si="38"/>
        <v>127</v>
      </c>
      <c r="AU95" s="205">
        <f t="shared" si="52"/>
        <v>14.960629921259844</v>
      </c>
      <c r="AV95" s="175">
        <f t="shared" si="53"/>
        <v>20.509587527226007</v>
      </c>
    </row>
    <row r="96" spans="1:48" x14ac:dyDescent="0.25">
      <c r="A96" s="4" t="s">
        <v>186</v>
      </c>
      <c r="B96" s="4" t="s">
        <v>187</v>
      </c>
      <c r="C96" s="3">
        <v>0</v>
      </c>
      <c r="D96" s="3">
        <v>546</v>
      </c>
      <c r="E96" s="118">
        <f t="shared" si="39"/>
        <v>0</v>
      </c>
      <c r="F96" s="3">
        <v>8</v>
      </c>
      <c r="G96" s="3">
        <v>534</v>
      </c>
      <c r="H96" s="118">
        <f t="shared" si="40"/>
        <v>1.4981273408239701</v>
      </c>
      <c r="I96" s="3">
        <v>2</v>
      </c>
      <c r="J96" s="3">
        <v>450</v>
      </c>
      <c r="K96" s="118">
        <f t="shared" si="41"/>
        <v>0.44444444444444442</v>
      </c>
      <c r="L96" s="306">
        <f t="shared" si="54"/>
        <v>0.64752392842280482</v>
      </c>
      <c r="M96" s="3">
        <v>0</v>
      </c>
      <c r="N96" s="3">
        <v>0</v>
      </c>
      <c r="O96" s="118" t="e">
        <f t="shared" si="42"/>
        <v>#DIV/0!</v>
      </c>
      <c r="P96" s="3">
        <v>0</v>
      </c>
      <c r="Q96" s="3">
        <v>0</v>
      </c>
      <c r="R96" s="118" t="e">
        <f t="shared" si="43"/>
        <v>#DIV/0!</v>
      </c>
      <c r="S96" s="3">
        <v>0</v>
      </c>
      <c r="T96" s="3">
        <v>0</v>
      </c>
      <c r="U96" s="118" t="e">
        <f t="shared" si="44"/>
        <v>#DIV/0!</v>
      </c>
      <c r="V96" s="118" t="e">
        <f t="shared" si="45"/>
        <v>#DIV/0!</v>
      </c>
      <c r="W96" s="3">
        <v>0</v>
      </c>
      <c r="X96" s="3">
        <v>0</v>
      </c>
      <c r="Y96" s="118" t="e">
        <f t="shared" si="46"/>
        <v>#DIV/0!</v>
      </c>
      <c r="Z96" s="3">
        <v>0</v>
      </c>
      <c r="AA96" s="3">
        <v>0</v>
      </c>
      <c r="AB96" s="118" t="e">
        <f t="shared" si="47"/>
        <v>#DIV/0!</v>
      </c>
      <c r="AC96" s="3">
        <v>0</v>
      </c>
      <c r="AD96" s="3">
        <v>0</v>
      </c>
      <c r="AE96" s="118" t="e">
        <f t="shared" si="48"/>
        <v>#DIV/0!</v>
      </c>
      <c r="AF96" s="118" t="e">
        <f t="shared" si="49"/>
        <v>#DIV/0!</v>
      </c>
      <c r="AG96" s="305"/>
      <c r="AH96" s="118">
        <v>0.64752392842280482</v>
      </c>
      <c r="AI96" s="118" t="e">
        <v>#DIV/0!</v>
      </c>
      <c r="AJ96" s="118" t="e">
        <v>#DIV/0!</v>
      </c>
      <c r="AK96" s="306">
        <f t="shared" si="59"/>
        <v>0.64752392842280482</v>
      </c>
      <c r="AL96" s="7"/>
      <c r="AM96" s="168">
        <f t="shared" si="33"/>
        <v>0</v>
      </c>
      <c r="AN96" s="18">
        <f t="shared" si="34"/>
        <v>546</v>
      </c>
      <c r="AO96" s="203">
        <f t="shared" si="50"/>
        <v>0</v>
      </c>
      <c r="AP96" s="18">
        <f t="shared" si="35"/>
        <v>8</v>
      </c>
      <c r="AQ96" s="18">
        <f t="shared" si="36"/>
        <v>534</v>
      </c>
      <c r="AR96" s="203">
        <f t="shared" si="51"/>
        <v>1.4981273408239701</v>
      </c>
      <c r="AS96" s="18">
        <f t="shared" si="37"/>
        <v>2</v>
      </c>
      <c r="AT96" s="18">
        <f t="shared" si="38"/>
        <v>450</v>
      </c>
      <c r="AU96" s="205">
        <f t="shared" si="52"/>
        <v>0.44444444444444442</v>
      </c>
      <c r="AV96" s="175">
        <f t="shared" si="53"/>
        <v>0.64752392842280482</v>
      </c>
    </row>
    <row r="97" spans="1:48" x14ac:dyDescent="0.25">
      <c r="A97" s="4" t="s">
        <v>188</v>
      </c>
      <c r="B97" s="4" t="s">
        <v>189</v>
      </c>
      <c r="C97" s="3">
        <v>0</v>
      </c>
      <c r="D97" s="3">
        <v>542</v>
      </c>
      <c r="E97" s="118">
        <f t="shared" si="39"/>
        <v>0</v>
      </c>
      <c r="F97" s="3">
        <v>67</v>
      </c>
      <c r="G97" s="3">
        <v>504</v>
      </c>
      <c r="H97" s="118">
        <f t="shared" si="40"/>
        <v>13.293650793650794</v>
      </c>
      <c r="I97" s="3">
        <v>12</v>
      </c>
      <c r="J97" s="3">
        <v>416</v>
      </c>
      <c r="K97" s="118">
        <f t="shared" si="41"/>
        <v>2.8846153846153846</v>
      </c>
      <c r="L97" s="306">
        <f t="shared" si="54"/>
        <v>5.3927553927553928</v>
      </c>
      <c r="M97" s="3">
        <v>0</v>
      </c>
      <c r="N97" s="3">
        <v>0</v>
      </c>
      <c r="O97" s="118" t="e">
        <f t="shared" si="42"/>
        <v>#DIV/0!</v>
      </c>
      <c r="P97" s="3">
        <v>0</v>
      </c>
      <c r="Q97" s="3">
        <v>0</v>
      </c>
      <c r="R97" s="118" t="e">
        <f t="shared" si="43"/>
        <v>#DIV/0!</v>
      </c>
      <c r="S97" s="3">
        <v>0</v>
      </c>
      <c r="T97" s="3">
        <v>0</v>
      </c>
      <c r="U97" s="118" t="e">
        <f t="shared" si="44"/>
        <v>#DIV/0!</v>
      </c>
      <c r="V97" s="118" t="e">
        <f t="shared" si="45"/>
        <v>#DIV/0!</v>
      </c>
      <c r="W97" s="3">
        <v>0</v>
      </c>
      <c r="X97" s="3">
        <v>0</v>
      </c>
      <c r="Y97" s="118" t="e">
        <f t="shared" si="46"/>
        <v>#DIV/0!</v>
      </c>
      <c r="Z97" s="3">
        <v>0</v>
      </c>
      <c r="AA97" s="3">
        <v>0</v>
      </c>
      <c r="AB97" s="118" t="e">
        <f t="shared" si="47"/>
        <v>#DIV/0!</v>
      </c>
      <c r="AC97" s="3">
        <v>0</v>
      </c>
      <c r="AD97" s="3">
        <v>0</v>
      </c>
      <c r="AE97" s="118" t="e">
        <f t="shared" si="48"/>
        <v>#DIV/0!</v>
      </c>
      <c r="AF97" s="118" t="e">
        <f t="shared" si="49"/>
        <v>#DIV/0!</v>
      </c>
      <c r="AG97" s="305"/>
      <c r="AH97" s="118">
        <v>5.3927553927553928</v>
      </c>
      <c r="AI97" s="118" t="e">
        <v>#DIV/0!</v>
      </c>
      <c r="AJ97" s="118" t="e">
        <v>#DIV/0!</v>
      </c>
      <c r="AK97" s="306">
        <f t="shared" si="59"/>
        <v>5.3927553927553928</v>
      </c>
      <c r="AL97" s="7"/>
      <c r="AM97" s="168">
        <f t="shared" si="33"/>
        <v>0</v>
      </c>
      <c r="AN97" s="18">
        <f t="shared" si="34"/>
        <v>542</v>
      </c>
      <c r="AO97" s="203">
        <f t="shared" si="50"/>
        <v>0</v>
      </c>
      <c r="AP97" s="18">
        <f t="shared" si="35"/>
        <v>67</v>
      </c>
      <c r="AQ97" s="18">
        <f t="shared" si="36"/>
        <v>504</v>
      </c>
      <c r="AR97" s="203">
        <f t="shared" si="51"/>
        <v>13.293650793650794</v>
      </c>
      <c r="AS97" s="18">
        <f t="shared" si="37"/>
        <v>12</v>
      </c>
      <c r="AT97" s="18">
        <f t="shared" si="38"/>
        <v>416</v>
      </c>
      <c r="AU97" s="205">
        <f t="shared" si="52"/>
        <v>2.8846153846153846</v>
      </c>
      <c r="AV97" s="175">
        <f t="shared" si="53"/>
        <v>5.3927553927553928</v>
      </c>
    </row>
    <row r="98" spans="1:48" x14ac:dyDescent="0.25">
      <c r="A98" s="4" t="s">
        <v>190</v>
      </c>
      <c r="B98" s="4" t="s">
        <v>191</v>
      </c>
      <c r="C98" s="3">
        <v>10</v>
      </c>
      <c r="D98" s="3">
        <v>501</v>
      </c>
      <c r="E98" s="118">
        <f t="shared" si="39"/>
        <v>1.996007984031936</v>
      </c>
      <c r="F98" s="3">
        <v>2</v>
      </c>
      <c r="G98" s="3">
        <v>479</v>
      </c>
      <c r="H98" s="118">
        <f t="shared" si="40"/>
        <v>0.41753653444676403</v>
      </c>
      <c r="I98" s="3">
        <v>21</v>
      </c>
      <c r="J98" s="3">
        <v>402</v>
      </c>
      <c r="K98" s="118">
        <f t="shared" si="41"/>
        <v>5.2238805970149249</v>
      </c>
      <c r="L98" s="306">
        <f t="shared" si="54"/>
        <v>2.5458083718312081</v>
      </c>
      <c r="M98" s="3">
        <v>0</v>
      </c>
      <c r="N98" s="3">
        <v>0</v>
      </c>
      <c r="O98" s="118" t="e">
        <f t="shared" si="42"/>
        <v>#DIV/0!</v>
      </c>
      <c r="P98" s="3">
        <v>0</v>
      </c>
      <c r="Q98" s="3">
        <v>0</v>
      </c>
      <c r="R98" s="118" t="e">
        <f t="shared" si="43"/>
        <v>#DIV/0!</v>
      </c>
      <c r="S98" s="3">
        <v>0</v>
      </c>
      <c r="T98" s="3">
        <v>0</v>
      </c>
      <c r="U98" s="118" t="e">
        <f t="shared" si="44"/>
        <v>#DIV/0!</v>
      </c>
      <c r="V98" s="118" t="e">
        <f t="shared" si="45"/>
        <v>#DIV/0!</v>
      </c>
      <c r="W98" s="3">
        <v>0</v>
      </c>
      <c r="X98" s="3">
        <v>0</v>
      </c>
      <c r="Y98" s="118" t="e">
        <f t="shared" si="46"/>
        <v>#DIV/0!</v>
      </c>
      <c r="Z98" s="3">
        <v>0</v>
      </c>
      <c r="AA98" s="3">
        <v>0</v>
      </c>
      <c r="AB98" s="118" t="e">
        <f t="shared" si="47"/>
        <v>#DIV/0!</v>
      </c>
      <c r="AC98" s="3">
        <v>0</v>
      </c>
      <c r="AD98" s="3">
        <v>0</v>
      </c>
      <c r="AE98" s="118" t="e">
        <f t="shared" si="48"/>
        <v>#DIV/0!</v>
      </c>
      <c r="AF98" s="118" t="e">
        <f t="shared" si="49"/>
        <v>#DIV/0!</v>
      </c>
      <c r="AG98" s="305"/>
      <c r="AH98" s="118">
        <v>2.5458083718312081</v>
      </c>
      <c r="AI98" s="118" t="e">
        <v>#DIV/0!</v>
      </c>
      <c r="AJ98" s="118" t="e">
        <v>#DIV/0!</v>
      </c>
      <c r="AK98" s="306">
        <f t="shared" si="59"/>
        <v>2.5458083718312081</v>
      </c>
      <c r="AL98" s="7"/>
      <c r="AM98" s="168">
        <f t="shared" si="33"/>
        <v>10</v>
      </c>
      <c r="AN98" s="18">
        <f t="shared" si="34"/>
        <v>501</v>
      </c>
      <c r="AO98" s="203">
        <f t="shared" si="50"/>
        <v>1.996007984031936</v>
      </c>
      <c r="AP98" s="18">
        <f t="shared" si="35"/>
        <v>2</v>
      </c>
      <c r="AQ98" s="18">
        <f t="shared" si="36"/>
        <v>479</v>
      </c>
      <c r="AR98" s="203">
        <f t="shared" si="51"/>
        <v>0.41753653444676403</v>
      </c>
      <c r="AS98" s="18">
        <f t="shared" si="37"/>
        <v>21</v>
      </c>
      <c r="AT98" s="18">
        <f t="shared" si="38"/>
        <v>402</v>
      </c>
      <c r="AU98" s="205">
        <f t="shared" si="52"/>
        <v>5.2238805970149249</v>
      </c>
      <c r="AV98" s="175">
        <f t="shared" si="53"/>
        <v>2.5458083718312081</v>
      </c>
    </row>
    <row r="99" spans="1:48" x14ac:dyDescent="0.25">
      <c r="A99" s="4" t="s">
        <v>192</v>
      </c>
      <c r="B99" s="4" t="s">
        <v>193</v>
      </c>
      <c r="C99" s="3">
        <v>2</v>
      </c>
      <c r="D99" s="3">
        <v>403</v>
      </c>
      <c r="E99" s="118">
        <f t="shared" si="39"/>
        <v>0.49627791563275436</v>
      </c>
      <c r="F99" s="3">
        <v>9</v>
      </c>
      <c r="G99" s="3">
        <v>435</v>
      </c>
      <c r="H99" s="118">
        <f t="shared" si="40"/>
        <v>2.0689655172413794</v>
      </c>
      <c r="I99" s="3">
        <v>21</v>
      </c>
      <c r="J99" s="3">
        <v>398</v>
      </c>
      <c r="K99" s="118">
        <f t="shared" si="41"/>
        <v>5.2763819095477382</v>
      </c>
      <c r="L99" s="306">
        <f t="shared" si="54"/>
        <v>2.6138751141406238</v>
      </c>
      <c r="M99" s="3">
        <v>0</v>
      </c>
      <c r="N99" s="3">
        <v>0</v>
      </c>
      <c r="O99" s="118" t="e">
        <f t="shared" si="42"/>
        <v>#DIV/0!</v>
      </c>
      <c r="P99" s="3">
        <v>0</v>
      </c>
      <c r="Q99" s="3">
        <v>0</v>
      </c>
      <c r="R99" s="118" t="e">
        <f t="shared" si="43"/>
        <v>#DIV/0!</v>
      </c>
      <c r="S99" s="3">
        <v>0</v>
      </c>
      <c r="T99" s="3">
        <v>0</v>
      </c>
      <c r="U99" s="118" t="e">
        <f t="shared" si="44"/>
        <v>#DIV/0!</v>
      </c>
      <c r="V99" s="118" t="e">
        <f t="shared" si="45"/>
        <v>#DIV/0!</v>
      </c>
      <c r="W99" s="3">
        <v>0</v>
      </c>
      <c r="X99" s="3">
        <v>0</v>
      </c>
      <c r="Y99" s="118" t="e">
        <f t="shared" si="46"/>
        <v>#DIV/0!</v>
      </c>
      <c r="Z99" s="3">
        <v>0</v>
      </c>
      <c r="AA99" s="3">
        <v>0</v>
      </c>
      <c r="AB99" s="118" t="e">
        <f t="shared" si="47"/>
        <v>#DIV/0!</v>
      </c>
      <c r="AC99" s="3">
        <v>0</v>
      </c>
      <c r="AD99" s="3">
        <v>0</v>
      </c>
      <c r="AE99" s="118" t="e">
        <f t="shared" si="48"/>
        <v>#DIV/0!</v>
      </c>
      <c r="AF99" s="118" t="e">
        <f t="shared" si="49"/>
        <v>#DIV/0!</v>
      </c>
      <c r="AG99" s="305"/>
      <c r="AH99" s="118">
        <v>2.6138751141406238</v>
      </c>
      <c r="AI99" s="118" t="e">
        <v>#DIV/0!</v>
      </c>
      <c r="AJ99" s="118" t="e">
        <v>#DIV/0!</v>
      </c>
      <c r="AK99" s="306">
        <f t="shared" si="59"/>
        <v>2.6138751141406238</v>
      </c>
      <c r="AL99" s="7"/>
      <c r="AM99" s="168">
        <f t="shared" si="33"/>
        <v>2</v>
      </c>
      <c r="AN99" s="18">
        <f t="shared" si="34"/>
        <v>403</v>
      </c>
      <c r="AO99" s="203">
        <f t="shared" si="50"/>
        <v>0.49627791563275436</v>
      </c>
      <c r="AP99" s="18">
        <f t="shared" si="35"/>
        <v>9</v>
      </c>
      <c r="AQ99" s="18">
        <f t="shared" si="36"/>
        <v>435</v>
      </c>
      <c r="AR99" s="203">
        <f t="shared" si="51"/>
        <v>2.0689655172413794</v>
      </c>
      <c r="AS99" s="18">
        <f t="shared" si="37"/>
        <v>21</v>
      </c>
      <c r="AT99" s="18">
        <f t="shared" si="38"/>
        <v>398</v>
      </c>
      <c r="AU99" s="205">
        <f t="shared" si="52"/>
        <v>5.2763819095477382</v>
      </c>
      <c r="AV99" s="175">
        <f t="shared" si="53"/>
        <v>2.6138751141406238</v>
      </c>
    </row>
    <row r="100" spans="1:48" x14ac:dyDescent="0.25">
      <c r="A100" s="4" t="s">
        <v>194</v>
      </c>
      <c r="B100" s="4" t="s">
        <v>195</v>
      </c>
      <c r="C100" s="3">
        <v>7</v>
      </c>
      <c r="D100" s="3">
        <v>184</v>
      </c>
      <c r="E100" s="118">
        <f t="shared" si="39"/>
        <v>3.804347826086957</v>
      </c>
      <c r="F100" s="3">
        <v>2</v>
      </c>
      <c r="G100" s="3">
        <v>163</v>
      </c>
      <c r="H100" s="118">
        <f t="shared" si="40"/>
        <v>1.2269938650306749</v>
      </c>
      <c r="I100" s="3">
        <v>1</v>
      </c>
      <c r="J100" s="3">
        <v>149</v>
      </c>
      <c r="K100" s="118">
        <f t="shared" si="41"/>
        <v>0.67114093959731547</v>
      </c>
      <c r="L100" s="306">
        <f t="shared" si="54"/>
        <v>1.9008275435716493</v>
      </c>
      <c r="M100" s="3">
        <v>0</v>
      </c>
      <c r="N100" s="3">
        <v>0</v>
      </c>
      <c r="O100" s="118" t="e">
        <f t="shared" si="42"/>
        <v>#DIV/0!</v>
      </c>
      <c r="P100" s="3">
        <v>0</v>
      </c>
      <c r="Q100" s="3">
        <v>0</v>
      </c>
      <c r="R100" s="118" t="e">
        <f t="shared" si="43"/>
        <v>#DIV/0!</v>
      </c>
      <c r="S100" s="3">
        <v>0</v>
      </c>
      <c r="T100" s="3">
        <v>0</v>
      </c>
      <c r="U100" s="118" t="e">
        <f t="shared" si="44"/>
        <v>#DIV/0!</v>
      </c>
      <c r="V100" s="118" t="e">
        <f t="shared" si="45"/>
        <v>#DIV/0!</v>
      </c>
      <c r="W100" s="3">
        <v>0</v>
      </c>
      <c r="X100" s="3">
        <v>0</v>
      </c>
      <c r="Y100" s="118" t="e">
        <f t="shared" si="46"/>
        <v>#DIV/0!</v>
      </c>
      <c r="Z100" s="3">
        <v>0</v>
      </c>
      <c r="AA100" s="3">
        <v>0</v>
      </c>
      <c r="AB100" s="118" t="e">
        <f t="shared" si="47"/>
        <v>#DIV/0!</v>
      </c>
      <c r="AC100" s="3">
        <v>0</v>
      </c>
      <c r="AD100" s="3">
        <v>0</v>
      </c>
      <c r="AE100" s="118" t="e">
        <f t="shared" si="48"/>
        <v>#DIV/0!</v>
      </c>
      <c r="AF100" s="118" t="e">
        <f t="shared" si="49"/>
        <v>#DIV/0!</v>
      </c>
      <c r="AG100" s="305"/>
      <c r="AH100" s="118">
        <v>1.9008275435716493</v>
      </c>
      <c r="AI100" s="118" t="e">
        <v>#DIV/0!</v>
      </c>
      <c r="AJ100" s="118" t="e">
        <v>#DIV/0!</v>
      </c>
      <c r="AK100" s="306">
        <f t="shared" si="59"/>
        <v>1.9008275435716493</v>
      </c>
      <c r="AL100" s="7"/>
      <c r="AM100" s="168">
        <f t="shared" ref="AM100:AM112" si="61">+C100+M100+W100</f>
        <v>7</v>
      </c>
      <c r="AN100" s="18">
        <f t="shared" ref="AN100:AN112" si="62">+D100+N100+X100</f>
        <v>184</v>
      </c>
      <c r="AO100" s="203">
        <f t="shared" si="50"/>
        <v>3.804347826086957</v>
      </c>
      <c r="AP100" s="18">
        <f t="shared" ref="AP100:AP113" si="63">+F100+P100+Z100</f>
        <v>2</v>
      </c>
      <c r="AQ100" s="18">
        <f t="shared" ref="AQ100:AQ113" si="64">+G100+Q100+AA100</f>
        <v>163</v>
      </c>
      <c r="AR100" s="203">
        <f t="shared" si="51"/>
        <v>1.2269938650306749</v>
      </c>
      <c r="AS100" s="18">
        <f t="shared" ref="AS100:AS113" si="65">+I100+S100+AC100</f>
        <v>1</v>
      </c>
      <c r="AT100" s="18">
        <f t="shared" ref="AT100:AT113" si="66">+J100+T100+AD100</f>
        <v>149</v>
      </c>
      <c r="AU100" s="205">
        <f t="shared" si="52"/>
        <v>0.67114093959731547</v>
      </c>
      <c r="AV100" s="175">
        <f t="shared" si="53"/>
        <v>1.9008275435716493</v>
      </c>
    </row>
    <row r="101" spans="1:48" x14ac:dyDescent="0.25">
      <c r="A101" s="4" t="s">
        <v>196</v>
      </c>
      <c r="B101" s="4" t="s">
        <v>197</v>
      </c>
      <c r="C101" s="3">
        <v>10</v>
      </c>
      <c r="D101" s="3">
        <v>451</v>
      </c>
      <c r="E101" s="118">
        <f t="shared" si="39"/>
        <v>2.2172949002217295</v>
      </c>
      <c r="F101" s="3">
        <v>18</v>
      </c>
      <c r="G101" s="3">
        <v>220</v>
      </c>
      <c r="H101" s="118">
        <f t="shared" si="40"/>
        <v>8.1818181818181817</v>
      </c>
      <c r="I101" s="3">
        <v>28</v>
      </c>
      <c r="J101" s="3">
        <v>202</v>
      </c>
      <c r="K101" s="118">
        <f t="shared" si="41"/>
        <v>13.861386138613863</v>
      </c>
      <c r="L101" s="306">
        <f t="shared" si="54"/>
        <v>8.0868330735512579</v>
      </c>
      <c r="M101" s="3">
        <v>0</v>
      </c>
      <c r="N101" s="3">
        <v>0</v>
      </c>
      <c r="O101" s="118" t="e">
        <f t="shared" si="42"/>
        <v>#DIV/0!</v>
      </c>
      <c r="P101" s="3">
        <v>0</v>
      </c>
      <c r="Q101" s="3">
        <v>0</v>
      </c>
      <c r="R101" s="118" t="e">
        <f t="shared" si="43"/>
        <v>#DIV/0!</v>
      </c>
      <c r="S101" s="3">
        <v>0</v>
      </c>
      <c r="T101" s="3">
        <v>0</v>
      </c>
      <c r="U101" s="118" t="e">
        <f t="shared" si="44"/>
        <v>#DIV/0!</v>
      </c>
      <c r="V101" s="118" t="e">
        <f t="shared" si="45"/>
        <v>#DIV/0!</v>
      </c>
      <c r="W101" s="3">
        <v>0</v>
      </c>
      <c r="X101" s="3">
        <v>0</v>
      </c>
      <c r="Y101" s="118" t="e">
        <f t="shared" si="46"/>
        <v>#DIV/0!</v>
      </c>
      <c r="Z101" s="3">
        <v>0</v>
      </c>
      <c r="AA101" s="3">
        <v>0</v>
      </c>
      <c r="AB101" s="118" t="e">
        <f t="shared" si="47"/>
        <v>#DIV/0!</v>
      </c>
      <c r="AC101" s="3">
        <v>0</v>
      </c>
      <c r="AD101" s="3">
        <v>0</v>
      </c>
      <c r="AE101" s="118" t="e">
        <f t="shared" si="48"/>
        <v>#DIV/0!</v>
      </c>
      <c r="AF101" s="118" t="e">
        <f t="shared" si="49"/>
        <v>#DIV/0!</v>
      </c>
      <c r="AG101" s="305"/>
      <c r="AH101" s="118">
        <v>8.0868330735512579</v>
      </c>
      <c r="AI101" s="118" t="e">
        <v>#DIV/0!</v>
      </c>
      <c r="AJ101" s="118" t="e">
        <v>#DIV/0!</v>
      </c>
      <c r="AK101" s="306">
        <f t="shared" si="59"/>
        <v>8.0868330735512579</v>
      </c>
      <c r="AL101" s="7"/>
      <c r="AM101" s="168">
        <f t="shared" si="61"/>
        <v>10</v>
      </c>
      <c r="AN101" s="18">
        <f t="shared" si="62"/>
        <v>451</v>
      </c>
      <c r="AO101" s="203">
        <f t="shared" si="50"/>
        <v>2.2172949002217295</v>
      </c>
      <c r="AP101" s="18">
        <f t="shared" si="63"/>
        <v>18</v>
      </c>
      <c r="AQ101" s="18">
        <f t="shared" si="64"/>
        <v>220</v>
      </c>
      <c r="AR101" s="203">
        <f t="shared" si="51"/>
        <v>8.1818181818181817</v>
      </c>
      <c r="AS101" s="18">
        <f t="shared" si="65"/>
        <v>28</v>
      </c>
      <c r="AT101" s="18">
        <f t="shared" si="66"/>
        <v>202</v>
      </c>
      <c r="AU101" s="205">
        <f t="shared" si="52"/>
        <v>13.861386138613863</v>
      </c>
      <c r="AV101" s="175">
        <f t="shared" si="53"/>
        <v>8.0868330735512579</v>
      </c>
    </row>
    <row r="102" spans="1:48" x14ac:dyDescent="0.25">
      <c r="A102" s="4" t="s">
        <v>198</v>
      </c>
      <c r="B102" s="4" t="s">
        <v>199</v>
      </c>
      <c r="C102" s="3">
        <v>1</v>
      </c>
      <c r="D102" s="3">
        <v>120</v>
      </c>
      <c r="E102" s="118">
        <f t="shared" si="39"/>
        <v>0.83333333333333337</v>
      </c>
      <c r="F102" s="3">
        <v>2</v>
      </c>
      <c r="G102" s="3">
        <v>104</v>
      </c>
      <c r="H102" s="118">
        <f t="shared" si="40"/>
        <v>1.9230769230769231</v>
      </c>
      <c r="I102" s="3">
        <v>3</v>
      </c>
      <c r="J102" s="3">
        <v>91</v>
      </c>
      <c r="K102" s="118">
        <f t="shared" si="41"/>
        <v>3.296703296703297</v>
      </c>
      <c r="L102" s="306">
        <f t="shared" si="54"/>
        <v>2.0177045177045176</v>
      </c>
      <c r="M102" s="3">
        <v>0</v>
      </c>
      <c r="N102" s="3">
        <v>0</v>
      </c>
      <c r="O102" s="118" t="e">
        <f t="shared" si="42"/>
        <v>#DIV/0!</v>
      </c>
      <c r="P102" s="3">
        <v>0</v>
      </c>
      <c r="Q102" s="3">
        <v>0</v>
      </c>
      <c r="R102" s="118" t="e">
        <f t="shared" si="43"/>
        <v>#DIV/0!</v>
      </c>
      <c r="S102" s="3">
        <v>0</v>
      </c>
      <c r="T102" s="3">
        <v>0</v>
      </c>
      <c r="U102" s="118" t="e">
        <f t="shared" si="44"/>
        <v>#DIV/0!</v>
      </c>
      <c r="V102" s="118" t="e">
        <f t="shared" si="45"/>
        <v>#DIV/0!</v>
      </c>
      <c r="W102" s="3">
        <v>0</v>
      </c>
      <c r="X102" s="3">
        <v>0</v>
      </c>
      <c r="Y102" s="118" t="e">
        <f t="shared" si="46"/>
        <v>#DIV/0!</v>
      </c>
      <c r="Z102" s="3">
        <v>0</v>
      </c>
      <c r="AA102" s="3">
        <v>0</v>
      </c>
      <c r="AB102" s="118" t="e">
        <f t="shared" si="47"/>
        <v>#DIV/0!</v>
      </c>
      <c r="AC102" s="3">
        <v>0</v>
      </c>
      <c r="AD102" s="3">
        <v>0</v>
      </c>
      <c r="AE102" s="118" t="e">
        <f t="shared" si="48"/>
        <v>#DIV/0!</v>
      </c>
      <c r="AF102" s="118" t="e">
        <f t="shared" si="49"/>
        <v>#DIV/0!</v>
      </c>
      <c r="AG102" s="305"/>
      <c r="AH102" s="118">
        <v>2.0177045177045176</v>
      </c>
      <c r="AI102" s="118" t="e">
        <v>#DIV/0!</v>
      </c>
      <c r="AJ102" s="118" t="e">
        <v>#DIV/0!</v>
      </c>
      <c r="AK102" s="306">
        <f t="shared" si="59"/>
        <v>2.0177045177045176</v>
      </c>
      <c r="AL102" s="7"/>
      <c r="AM102" s="168">
        <f t="shared" si="61"/>
        <v>1</v>
      </c>
      <c r="AN102" s="18">
        <f t="shared" si="62"/>
        <v>120</v>
      </c>
      <c r="AO102" s="203">
        <f t="shared" si="50"/>
        <v>0.83333333333333337</v>
      </c>
      <c r="AP102" s="18">
        <f t="shared" si="63"/>
        <v>2</v>
      </c>
      <c r="AQ102" s="18">
        <f t="shared" si="64"/>
        <v>104</v>
      </c>
      <c r="AR102" s="203">
        <f t="shared" si="51"/>
        <v>1.9230769230769231</v>
      </c>
      <c r="AS102" s="18">
        <f t="shared" si="65"/>
        <v>3</v>
      </c>
      <c r="AT102" s="18">
        <f t="shared" si="66"/>
        <v>91</v>
      </c>
      <c r="AU102" s="205">
        <f t="shared" si="52"/>
        <v>3.296703296703297</v>
      </c>
      <c r="AV102" s="175">
        <f t="shared" si="53"/>
        <v>2.0177045177045176</v>
      </c>
    </row>
    <row r="103" spans="1:48" x14ac:dyDescent="0.25">
      <c r="A103" s="4" t="s">
        <v>200</v>
      </c>
      <c r="B103" s="4" t="s">
        <v>201</v>
      </c>
      <c r="C103" s="3">
        <v>0</v>
      </c>
      <c r="D103" s="3">
        <v>377</v>
      </c>
      <c r="E103" s="118">
        <f t="shared" si="39"/>
        <v>0</v>
      </c>
      <c r="F103" s="3">
        <v>0</v>
      </c>
      <c r="G103" s="3">
        <v>0</v>
      </c>
      <c r="H103" s="118" t="e">
        <f t="shared" si="40"/>
        <v>#DIV/0!</v>
      </c>
      <c r="I103" s="3">
        <v>0</v>
      </c>
      <c r="J103" s="3">
        <v>0</v>
      </c>
      <c r="K103" s="118" t="e">
        <f t="shared" si="41"/>
        <v>#DIV/0!</v>
      </c>
      <c r="L103" s="306" t="e">
        <f t="shared" si="54"/>
        <v>#DIV/0!</v>
      </c>
      <c r="M103" s="3">
        <v>0</v>
      </c>
      <c r="N103" s="3">
        <v>0</v>
      </c>
      <c r="O103" s="118" t="e">
        <f t="shared" si="42"/>
        <v>#DIV/0!</v>
      </c>
      <c r="P103" s="3">
        <v>0</v>
      </c>
      <c r="Q103" s="3">
        <v>0</v>
      </c>
      <c r="R103" s="118" t="e">
        <f t="shared" si="43"/>
        <v>#DIV/0!</v>
      </c>
      <c r="S103" s="3">
        <v>0</v>
      </c>
      <c r="T103" s="3">
        <v>0</v>
      </c>
      <c r="U103" s="118" t="e">
        <f t="shared" si="44"/>
        <v>#DIV/0!</v>
      </c>
      <c r="V103" s="118" t="e">
        <f t="shared" si="45"/>
        <v>#DIV/0!</v>
      </c>
      <c r="W103" s="3">
        <v>0</v>
      </c>
      <c r="X103" s="3">
        <v>0</v>
      </c>
      <c r="Y103" s="118" t="e">
        <f t="shared" si="46"/>
        <v>#DIV/0!</v>
      </c>
      <c r="Z103" s="3">
        <v>0</v>
      </c>
      <c r="AA103" s="3">
        <v>0</v>
      </c>
      <c r="AB103" s="118" t="e">
        <f t="shared" si="47"/>
        <v>#DIV/0!</v>
      </c>
      <c r="AC103" s="3">
        <v>0</v>
      </c>
      <c r="AD103" s="3">
        <v>0</v>
      </c>
      <c r="AE103" s="118" t="e">
        <f t="shared" si="48"/>
        <v>#DIV/0!</v>
      </c>
      <c r="AF103" s="118" t="e">
        <f t="shared" si="49"/>
        <v>#DIV/0!</v>
      </c>
      <c r="AG103" s="305"/>
      <c r="AH103" s="118" t="e">
        <v>#DIV/0!</v>
      </c>
      <c r="AI103" s="118" t="e">
        <v>#DIV/0!</v>
      </c>
      <c r="AJ103" s="118" t="e">
        <v>#DIV/0!</v>
      </c>
      <c r="AK103" s="306" t="e">
        <f t="shared" si="55"/>
        <v>#DIV/0!</v>
      </c>
      <c r="AL103" s="7"/>
      <c r="AM103" s="168">
        <f t="shared" si="61"/>
        <v>0</v>
      </c>
      <c r="AN103" s="18">
        <f t="shared" si="62"/>
        <v>377</v>
      </c>
      <c r="AO103" s="203">
        <f t="shared" si="50"/>
        <v>0</v>
      </c>
      <c r="AP103" s="18">
        <f t="shared" si="63"/>
        <v>0</v>
      </c>
      <c r="AQ103" s="18">
        <f t="shared" si="64"/>
        <v>0</v>
      </c>
      <c r="AR103" s="203" t="e">
        <f t="shared" si="51"/>
        <v>#DIV/0!</v>
      </c>
      <c r="AS103" s="18">
        <f t="shared" si="65"/>
        <v>0</v>
      </c>
      <c r="AT103" s="18">
        <f t="shared" si="66"/>
        <v>0</v>
      </c>
      <c r="AU103" s="205" t="e">
        <f t="shared" si="52"/>
        <v>#DIV/0!</v>
      </c>
      <c r="AV103" s="175" t="e">
        <f t="shared" si="53"/>
        <v>#DIV/0!</v>
      </c>
    </row>
    <row r="104" spans="1:48" x14ac:dyDescent="0.25">
      <c r="A104" s="4" t="s">
        <v>202</v>
      </c>
      <c r="B104" s="4" t="s">
        <v>203</v>
      </c>
      <c r="C104" s="3">
        <v>0</v>
      </c>
      <c r="D104" s="3">
        <v>269</v>
      </c>
      <c r="E104" s="118">
        <f t="shared" si="39"/>
        <v>0</v>
      </c>
      <c r="F104" s="3">
        <v>0</v>
      </c>
      <c r="G104" s="3">
        <v>0</v>
      </c>
      <c r="H104" s="118" t="e">
        <f t="shared" si="40"/>
        <v>#DIV/0!</v>
      </c>
      <c r="I104" s="3">
        <v>0</v>
      </c>
      <c r="J104" s="3">
        <v>0</v>
      </c>
      <c r="K104" s="118" t="e">
        <f t="shared" si="41"/>
        <v>#DIV/0!</v>
      </c>
      <c r="L104" s="306" t="e">
        <f t="shared" si="54"/>
        <v>#DIV/0!</v>
      </c>
      <c r="M104" s="3">
        <v>0</v>
      </c>
      <c r="N104" s="3">
        <v>0</v>
      </c>
      <c r="O104" s="118" t="e">
        <f t="shared" si="42"/>
        <v>#DIV/0!</v>
      </c>
      <c r="P104" s="3">
        <v>0</v>
      </c>
      <c r="Q104" s="3">
        <v>0</v>
      </c>
      <c r="R104" s="118" t="e">
        <f t="shared" si="43"/>
        <v>#DIV/0!</v>
      </c>
      <c r="S104" s="3">
        <v>0</v>
      </c>
      <c r="T104" s="3">
        <v>0</v>
      </c>
      <c r="U104" s="118" t="e">
        <f t="shared" si="44"/>
        <v>#DIV/0!</v>
      </c>
      <c r="V104" s="118" t="e">
        <f t="shared" si="45"/>
        <v>#DIV/0!</v>
      </c>
      <c r="W104" s="3">
        <v>0</v>
      </c>
      <c r="X104" s="3">
        <v>0</v>
      </c>
      <c r="Y104" s="118" t="e">
        <f t="shared" si="46"/>
        <v>#DIV/0!</v>
      </c>
      <c r="Z104" s="3">
        <v>0</v>
      </c>
      <c r="AA104" s="3">
        <v>0</v>
      </c>
      <c r="AB104" s="118" t="e">
        <f t="shared" si="47"/>
        <v>#DIV/0!</v>
      </c>
      <c r="AC104" s="3">
        <v>0</v>
      </c>
      <c r="AD104" s="3">
        <v>0</v>
      </c>
      <c r="AE104" s="118" t="e">
        <f t="shared" si="48"/>
        <v>#DIV/0!</v>
      </c>
      <c r="AF104" s="118" t="e">
        <f t="shared" si="49"/>
        <v>#DIV/0!</v>
      </c>
      <c r="AG104" s="305"/>
      <c r="AH104" s="118" t="e">
        <v>#DIV/0!</v>
      </c>
      <c r="AI104" s="118" t="e">
        <v>#DIV/0!</v>
      </c>
      <c r="AJ104" s="118" t="e">
        <v>#DIV/0!</v>
      </c>
      <c r="AK104" s="306" t="e">
        <f t="shared" si="55"/>
        <v>#DIV/0!</v>
      </c>
      <c r="AL104" s="7"/>
      <c r="AM104" s="168">
        <f t="shared" si="61"/>
        <v>0</v>
      </c>
      <c r="AN104" s="18">
        <f t="shared" si="62"/>
        <v>269</v>
      </c>
      <c r="AO104" s="203">
        <f t="shared" si="50"/>
        <v>0</v>
      </c>
      <c r="AP104" s="18">
        <f t="shared" si="63"/>
        <v>0</v>
      </c>
      <c r="AQ104" s="18">
        <f t="shared" si="64"/>
        <v>0</v>
      </c>
      <c r="AR104" s="203" t="e">
        <f t="shared" si="51"/>
        <v>#DIV/0!</v>
      </c>
      <c r="AS104" s="18">
        <f t="shared" si="65"/>
        <v>0</v>
      </c>
      <c r="AT104" s="18">
        <f t="shared" si="66"/>
        <v>0</v>
      </c>
      <c r="AU104" s="205" t="e">
        <f t="shared" si="52"/>
        <v>#DIV/0!</v>
      </c>
      <c r="AV104" s="175" t="e">
        <f t="shared" si="53"/>
        <v>#DIV/0!</v>
      </c>
    </row>
    <row r="105" spans="1:48" x14ac:dyDescent="0.25">
      <c r="A105" s="4" t="s">
        <v>204</v>
      </c>
      <c r="B105" s="4" t="s">
        <v>205</v>
      </c>
      <c r="C105" s="3">
        <v>28</v>
      </c>
      <c r="D105" s="3">
        <v>269</v>
      </c>
      <c r="E105" s="118">
        <f t="shared" si="39"/>
        <v>10.408921933085502</v>
      </c>
      <c r="F105" s="3">
        <v>18</v>
      </c>
      <c r="G105" s="3">
        <v>241</v>
      </c>
      <c r="H105" s="118">
        <f t="shared" si="40"/>
        <v>7.4688796680497926</v>
      </c>
      <c r="I105" s="3">
        <v>11</v>
      </c>
      <c r="J105" s="3">
        <v>223</v>
      </c>
      <c r="K105" s="118">
        <f t="shared" si="41"/>
        <v>4.9327354260089686</v>
      </c>
      <c r="L105" s="306">
        <f t="shared" si="54"/>
        <v>7.6035123423814213</v>
      </c>
      <c r="M105" s="3">
        <v>0</v>
      </c>
      <c r="N105" s="3">
        <v>0</v>
      </c>
      <c r="O105" s="118" t="e">
        <f t="shared" si="42"/>
        <v>#DIV/0!</v>
      </c>
      <c r="P105" s="3">
        <v>0</v>
      </c>
      <c r="Q105" s="3">
        <v>0</v>
      </c>
      <c r="R105" s="118" t="e">
        <f t="shared" si="43"/>
        <v>#DIV/0!</v>
      </c>
      <c r="S105" s="3">
        <v>0</v>
      </c>
      <c r="T105" s="3">
        <v>0</v>
      </c>
      <c r="U105" s="118" t="e">
        <f t="shared" si="44"/>
        <v>#DIV/0!</v>
      </c>
      <c r="V105" s="118" t="e">
        <f t="shared" si="45"/>
        <v>#DIV/0!</v>
      </c>
      <c r="W105" s="3">
        <v>0</v>
      </c>
      <c r="X105" s="3">
        <v>0</v>
      </c>
      <c r="Y105" s="118" t="e">
        <f t="shared" si="46"/>
        <v>#DIV/0!</v>
      </c>
      <c r="Z105" s="3">
        <v>0</v>
      </c>
      <c r="AA105" s="3">
        <v>0</v>
      </c>
      <c r="AB105" s="118" t="e">
        <f t="shared" si="47"/>
        <v>#DIV/0!</v>
      </c>
      <c r="AC105" s="3">
        <v>0</v>
      </c>
      <c r="AD105" s="3">
        <v>0</v>
      </c>
      <c r="AE105" s="118" t="e">
        <f t="shared" si="48"/>
        <v>#DIV/0!</v>
      </c>
      <c r="AF105" s="118" t="e">
        <f t="shared" si="49"/>
        <v>#DIV/0!</v>
      </c>
      <c r="AG105" s="305"/>
      <c r="AH105" s="118">
        <v>7.6035123423814213</v>
      </c>
      <c r="AI105" s="118" t="e">
        <v>#DIV/0!</v>
      </c>
      <c r="AJ105" s="118" t="e">
        <v>#DIV/0!</v>
      </c>
      <c r="AK105" s="306">
        <f t="shared" ref="AK105:AK108" si="67">+AH105</f>
        <v>7.6035123423814213</v>
      </c>
      <c r="AL105" s="7"/>
      <c r="AM105" s="168">
        <f t="shared" si="61"/>
        <v>28</v>
      </c>
      <c r="AN105" s="18">
        <f t="shared" si="62"/>
        <v>269</v>
      </c>
      <c r="AO105" s="203">
        <f t="shared" si="50"/>
        <v>10.408921933085502</v>
      </c>
      <c r="AP105" s="18">
        <f t="shared" si="63"/>
        <v>18</v>
      </c>
      <c r="AQ105" s="18">
        <f t="shared" si="64"/>
        <v>241</v>
      </c>
      <c r="AR105" s="203">
        <f t="shared" si="51"/>
        <v>7.4688796680497926</v>
      </c>
      <c r="AS105" s="18">
        <f t="shared" si="65"/>
        <v>11</v>
      </c>
      <c r="AT105" s="18">
        <f t="shared" si="66"/>
        <v>223</v>
      </c>
      <c r="AU105" s="205">
        <f t="shared" si="52"/>
        <v>4.9327354260089686</v>
      </c>
      <c r="AV105" s="175">
        <f t="shared" si="53"/>
        <v>7.6035123423814213</v>
      </c>
    </row>
    <row r="106" spans="1:48" x14ac:dyDescent="0.25">
      <c r="A106" s="4" t="s">
        <v>206</v>
      </c>
      <c r="B106" s="4" t="s">
        <v>207</v>
      </c>
      <c r="C106" s="3">
        <v>15</v>
      </c>
      <c r="D106" s="3">
        <v>314</v>
      </c>
      <c r="E106" s="118">
        <f t="shared" si="39"/>
        <v>4.7770700636942678</v>
      </c>
      <c r="F106" s="3">
        <v>18</v>
      </c>
      <c r="G106" s="3">
        <v>255</v>
      </c>
      <c r="H106" s="118">
        <f t="shared" si="40"/>
        <v>7.0588235294117645</v>
      </c>
      <c r="I106" s="3">
        <v>12</v>
      </c>
      <c r="J106" s="3">
        <v>213</v>
      </c>
      <c r="K106" s="118">
        <f t="shared" si="41"/>
        <v>5.6338028169014089</v>
      </c>
      <c r="L106" s="306">
        <f t="shared" si="54"/>
        <v>5.8232321366691471</v>
      </c>
      <c r="M106" s="3">
        <v>0</v>
      </c>
      <c r="N106" s="3">
        <v>0</v>
      </c>
      <c r="O106" s="118" t="e">
        <f t="shared" si="42"/>
        <v>#DIV/0!</v>
      </c>
      <c r="P106" s="3">
        <v>0</v>
      </c>
      <c r="Q106" s="3">
        <v>0</v>
      </c>
      <c r="R106" s="118" t="e">
        <f t="shared" si="43"/>
        <v>#DIV/0!</v>
      </c>
      <c r="S106" s="3">
        <v>0</v>
      </c>
      <c r="T106" s="3">
        <v>0</v>
      </c>
      <c r="U106" s="118" t="e">
        <f t="shared" si="44"/>
        <v>#DIV/0!</v>
      </c>
      <c r="V106" s="118" t="e">
        <f t="shared" si="45"/>
        <v>#DIV/0!</v>
      </c>
      <c r="W106" s="3">
        <v>0</v>
      </c>
      <c r="X106" s="3">
        <v>0</v>
      </c>
      <c r="Y106" s="118" t="e">
        <f t="shared" si="46"/>
        <v>#DIV/0!</v>
      </c>
      <c r="Z106" s="3">
        <v>0</v>
      </c>
      <c r="AA106" s="3">
        <v>0</v>
      </c>
      <c r="AB106" s="118" t="e">
        <f t="shared" si="47"/>
        <v>#DIV/0!</v>
      </c>
      <c r="AC106" s="3">
        <v>0</v>
      </c>
      <c r="AD106" s="3">
        <v>0</v>
      </c>
      <c r="AE106" s="118" t="e">
        <f t="shared" si="48"/>
        <v>#DIV/0!</v>
      </c>
      <c r="AF106" s="118" t="e">
        <f t="shared" si="49"/>
        <v>#DIV/0!</v>
      </c>
      <c r="AG106" s="305"/>
      <c r="AH106" s="118">
        <v>5.8232321366691471</v>
      </c>
      <c r="AI106" s="118" t="e">
        <v>#DIV/0!</v>
      </c>
      <c r="AJ106" s="118" t="e">
        <v>#DIV/0!</v>
      </c>
      <c r="AK106" s="306">
        <f t="shared" si="67"/>
        <v>5.8232321366691471</v>
      </c>
      <c r="AL106" s="7"/>
      <c r="AM106" s="168">
        <f t="shared" si="61"/>
        <v>15</v>
      </c>
      <c r="AN106" s="18">
        <f t="shared" si="62"/>
        <v>314</v>
      </c>
      <c r="AO106" s="203">
        <f t="shared" si="50"/>
        <v>4.7770700636942678</v>
      </c>
      <c r="AP106" s="18">
        <f t="shared" si="63"/>
        <v>18</v>
      </c>
      <c r="AQ106" s="18">
        <f t="shared" si="64"/>
        <v>255</v>
      </c>
      <c r="AR106" s="203">
        <f t="shared" si="51"/>
        <v>7.0588235294117645</v>
      </c>
      <c r="AS106" s="18">
        <f t="shared" si="65"/>
        <v>12</v>
      </c>
      <c r="AT106" s="18">
        <f t="shared" si="66"/>
        <v>213</v>
      </c>
      <c r="AU106" s="205">
        <f t="shared" si="52"/>
        <v>5.6338028169014089</v>
      </c>
      <c r="AV106" s="175">
        <f t="shared" si="53"/>
        <v>5.8232321366691471</v>
      </c>
    </row>
    <row r="107" spans="1:48" x14ac:dyDescent="0.25">
      <c r="A107" s="4" t="s">
        <v>208</v>
      </c>
      <c r="B107" s="4" t="s">
        <v>209</v>
      </c>
      <c r="C107" s="3">
        <v>0</v>
      </c>
      <c r="D107" s="3">
        <v>472</v>
      </c>
      <c r="E107" s="118">
        <f t="shared" si="39"/>
        <v>0</v>
      </c>
      <c r="F107" s="3">
        <v>0</v>
      </c>
      <c r="G107" s="3">
        <v>449</v>
      </c>
      <c r="H107" s="118">
        <f t="shared" si="40"/>
        <v>0</v>
      </c>
      <c r="I107" s="3">
        <v>0</v>
      </c>
      <c r="J107" s="3">
        <v>387</v>
      </c>
      <c r="K107" s="118">
        <f t="shared" si="41"/>
        <v>0</v>
      </c>
      <c r="L107" s="306">
        <f t="shared" si="54"/>
        <v>0</v>
      </c>
      <c r="M107" s="3">
        <v>0</v>
      </c>
      <c r="N107" s="3">
        <v>0</v>
      </c>
      <c r="O107" s="118" t="e">
        <f t="shared" si="42"/>
        <v>#DIV/0!</v>
      </c>
      <c r="P107" s="3">
        <v>0</v>
      </c>
      <c r="Q107" s="3">
        <v>0</v>
      </c>
      <c r="R107" s="118" t="e">
        <f t="shared" si="43"/>
        <v>#DIV/0!</v>
      </c>
      <c r="S107" s="3">
        <v>0</v>
      </c>
      <c r="T107" s="3">
        <v>0</v>
      </c>
      <c r="U107" s="118" t="e">
        <f t="shared" si="44"/>
        <v>#DIV/0!</v>
      </c>
      <c r="V107" s="118" t="e">
        <f t="shared" si="45"/>
        <v>#DIV/0!</v>
      </c>
      <c r="W107" s="3">
        <v>0</v>
      </c>
      <c r="X107" s="3">
        <v>0</v>
      </c>
      <c r="Y107" s="118" t="e">
        <f t="shared" si="46"/>
        <v>#DIV/0!</v>
      </c>
      <c r="Z107" s="3">
        <v>0</v>
      </c>
      <c r="AA107" s="3">
        <v>0</v>
      </c>
      <c r="AB107" s="118" t="e">
        <f t="shared" si="47"/>
        <v>#DIV/0!</v>
      </c>
      <c r="AC107" s="3">
        <v>0</v>
      </c>
      <c r="AD107" s="3">
        <v>0</v>
      </c>
      <c r="AE107" s="118" t="e">
        <f t="shared" si="48"/>
        <v>#DIV/0!</v>
      </c>
      <c r="AF107" s="118" t="e">
        <f t="shared" si="49"/>
        <v>#DIV/0!</v>
      </c>
      <c r="AG107" s="305"/>
      <c r="AH107" s="118">
        <v>0</v>
      </c>
      <c r="AI107" s="118" t="e">
        <v>#DIV/0!</v>
      </c>
      <c r="AJ107" s="118" t="e">
        <v>#DIV/0!</v>
      </c>
      <c r="AK107" s="306">
        <f t="shared" si="67"/>
        <v>0</v>
      </c>
      <c r="AL107" s="7"/>
      <c r="AM107" s="168">
        <f t="shared" si="61"/>
        <v>0</v>
      </c>
      <c r="AN107" s="18">
        <f t="shared" si="62"/>
        <v>472</v>
      </c>
      <c r="AO107" s="203">
        <f t="shared" si="50"/>
        <v>0</v>
      </c>
      <c r="AP107" s="18">
        <f t="shared" si="63"/>
        <v>0</v>
      </c>
      <c r="AQ107" s="18">
        <f t="shared" si="64"/>
        <v>449</v>
      </c>
      <c r="AR107" s="203">
        <f t="shared" si="51"/>
        <v>0</v>
      </c>
      <c r="AS107" s="18">
        <f t="shared" si="65"/>
        <v>0</v>
      </c>
      <c r="AT107" s="18">
        <f t="shared" si="66"/>
        <v>387</v>
      </c>
      <c r="AU107" s="205">
        <f t="shared" si="52"/>
        <v>0</v>
      </c>
      <c r="AV107" s="175">
        <f t="shared" si="53"/>
        <v>0</v>
      </c>
    </row>
    <row r="108" spans="1:48" x14ac:dyDescent="0.25">
      <c r="A108" s="4" t="s">
        <v>210</v>
      </c>
      <c r="B108" s="4" t="s">
        <v>211</v>
      </c>
      <c r="C108" s="3">
        <v>5</v>
      </c>
      <c r="D108" s="3">
        <v>245</v>
      </c>
      <c r="E108" s="118">
        <f t="shared" si="39"/>
        <v>2.0408163265306123</v>
      </c>
      <c r="F108" s="3">
        <v>14</v>
      </c>
      <c r="G108" s="3">
        <v>240</v>
      </c>
      <c r="H108" s="118">
        <f t="shared" si="40"/>
        <v>5.833333333333333</v>
      </c>
      <c r="I108" s="3">
        <v>5</v>
      </c>
      <c r="J108" s="3">
        <v>190</v>
      </c>
      <c r="K108" s="118">
        <f t="shared" si="41"/>
        <v>2.6315789473684208</v>
      </c>
      <c r="L108" s="306">
        <f t="shared" si="54"/>
        <v>3.5019095357441223</v>
      </c>
      <c r="M108" s="3">
        <v>0</v>
      </c>
      <c r="N108" s="3">
        <v>0</v>
      </c>
      <c r="O108" s="118" t="e">
        <f t="shared" si="42"/>
        <v>#DIV/0!</v>
      </c>
      <c r="P108" s="3">
        <v>0</v>
      </c>
      <c r="Q108" s="3">
        <v>0</v>
      </c>
      <c r="R108" s="118" t="e">
        <f t="shared" si="43"/>
        <v>#DIV/0!</v>
      </c>
      <c r="S108" s="3">
        <v>0</v>
      </c>
      <c r="T108" s="3">
        <v>0</v>
      </c>
      <c r="U108" s="118" t="e">
        <f t="shared" si="44"/>
        <v>#DIV/0!</v>
      </c>
      <c r="V108" s="118" t="e">
        <f t="shared" si="45"/>
        <v>#DIV/0!</v>
      </c>
      <c r="W108" s="3">
        <v>0</v>
      </c>
      <c r="X108" s="3">
        <v>0</v>
      </c>
      <c r="Y108" s="118" t="e">
        <f t="shared" si="46"/>
        <v>#DIV/0!</v>
      </c>
      <c r="Z108" s="3">
        <v>0</v>
      </c>
      <c r="AA108" s="3">
        <v>0</v>
      </c>
      <c r="AB108" s="118" t="e">
        <f t="shared" si="47"/>
        <v>#DIV/0!</v>
      </c>
      <c r="AC108" s="3">
        <v>0</v>
      </c>
      <c r="AD108" s="3">
        <v>0</v>
      </c>
      <c r="AE108" s="118" t="e">
        <f t="shared" si="48"/>
        <v>#DIV/0!</v>
      </c>
      <c r="AF108" s="118" t="e">
        <f t="shared" si="49"/>
        <v>#DIV/0!</v>
      </c>
      <c r="AG108" s="305"/>
      <c r="AH108" s="118">
        <v>3.5019095357441223</v>
      </c>
      <c r="AI108" s="118" t="e">
        <v>#DIV/0!</v>
      </c>
      <c r="AJ108" s="118" t="e">
        <v>#DIV/0!</v>
      </c>
      <c r="AK108" s="306">
        <f t="shared" si="67"/>
        <v>3.5019095357441223</v>
      </c>
      <c r="AL108" s="7"/>
      <c r="AM108" s="168">
        <f t="shared" si="61"/>
        <v>5</v>
      </c>
      <c r="AN108" s="18">
        <f t="shared" si="62"/>
        <v>245</v>
      </c>
      <c r="AO108" s="203">
        <f t="shared" si="50"/>
        <v>2.0408163265306123</v>
      </c>
      <c r="AP108" s="18">
        <f t="shared" si="63"/>
        <v>14</v>
      </c>
      <c r="AQ108" s="18">
        <f t="shared" si="64"/>
        <v>240</v>
      </c>
      <c r="AR108" s="203">
        <f t="shared" si="51"/>
        <v>5.833333333333333</v>
      </c>
      <c r="AS108" s="18">
        <f t="shared" si="65"/>
        <v>5</v>
      </c>
      <c r="AT108" s="18">
        <f t="shared" si="66"/>
        <v>190</v>
      </c>
      <c r="AU108" s="205">
        <f t="shared" si="52"/>
        <v>2.6315789473684208</v>
      </c>
      <c r="AV108" s="175">
        <f t="shared" si="53"/>
        <v>3.5019095357441223</v>
      </c>
    </row>
    <row r="109" spans="1:48" x14ac:dyDescent="0.25">
      <c r="A109" s="4" t="s">
        <v>212</v>
      </c>
      <c r="B109" s="4" t="s">
        <v>213</v>
      </c>
      <c r="C109" s="3">
        <v>0</v>
      </c>
      <c r="D109" s="3">
        <v>129</v>
      </c>
      <c r="E109" s="118">
        <f t="shared" si="39"/>
        <v>0</v>
      </c>
      <c r="F109" s="3">
        <v>0</v>
      </c>
      <c r="G109" s="3">
        <v>0</v>
      </c>
      <c r="H109" s="118" t="e">
        <f t="shared" si="40"/>
        <v>#DIV/0!</v>
      </c>
      <c r="I109" s="3">
        <v>0</v>
      </c>
      <c r="J109" s="3">
        <v>0</v>
      </c>
      <c r="K109" s="118" t="e">
        <f t="shared" si="41"/>
        <v>#DIV/0!</v>
      </c>
      <c r="L109" s="306" t="e">
        <f t="shared" si="54"/>
        <v>#DIV/0!</v>
      </c>
      <c r="M109" s="3">
        <v>0</v>
      </c>
      <c r="N109" s="3">
        <v>0</v>
      </c>
      <c r="O109" s="118" t="e">
        <f t="shared" si="42"/>
        <v>#DIV/0!</v>
      </c>
      <c r="P109" s="3">
        <v>0</v>
      </c>
      <c r="Q109" s="3">
        <v>0</v>
      </c>
      <c r="R109" s="118" t="e">
        <f t="shared" si="43"/>
        <v>#DIV/0!</v>
      </c>
      <c r="S109" s="3">
        <v>0</v>
      </c>
      <c r="T109" s="3">
        <v>0</v>
      </c>
      <c r="U109" s="118" t="e">
        <f t="shared" si="44"/>
        <v>#DIV/0!</v>
      </c>
      <c r="V109" s="118" t="e">
        <f t="shared" si="45"/>
        <v>#DIV/0!</v>
      </c>
      <c r="W109" s="3">
        <v>0</v>
      </c>
      <c r="X109" s="3">
        <v>0</v>
      </c>
      <c r="Y109" s="118" t="e">
        <f t="shared" si="46"/>
        <v>#DIV/0!</v>
      </c>
      <c r="Z109" s="3">
        <v>0</v>
      </c>
      <c r="AA109" s="3">
        <v>0</v>
      </c>
      <c r="AB109" s="118" t="e">
        <f t="shared" si="47"/>
        <v>#DIV/0!</v>
      </c>
      <c r="AC109" s="3">
        <v>0</v>
      </c>
      <c r="AD109" s="3">
        <v>0</v>
      </c>
      <c r="AE109" s="118" t="e">
        <f t="shared" si="48"/>
        <v>#DIV/0!</v>
      </c>
      <c r="AF109" s="118" t="e">
        <f t="shared" si="49"/>
        <v>#DIV/0!</v>
      </c>
      <c r="AG109" s="305"/>
      <c r="AH109" s="118" t="e">
        <v>#DIV/0!</v>
      </c>
      <c r="AI109" s="118" t="e">
        <v>#DIV/0!</v>
      </c>
      <c r="AJ109" s="118" t="e">
        <v>#DIV/0!</v>
      </c>
      <c r="AK109" s="306" t="e">
        <f t="shared" si="55"/>
        <v>#DIV/0!</v>
      </c>
      <c r="AL109" s="7"/>
      <c r="AM109" s="168">
        <f t="shared" si="61"/>
        <v>0</v>
      </c>
      <c r="AN109" s="18">
        <f t="shared" si="62"/>
        <v>129</v>
      </c>
      <c r="AO109" s="203">
        <f t="shared" si="50"/>
        <v>0</v>
      </c>
      <c r="AP109" s="18">
        <f t="shared" si="63"/>
        <v>0</v>
      </c>
      <c r="AQ109" s="18">
        <f t="shared" si="64"/>
        <v>0</v>
      </c>
      <c r="AR109" s="203" t="e">
        <f t="shared" si="51"/>
        <v>#DIV/0!</v>
      </c>
      <c r="AS109" s="18">
        <f t="shared" si="65"/>
        <v>0</v>
      </c>
      <c r="AT109" s="18">
        <f t="shared" si="66"/>
        <v>0</v>
      </c>
      <c r="AU109" s="205" t="e">
        <f t="shared" si="52"/>
        <v>#DIV/0!</v>
      </c>
      <c r="AV109" s="175" t="e">
        <f t="shared" si="53"/>
        <v>#DIV/0!</v>
      </c>
    </row>
    <row r="110" spans="1:48" x14ac:dyDescent="0.25">
      <c r="A110" s="4" t="s">
        <v>214</v>
      </c>
      <c r="B110" s="4" t="s">
        <v>215</v>
      </c>
      <c r="C110" s="3">
        <v>0</v>
      </c>
      <c r="D110" s="3">
        <v>80</v>
      </c>
      <c r="E110" s="118">
        <f t="shared" si="39"/>
        <v>0</v>
      </c>
      <c r="F110" s="3">
        <v>0</v>
      </c>
      <c r="G110" s="3">
        <v>0</v>
      </c>
      <c r="H110" s="118" t="e">
        <f t="shared" si="40"/>
        <v>#DIV/0!</v>
      </c>
      <c r="I110" s="3">
        <v>0</v>
      </c>
      <c r="J110" s="3">
        <v>0</v>
      </c>
      <c r="K110" s="118" t="e">
        <f t="shared" si="41"/>
        <v>#DIV/0!</v>
      </c>
      <c r="L110" s="306" t="e">
        <f t="shared" si="54"/>
        <v>#DIV/0!</v>
      </c>
      <c r="M110" s="3">
        <v>0</v>
      </c>
      <c r="N110" s="3">
        <v>0</v>
      </c>
      <c r="O110" s="118" t="e">
        <f t="shared" si="42"/>
        <v>#DIV/0!</v>
      </c>
      <c r="P110" s="3">
        <v>0</v>
      </c>
      <c r="Q110" s="3">
        <v>0</v>
      </c>
      <c r="R110" s="118" t="e">
        <f t="shared" si="43"/>
        <v>#DIV/0!</v>
      </c>
      <c r="S110" s="3">
        <v>0</v>
      </c>
      <c r="T110" s="3">
        <v>0</v>
      </c>
      <c r="U110" s="118" t="e">
        <f t="shared" si="44"/>
        <v>#DIV/0!</v>
      </c>
      <c r="V110" s="118" t="e">
        <f t="shared" si="45"/>
        <v>#DIV/0!</v>
      </c>
      <c r="W110" s="3">
        <v>0</v>
      </c>
      <c r="X110" s="3">
        <v>0</v>
      </c>
      <c r="Y110" s="118" t="e">
        <f t="shared" si="46"/>
        <v>#DIV/0!</v>
      </c>
      <c r="Z110" s="3">
        <v>0</v>
      </c>
      <c r="AA110" s="3">
        <v>0</v>
      </c>
      <c r="AB110" s="118" t="e">
        <f t="shared" si="47"/>
        <v>#DIV/0!</v>
      </c>
      <c r="AC110" s="3">
        <v>0</v>
      </c>
      <c r="AD110" s="3">
        <v>0</v>
      </c>
      <c r="AE110" s="118" t="e">
        <f t="shared" si="48"/>
        <v>#DIV/0!</v>
      </c>
      <c r="AF110" s="118" t="e">
        <f t="shared" si="49"/>
        <v>#DIV/0!</v>
      </c>
      <c r="AG110" s="305"/>
      <c r="AH110" s="118" t="e">
        <v>#DIV/0!</v>
      </c>
      <c r="AI110" s="118" t="e">
        <v>#DIV/0!</v>
      </c>
      <c r="AJ110" s="118" t="e">
        <v>#DIV/0!</v>
      </c>
      <c r="AK110" s="306" t="e">
        <f t="shared" si="55"/>
        <v>#DIV/0!</v>
      </c>
      <c r="AL110" s="7"/>
      <c r="AM110" s="168">
        <f t="shared" si="61"/>
        <v>0</v>
      </c>
      <c r="AN110" s="18">
        <f t="shared" si="62"/>
        <v>80</v>
      </c>
      <c r="AO110" s="203">
        <f t="shared" si="50"/>
        <v>0</v>
      </c>
      <c r="AP110" s="18">
        <f t="shared" si="63"/>
        <v>0</v>
      </c>
      <c r="AQ110" s="18">
        <f t="shared" si="64"/>
        <v>0</v>
      </c>
      <c r="AR110" s="203" t="e">
        <f t="shared" si="51"/>
        <v>#DIV/0!</v>
      </c>
      <c r="AS110" s="18">
        <f t="shared" si="65"/>
        <v>0</v>
      </c>
      <c r="AT110" s="18">
        <f t="shared" si="66"/>
        <v>0</v>
      </c>
      <c r="AU110" s="205" t="e">
        <f t="shared" si="52"/>
        <v>#DIV/0!</v>
      </c>
      <c r="AV110" s="175" t="e">
        <f t="shared" si="53"/>
        <v>#DIV/0!</v>
      </c>
    </row>
    <row r="111" spans="1:48" x14ac:dyDescent="0.25">
      <c r="A111" s="4" t="s">
        <v>216</v>
      </c>
      <c r="B111" s="4" t="s">
        <v>217</v>
      </c>
      <c r="C111" s="3">
        <v>0</v>
      </c>
      <c r="D111" s="3">
        <v>80</v>
      </c>
      <c r="E111" s="118">
        <f t="shared" si="39"/>
        <v>0</v>
      </c>
      <c r="F111" s="3">
        <v>0</v>
      </c>
      <c r="G111" s="3">
        <v>0</v>
      </c>
      <c r="H111" s="118" t="e">
        <f t="shared" si="40"/>
        <v>#DIV/0!</v>
      </c>
      <c r="I111" s="3">
        <v>0</v>
      </c>
      <c r="J111" s="3">
        <v>0</v>
      </c>
      <c r="K111" s="118" t="e">
        <f t="shared" si="41"/>
        <v>#DIV/0!</v>
      </c>
      <c r="L111" s="306" t="e">
        <f t="shared" si="54"/>
        <v>#DIV/0!</v>
      </c>
      <c r="M111" s="3">
        <v>0</v>
      </c>
      <c r="N111" s="3">
        <v>0</v>
      </c>
      <c r="O111" s="118" t="e">
        <f t="shared" si="42"/>
        <v>#DIV/0!</v>
      </c>
      <c r="P111" s="3">
        <v>0</v>
      </c>
      <c r="Q111" s="3">
        <v>0</v>
      </c>
      <c r="R111" s="118" t="e">
        <f t="shared" si="43"/>
        <v>#DIV/0!</v>
      </c>
      <c r="S111" s="3">
        <v>0</v>
      </c>
      <c r="T111" s="3">
        <v>0</v>
      </c>
      <c r="U111" s="118" t="e">
        <f t="shared" si="44"/>
        <v>#DIV/0!</v>
      </c>
      <c r="V111" s="118" t="e">
        <f t="shared" si="45"/>
        <v>#DIV/0!</v>
      </c>
      <c r="W111" s="3">
        <v>0</v>
      </c>
      <c r="X111" s="3">
        <v>0</v>
      </c>
      <c r="Y111" s="118" t="e">
        <f t="shared" si="46"/>
        <v>#DIV/0!</v>
      </c>
      <c r="Z111" s="3">
        <v>0</v>
      </c>
      <c r="AA111" s="3">
        <v>0</v>
      </c>
      <c r="AB111" s="118" t="e">
        <f t="shared" si="47"/>
        <v>#DIV/0!</v>
      </c>
      <c r="AC111" s="3">
        <v>0</v>
      </c>
      <c r="AD111" s="3">
        <v>0</v>
      </c>
      <c r="AE111" s="118" t="e">
        <f t="shared" si="48"/>
        <v>#DIV/0!</v>
      </c>
      <c r="AF111" s="118" t="e">
        <f t="shared" si="49"/>
        <v>#DIV/0!</v>
      </c>
      <c r="AG111" s="305"/>
      <c r="AH111" s="118" t="e">
        <v>#DIV/0!</v>
      </c>
      <c r="AI111" s="118" t="e">
        <v>#DIV/0!</v>
      </c>
      <c r="AJ111" s="118" t="e">
        <v>#DIV/0!</v>
      </c>
      <c r="AK111" s="306" t="e">
        <f t="shared" si="55"/>
        <v>#DIV/0!</v>
      </c>
      <c r="AL111" s="7"/>
      <c r="AM111" s="168">
        <f t="shared" si="61"/>
        <v>0</v>
      </c>
      <c r="AN111" s="18">
        <f t="shared" si="62"/>
        <v>80</v>
      </c>
      <c r="AO111" s="203">
        <f t="shared" si="50"/>
        <v>0</v>
      </c>
      <c r="AP111" s="18">
        <f t="shared" si="63"/>
        <v>0</v>
      </c>
      <c r="AQ111" s="18">
        <f t="shared" si="64"/>
        <v>0</v>
      </c>
      <c r="AR111" s="203" t="e">
        <f t="shared" si="51"/>
        <v>#DIV/0!</v>
      </c>
      <c r="AS111" s="18">
        <f t="shared" si="65"/>
        <v>0</v>
      </c>
      <c r="AT111" s="18">
        <f t="shared" si="66"/>
        <v>0</v>
      </c>
      <c r="AU111" s="205" t="e">
        <f t="shared" si="52"/>
        <v>#DIV/0!</v>
      </c>
      <c r="AV111" s="175" t="e">
        <f t="shared" si="53"/>
        <v>#DIV/0!</v>
      </c>
    </row>
    <row r="112" spans="1:48" x14ac:dyDescent="0.25">
      <c r="A112" s="4" t="s">
        <v>218</v>
      </c>
      <c r="B112" s="4" t="s">
        <v>219</v>
      </c>
      <c r="C112" s="3">
        <v>0</v>
      </c>
      <c r="D112" s="3">
        <v>52</v>
      </c>
      <c r="E112" s="118">
        <f t="shared" si="39"/>
        <v>0</v>
      </c>
      <c r="F112" s="3">
        <v>0</v>
      </c>
      <c r="G112" s="3">
        <v>0</v>
      </c>
      <c r="H112" s="118" t="e">
        <f t="shared" si="40"/>
        <v>#DIV/0!</v>
      </c>
      <c r="I112" s="3">
        <v>0</v>
      </c>
      <c r="J112" s="3">
        <v>0</v>
      </c>
      <c r="K112" s="118" t="e">
        <f t="shared" si="41"/>
        <v>#DIV/0!</v>
      </c>
      <c r="L112" s="306" t="e">
        <f t="shared" si="54"/>
        <v>#DIV/0!</v>
      </c>
      <c r="M112" s="3">
        <v>0</v>
      </c>
      <c r="N112" s="3">
        <v>0</v>
      </c>
      <c r="O112" s="118" t="e">
        <f t="shared" si="42"/>
        <v>#DIV/0!</v>
      </c>
      <c r="P112" s="3">
        <v>0</v>
      </c>
      <c r="Q112" s="3">
        <v>0</v>
      </c>
      <c r="R112" s="118" t="e">
        <f t="shared" si="43"/>
        <v>#DIV/0!</v>
      </c>
      <c r="S112" s="3">
        <v>0</v>
      </c>
      <c r="T112" s="3">
        <v>0</v>
      </c>
      <c r="U112" s="118" t="e">
        <f t="shared" si="44"/>
        <v>#DIV/0!</v>
      </c>
      <c r="V112" s="118" t="e">
        <f t="shared" si="45"/>
        <v>#DIV/0!</v>
      </c>
      <c r="W112" s="3">
        <v>0</v>
      </c>
      <c r="X112" s="3">
        <v>0</v>
      </c>
      <c r="Y112" s="118" t="e">
        <f t="shared" si="46"/>
        <v>#DIV/0!</v>
      </c>
      <c r="Z112" s="3">
        <v>0</v>
      </c>
      <c r="AA112" s="3">
        <v>0</v>
      </c>
      <c r="AB112" s="118" t="e">
        <f t="shared" si="47"/>
        <v>#DIV/0!</v>
      </c>
      <c r="AC112" s="3">
        <v>0</v>
      </c>
      <c r="AD112" s="3">
        <v>0</v>
      </c>
      <c r="AE112" s="118" t="e">
        <f t="shared" si="48"/>
        <v>#DIV/0!</v>
      </c>
      <c r="AF112" s="118" t="e">
        <f t="shared" si="49"/>
        <v>#DIV/0!</v>
      </c>
      <c r="AG112" s="305"/>
      <c r="AH112" s="118" t="e">
        <v>#DIV/0!</v>
      </c>
      <c r="AI112" s="118" t="e">
        <v>#DIV/0!</v>
      </c>
      <c r="AJ112" s="118" t="e">
        <v>#DIV/0!</v>
      </c>
      <c r="AK112" s="306" t="e">
        <f t="shared" si="55"/>
        <v>#DIV/0!</v>
      </c>
      <c r="AL112" s="7"/>
      <c r="AM112" s="168">
        <f t="shared" si="61"/>
        <v>0</v>
      </c>
      <c r="AN112" s="18">
        <f t="shared" si="62"/>
        <v>52</v>
      </c>
      <c r="AO112" s="203">
        <f t="shared" si="50"/>
        <v>0</v>
      </c>
      <c r="AP112" s="18">
        <f t="shared" si="63"/>
        <v>0</v>
      </c>
      <c r="AQ112" s="18">
        <f t="shared" si="64"/>
        <v>0</v>
      </c>
      <c r="AR112" s="203" t="e">
        <f t="shared" si="51"/>
        <v>#DIV/0!</v>
      </c>
      <c r="AS112" s="18">
        <f t="shared" si="65"/>
        <v>0</v>
      </c>
      <c r="AT112" s="18">
        <f t="shared" si="66"/>
        <v>0</v>
      </c>
      <c r="AU112" s="205" t="e">
        <f t="shared" si="52"/>
        <v>#DIV/0!</v>
      </c>
      <c r="AV112" s="175" t="e">
        <f t="shared" si="53"/>
        <v>#DIV/0!</v>
      </c>
    </row>
    <row r="113" spans="2:48" ht="15.75" thickBot="1" x14ac:dyDescent="0.3">
      <c r="B113" s="9" t="s">
        <v>473</v>
      </c>
      <c r="C113" s="25">
        <f>SUM(C4:C112)</f>
        <v>9021</v>
      </c>
      <c r="D113" s="25">
        <f>SUM(D4:D112)</f>
        <v>137709</v>
      </c>
      <c r="E113" s="118">
        <f t="shared" si="39"/>
        <v>6.5507701021719713</v>
      </c>
      <c r="F113" s="25">
        <f t="shared" ref="F113:AD113" si="68">SUM(F4:F112)</f>
        <v>7890</v>
      </c>
      <c r="G113" s="25">
        <f t="shared" si="68"/>
        <v>117712</v>
      </c>
      <c r="H113" s="118">
        <f t="shared" si="40"/>
        <v>6.7028000543699884</v>
      </c>
      <c r="I113" s="25">
        <f t="shared" si="68"/>
        <v>6019</v>
      </c>
      <c r="J113" s="25">
        <f t="shared" si="68"/>
        <v>106077</v>
      </c>
      <c r="K113" s="118">
        <f t="shared" si="41"/>
        <v>5.6741800767367101</v>
      </c>
      <c r="L113" s="306">
        <f t="shared" si="54"/>
        <v>6.3092500777595566</v>
      </c>
      <c r="M113" s="25">
        <f t="shared" si="68"/>
        <v>30</v>
      </c>
      <c r="N113" s="25">
        <f t="shared" si="68"/>
        <v>219</v>
      </c>
      <c r="O113" s="118">
        <f t="shared" si="42"/>
        <v>13.698630136986301</v>
      </c>
      <c r="P113" s="25">
        <f t="shared" si="68"/>
        <v>16</v>
      </c>
      <c r="Q113" s="25">
        <f t="shared" si="68"/>
        <v>165</v>
      </c>
      <c r="R113" s="118">
        <f t="shared" si="43"/>
        <v>9.6969696969696972</v>
      </c>
      <c r="S113" s="25">
        <f t="shared" si="68"/>
        <v>23</v>
      </c>
      <c r="T113" s="25">
        <f t="shared" si="68"/>
        <v>155</v>
      </c>
      <c r="U113" s="118">
        <f t="shared" si="44"/>
        <v>14.838709677419354</v>
      </c>
      <c r="V113" s="118">
        <f t="shared" si="45"/>
        <v>12.744769837125117</v>
      </c>
      <c r="W113" s="25">
        <f t="shared" si="68"/>
        <v>2088</v>
      </c>
      <c r="X113" s="25">
        <f t="shared" si="68"/>
        <v>52260</v>
      </c>
      <c r="Y113" s="118">
        <f t="shared" si="46"/>
        <v>3.9954075774971294</v>
      </c>
      <c r="Z113" s="25">
        <f t="shared" si="68"/>
        <v>2052</v>
      </c>
      <c r="AA113" s="25">
        <f t="shared" si="68"/>
        <v>50808</v>
      </c>
      <c r="AB113" s="118">
        <f t="shared" si="47"/>
        <v>4.0387340576287203</v>
      </c>
      <c r="AC113" s="25">
        <f t="shared" si="68"/>
        <v>1152</v>
      </c>
      <c r="AD113" s="25">
        <f t="shared" si="68"/>
        <v>32854</v>
      </c>
      <c r="AE113" s="118">
        <f t="shared" si="48"/>
        <v>3.506422353442503</v>
      </c>
      <c r="AF113" s="118">
        <f t="shared" si="49"/>
        <v>3.8468546628561171</v>
      </c>
      <c r="AG113" s="305"/>
      <c r="AH113" s="118">
        <v>6.3092500777595566</v>
      </c>
      <c r="AI113" s="118">
        <v>12.744769837125117</v>
      </c>
      <c r="AJ113" s="118">
        <v>3.8468546628561171</v>
      </c>
      <c r="AK113" s="118">
        <f>+(L113+V113+AF113)/3</f>
        <v>7.6336248592469298</v>
      </c>
      <c r="AM113" s="169">
        <f>SUM(AM4:AM112)</f>
        <v>11139</v>
      </c>
      <c r="AN113" s="170">
        <f>SUM(AN4:AN112)</f>
        <v>190188</v>
      </c>
      <c r="AO113" s="171">
        <f t="shared" si="50"/>
        <v>5.8568363934633094</v>
      </c>
      <c r="AP113" s="170">
        <f t="shared" si="63"/>
        <v>9958</v>
      </c>
      <c r="AQ113" s="170">
        <f t="shared" si="64"/>
        <v>168685</v>
      </c>
      <c r="AR113" s="171">
        <f t="shared" si="51"/>
        <v>5.9033109049411632</v>
      </c>
      <c r="AS113" s="170">
        <f t="shared" si="65"/>
        <v>7194</v>
      </c>
      <c r="AT113" s="170">
        <f t="shared" si="66"/>
        <v>139086</v>
      </c>
      <c r="AU113" s="172">
        <f t="shared" si="52"/>
        <v>5.1723394159009537</v>
      </c>
      <c r="AV113" s="173">
        <f t="shared" si="53"/>
        <v>5.6441622381018091</v>
      </c>
    </row>
    <row r="114" spans="2:48" ht="15.75" thickTop="1" x14ac:dyDescent="0.25"/>
    <row r="115" spans="2:48" x14ac:dyDescent="0.25">
      <c r="AM115" s="7">
        <f>+AM113+AP113+AS113</f>
        <v>28291</v>
      </c>
    </row>
  </sheetData>
  <mergeCells count="7">
    <mergeCell ref="AM2:AV2"/>
    <mergeCell ref="A2:A3"/>
    <mergeCell ref="B2:B3"/>
    <mergeCell ref="C2:K2"/>
    <mergeCell ref="W2:AF2"/>
    <mergeCell ref="M2:V2"/>
    <mergeCell ref="AH2:AK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5"/>
  <sheetViews>
    <sheetView zoomScaleNormal="100" workbookViewId="0">
      <pane xSplit="2" ySplit="3" topLeftCell="AC4" activePane="bottomRight" state="frozen"/>
      <selection pane="topRight" activeCell="C1" sqref="C1"/>
      <selection pane="bottomLeft" activeCell="A4" sqref="A4"/>
      <selection pane="bottomRight" activeCell="B8" sqref="B8"/>
    </sheetView>
  </sheetViews>
  <sheetFormatPr baseColWidth="10" defaultColWidth="9.140625" defaultRowHeight="15" x14ac:dyDescent="0.25"/>
  <cols>
    <col min="2" max="2" width="68.42578125" customWidth="1"/>
    <col min="3" max="31" width="16.5703125" customWidth="1"/>
    <col min="32" max="32" width="13.28515625" customWidth="1"/>
    <col min="34" max="37" width="14.28515625" customWidth="1"/>
    <col min="39" max="39" width="15.42578125" bestFit="1" customWidth="1"/>
    <col min="40" max="40" width="14.85546875" customWidth="1"/>
    <col min="41" max="41" width="13.140625" customWidth="1"/>
    <col min="42" max="42" width="17.28515625" customWidth="1"/>
    <col min="43" max="43" width="14.7109375" customWidth="1"/>
    <col min="44" max="44" width="12.85546875" customWidth="1"/>
    <col min="45" max="45" width="18" customWidth="1"/>
    <col min="46" max="46" width="10.5703125" customWidth="1"/>
    <col min="48" max="48" width="12.5703125" customWidth="1"/>
  </cols>
  <sheetData>
    <row r="1" spans="1:48" ht="15.75" thickBot="1" x14ac:dyDescent="0.3"/>
    <row r="2" spans="1:48" ht="30" customHeight="1" thickTop="1" thickBot="1" x14ac:dyDescent="0.3">
      <c r="A2" s="318" t="s">
        <v>0</v>
      </c>
      <c r="B2" s="318" t="s">
        <v>1</v>
      </c>
      <c r="C2" s="325" t="s">
        <v>418</v>
      </c>
      <c r="D2" s="337"/>
      <c r="E2" s="337"/>
      <c r="F2" s="337"/>
      <c r="G2" s="337"/>
      <c r="H2" s="337"/>
      <c r="I2" s="337"/>
      <c r="J2" s="337"/>
      <c r="K2" s="337"/>
      <c r="L2" s="338"/>
      <c r="M2" s="325" t="s">
        <v>422</v>
      </c>
      <c r="N2" s="337"/>
      <c r="O2" s="337"/>
      <c r="P2" s="337"/>
      <c r="Q2" s="337"/>
      <c r="R2" s="337"/>
      <c r="S2" s="337"/>
      <c r="T2" s="337"/>
      <c r="U2" s="337"/>
      <c r="V2" s="337"/>
      <c r="W2" s="339" t="s">
        <v>423</v>
      </c>
      <c r="X2" s="339"/>
      <c r="Y2" s="339"/>
      <c r="Z2" s="339"/>
      <c r="AA2" s="339"/>
      <c r="AB2" s="339"/>
      <c r="AC2" s="339"/>
      <c r="AD2" s="339"/>
      <c r="AE2" s="339"/>
      <c r="AF2" s="339"/>
      <c r="AL2" s="302"/>
      <c r="AM2" s="334" t="s">
        <v>473</v>
      </c>
      <c r="AN2" s="335"/>
      <c r="AO2" s="335"/>
      <c r="AP2" s="335"/>
      <c r="AQ2" s="335"/>
      <c r="AR2" s="335"/>
      <c r="AS2" s="335"/>
      <c r="AT2" s="335"/>
      <c r="AU2" s="335"/>
      <c r="AV2" s="336"/>
    </row>
    <row r="3" spans="1:48" ht="39.950000000000003" customHeight="1" thickTop="1" thickBot="1" x14ac:dyDescent="0.3">
      <c r="A3" s="318" t="s">
        <v>0</v>
      </c>
      <c r="B3" s="318" t="s">
        <v>1</v>
      </c>
      <c r="C3" s="2" t="s">
        <v>419</v>
      </c>
      <c r="D3" s="2" t="s">
        <v>411</v>
      </c>
      <c r="E3" s="158" t="s">
        <v>821</v>
      </c>
      <c r="F3" s="2" t="s">
        <v>420</v>
      </c>
      <c r="G3" s="2" t="s">
        <v>413</v>
      </c>
      <c r="H3" s="158" t="s">
        <v>821</v>
      </c>
      <c r="I3" s="2" t="s">
        <v>421</v>
      </c>
      <c r="J3" s="2" t="s">
        <v>415</v>
      </c>
      <c r="K3" s="158" t="s">
        <v>821</v>
      </c>
      <c r="L3" s="301" t="s">
        <v>875</v>
      </c>
      <c r="M3" s="2" t="s">
        <v>419</v>
      </c>
      <c r="N3" s="2" t="s">
        <v>411</v>
      </c>
      <c r="O3" s="158" t="s">
        <v>821</v>
      </c>
      <c r="P3" s="2" t="s">
        <v>420</v>
      </c>
      <c r="Q3" s="2" t="s">
        <v>413</v>
      </c>
      <c r="R3" s="158" t="s">
        <v>821</v>
      </c>
      <c r="S3" s="2" t="s">
        <v>421</v>
      </c>
      <c r="T3" s="2" t="s">
        <v>415</v>
      </c>
      <c r="U3" s="158" t="s">
        <v>821</v>
      </c>
      <c r="V3" s="298" t="s">
        <v>875</v>
      </c>
      <c r="W3" s="300" t="s">
        <v>419</v>
      </c>
      <c r="X3" s="300" t="s">
        <v>411</v>
      </c>
      <c r="Y3" s="298" t="s">
        <v>821</v>
      </c>
      <c r="Z3" s="300" t="s">
        <v>420</v>
      </c>
      <c r="AA3" s="300" t="s">
        <v>413</v>
      </c>
      <c r="AB3" s="298" t="s">
        <v>821</v>
      </c>
      <c r="AC3" s="300" t="s">
        <v>421</v>
      </c>
      <c r="AD3" s="300" t="s">
        <v>415</v>
      </c>
      <c r="AE3" s="298" t="s">
        <v>821</v>
      </c>
      <c r="AF3" s="298" t="s">
        <v>875</v>
      </c>
      <c r="AH3" s="299" t="s">
        <v>396</v>
      </c>
      <c r="AI3" s="299" t="s">
        <v>397</v>
      </c>
      <c r="AJ3" s="296" t="s">
        <v>398</v>
      </c>
      <c r="AK3" s="317" t="s">
        <v>876</v>
      </c>
      <c r="AL3" s="314"/>
      <c r="AM3" s="164" t="s">
        <v>410</v>
      </c>
      <c r="AN3" s="164" t="s">
        <v>411</v>
      </c>
      <c r="AO3" s="165" t="s">
        <v>821</v>
      </c>
      <c r="AP3" s="164" t="s">
        <v>412</v>
      </c>
      <c r="AQ3" s="164" t="s">
        <v>413</v>
      </c>
      <c r="AR3" s="165" t="s">
        <v>821</v>
      </c>
      <c r="AS3" s="164" t="s">
        <v>414</v>
      </c>
      <c r="AT3" s="164" t="s">
        <v>415</v>
      </c>
      <c r="AU3" s="165" t="s">
        <v>821</v>
      </c>
      <c r="AV3" s="165" t="s">
        <v>834</v>
      </c>
    </row>
    <row r="4" spans="1:48" ht="15.75" thickTop="1" x14ac:dyDescent="0.25">
      <c r="A4" s="4" t="s">
        <v>2</v>
      </c>
      <c r="B4" s="4" t="s">
        <v>3</v>
      </c>
      <c r="C4" s="3">
        <v>507</v>
      </c>
      <c r="D4" s="3">
        <v>2289</v>
      </c>
      <c r="E4" s="118">
        <f>+C4/D4*100</f>
        <v>22.149410222804718</v>
      </c>
      <c r="F4" s="3">
        <v>237</v>
      </c>
      <c r="G4" s="3">
        <v>1764</v>
      </c>
      <c r="H4" s="118">
        <f>+F4/G4*100</f>
        <v>13.435374149659864</v>
      </c>
      <c r="I4" s="3">
        <v>164</v>
      </c>
      <c r="J4" s="3">
        <v>1554</v>
      </c>
      <c r="K4" s="118">
        <f>+I4/J4*100</f>
        <v>10.553410553410554</v>
      </c>
      <c r="L4" s="118">
        <f>+(E4+H4+K4)/3</f>
        <v>15.379398308625047</v>
      </c>
      <c r="M4" s="3">
        <v>4</v>
      </c>
      <c r="N4" s="3">
        <v>34</v>
      </c>
      <c r="O4" s="118">
        <f>+M4/N4*100</f>
        <v>11.76470588235294</v>
      </c>
      <c r="P4" s="3">
        <v>1</v>
      </c>
      <c r="Q4" s="3">
        <v>7</v>
      </c>
      <c r="R4" s="118">
        <f>+P4/Q4*100</f>
        <v>14.285714285714285</v>
      </c>
      <c r="S4" s="3">
        <v>0</v>
      </c>
      <c r="T4" s="3">
        <v>4</v>
      </c>
      <c r="U4" s="118">
        <f t="shared" ref="U4:U35" si="0">+S4/T4*100</f>
        <v>0</v>
      </c>
      <c r="V4" s="118">
        <f>+(O4+R4+U4)/2</f>
        <v>13.025210084033613</v>
      </c>
      <c r="W4" s="3">
        <v>93</v>
      </c>
      <c r="X4" s="3">
        <v>957</v>
      </c>
      <c r="Y4" s="118">
        <f>+W4/X4*100</f>
        <v>9.7178683385579934</v>
      </c>
      <c r="Z4" s="3">
        <v>49</v>
      </c>
      <c r="AA4" s="3">
        <v>1013</v>
      </c>
      <c r="AB4" s="118">
        <f>+Z4/AA4*100</f>
        <v>4.8371174728529125</v>
      </c>
      <c r="AC4" s="3">
        <v>14</v>
      </c>
      <c r="AD4" s="3">
        <v>583</v>
      </c>
      <c r="AE4" s="118">
        <f>+AC4/AD4*100</f>
        <v>2.4013722126929671</v>
      </c>
      <c r="AF4" s="118">
        <f>+(Y4+AB4+AE4)/3</f>
        <v>5.6521193413679569</v>
      </c>
      <c r="AH4" s="313">
        <v>15.379398308625047</v>
      </c>
      <c r="AI4" s="313">
        <v>13.025210084033613</v>
      </c>
      <c r="AJ4" s="118">
        <v>5.6521193413679569</v>
      </c>
      <c r="AK4" s="313">
        <f>+(AH4+AI4+AJ4)/3</f>
        <v>11.352242578008871</v>
      </c>
      <c r="AL4" s="316"/>
      <c r="AM4" s="166">
        <f t="shared" ref="AM4:AM35" si="1">+C4+M4+W4</f>
        <v>604</v>
      </c>
      <c r="AN4" s="167">
        <f t="shared" ref="AN4:AN35" si="2">+D4+N4+X4</f>
        <v>3280</v>
      </c>
      <c r="AO4" s="202">
        <f>+AM4/AN4*100</f>
        <v>18.414634146341463</v>
      </c>
      <c r="AP4" s="167">
        <f t="shared" ref="AP4:AP35" si="3">+F4+P4+Z4</f>
        <v>287</v>
      </c>
      <c r="AQ4" s="167">
        <f t="shared" ref="AQ4:AQ35" si="4">+G4+Q4+AA4</f>
        <v>2784</v>
      </c>
      <c r="AR4" s="202">
        <f>+AP4/AQ4*100</f>
        <v>10.308908045977011</v>
      </c>
      <c r="AS4" s="167">
        <f t="shared" ref="AS4:AS35" si="5">+I4+S4+AC4</f>
        <v>178</v>
      </c>
      <c r="AT4" s="167">
        <f t="shared" ref="AT4:AT35" si="6">+J4+T4+AD4</f>
        <v>2141</v>
      </c>
      <c r="AU4" s="204">
        <f>+AS4/AT4*100</f>
        <v>8.3138720224194298</v>
      </c>
      <c r="AV4" s="174">
        <f>AVERAGE(AO4,AR4,AU4)</f>
        <v>12.345804738245969</v>
      </c>
    </row>
    <row r="5" spans="1:48" x14ac:dyDescent="0.25">
      <c r="A5" s="4" t="s">
        <v>4</v>
      </c>
      <c r="B5" s="4" t="s">
        <v>5</v>
      </c>
      <c r="C5" s="3">
        <v>134</v>
      </c>
      <c r="D5" s="3">
        <v>4091</v>
      </c>
      <c r="E5" s="118">
        <f t="shared" ref="E5:E68" si="7">+C5/D5*100</f>
        <v>3.2754827670496214</v>
      </c>
      <c r="F5" s="3">
        <v>136</v>
      </c>
      <c r="G5" s="3">
        <v>3847</v>
      </c>
      <c r="H5" s="118">
        <f t="shared" ref="H5:H68" si="8">+F5/G5*100</f>
        <v>3.5352222511047566</v>
      </c>
      <c r="I5" s="3">
        <v>107</v>
      </c>
      <c r="J5" s="3">
        <v>3604</v>
      </c>
      <c r="K5" s="118">
        <f t="shared" ref="K5:K68" si="9">+I5/J5*100</f>
        <v>2.9689234184239734</v>
      </c>
      <c r="L5" s="118">
        <f t="shared" ref="L5:L68" si="10">+(E5+H5+K5)/3</f>
        <v>3.2598761455261172</v>
      </c>
      <c r="M5" s="3">
        <v>0</v>
      </c>
      <c r="N5" s="3">
        <v>0</v>
      </c>
      <c r="O5" s="118" t="e">
        <f t="shared" ref="O5:O68" si="11">+M5/N5*100</f>
        <v>#DIV/0!</v>
      </c>
      <c r="P5" s="3">
        <v>0</v>
      </c>
      <c r="Q5" s="3">
        <v>0</v>
      </c>
      <c r="R5" s="118" t="e">
        <f t="shared" ref="R5:R68" si="12">+P5/Q5*100</f>
        <v>#DIV/0!</v>
      </c>
      <c r="S5" s="3">
        <v>0</v>
      </c>
      <c r="T5" s="3">
        <v>0</v>
      </c>
      <c r="U5" s="118" t="e">
        <f t="shared" si="0"/>
        <v>#DIV/0!</v>
      </c>
      <c r="V5" s="118"/>
      <c r="W5" s="3">
        <v>9</v>
      </c>
      <c r="X5" s="3">
        <v>1116</v>
      </c>
      <c r="Y5" s="118">
        <f t="shared" ref="Y5:Y68" si="13">+W5/X5*100</f>
        <v>0.80645161290322576</v>
      </c>
      <c r="Z5" s="3">
        <v>10</v>
      </c>
      <c r="AA5" s="3">
        <v>1226</v>
      </c>
      <c r="AB5" s="118">
        <f t="shared" ref="AB5:AB68" si="14">+Z5/AA5*100</f>
        <v>0.81566068515497547</v>
      </c>
      <c r="AC5" s="3">
        <v>9</v>
      </c>
      <c r="AD5" s="3">
        <v>1198</v>
      </c>
      <c r="AE5" s="118">
        <f t="shared" ref="AE5:AE68" si="15">+AC5/AD5*100</f>
        <v>0.75125208681135225</v>
      </c>
      <c r="AF5" s="118">
        <f t="shared" ref="AF5:AF66" si="16">+(Y5+AB5+AE5)/3</f>
        <v>0.79112146162318453</v>
      </c>
      <c r="AH5" s="313">
        <v>3.2598761455261172</v>
      </c>
      <c r="AI5" s="313"/>
      <c r="AJ5" s="118">
        <v>0.79112146162318453</v>
      </c>
      <c r="AK5" s="118">
        <f>+(AH5+AI5+AJ5)/2</f>
        <v>2.0254988035746511</v>
      </c>
      <c r="AL5" s="315"/>
      <c r="AM5" s="168">
        <f t="shared" si="1"/>
        <v>143</v>
      </c>
      <c r="AN5" s="18">
        <f t="shared" si="2"/>
        <v>5207</v>
      </c>
      <c r="AO5" s="203">
        <f t="shared" ref="AO5:AO68" si="17">+AM5/AN5*100</f>
        <v>2.746303053581717</v>
      </c>
      <c r="AP5" s="18">
        <f t="shared" si="3"/>
        <v>146</v>
      </c>
      <c r="AQ5" s="18">
        <f t="shared" si="4"/>
        <v>5073</v>
      </c>
      <c r="AR5" s="203">
        <f t="shared" ref="AR5:AR68" si="18">+AP5/AQ5*100</f>
        <v>2.877981470530258</v>
      </c>
      <c r="AS5" s="18">
        <f t="shared" si="5"/>
        <v>116</v>
      </c>
      <c r="AT5" s="18">
        <f t="shared" si="6"/>
        <v>4802</v>
      </c>
      <c r="AU5" s="205">
        <f t="shared" ref="AU5:AU68" si="19">+AS5/AT5*100</f>
        <v>2.4156601416076633</v>
      </c>
      <c r="AV5" s="175">
        <f t="shared" ref="AV5:AV68" si="20">AVERAGE(AO5,AR5,AU5)</f>
        <v>2.6799815552398791</v>
      </c>
    </row>
    <row r="6" spans="1:48" x14ac:dyDescent="0.25">
      <c r="A6" s="4" t="s">
        <v>6</v>
      </c>
      <c r="B6" s="4" t="s">
        <v>7</v>
      </c>
      <c r="C6" s="3">
        <v>360</v>
      </c>
      <c r="D6" s="3">
        <v>2603</v>
      </c>
      <c r="E6" s="118">
        <f t="shared" si="7"/>
        <v>13.830195927775643</v>
      </c>
      <c r="F6" s="3">
        <v>212</v>
      </c>
      <c r="G6" s="3">
        <v>2198</v>
      </c>
      <c r="H6" s="118">
        <f t="shared" si="8"/>
        <v>9.6451319381255693</v>
      </c>
      <c r="I6" s="3">
        <v>142</v>
      </c>
      <c r="J6" s="3">
        <v>2039</v>
      </c>
      <c r="K6" s="118">
        <f t="shared" si="9"/>
        <v>6.9641981363413441</v>
      </c>
      <c r="L6" s="118">
        <f t="shared" si="10"/>
        <v>10.146508667414187</v>
      </c>
      <c r="M6" s="3">
        <v>0</v>
      </c>
      <c r="N6" s="3">
        <v>0</v>
      </c>
      <c r="O6" s="118" t="e">
        <f t="shared" si="11"/>
        <v>#DIV/0!</v>
      </c>
      <c r="P6" s="3">
        <v>0</v>
      </c>
      <c r="Q6" s="3">
        <v>0</v>
      </c>
      <c r="R6" s="118" t="e">
        <f t="shared" si="12"/>
        <v>#DIV/0!</v>
      </c>
      <c r="S6" s="3">
        <v>0</v>
      </c>
      <c r="T6" s="3">
        <v>0</v>
      </c>
      <c r="U6" s="118" t="e">
        <f t="shared" si="0"/>
        <v>#DIV/0!</v>
      </c>
      <c r="V6" s="118"/>
      <c r="W6" s="3">
        <v>56</v>
      </c>
      <c r="X6" s="3">
        <v>1269</v>
      </c>
      <c r="Y6" s="118">
        <f t="shared" si="13"/>
        <v>4.4129235618597322</v>
      </c>
      <c r="Z6" s="3">
        <v>50</v>
      </c>
      <c r="AA6" s="3">
        <v>1243</v>
      </c>
      <c r="AB6" s="118">
        <f t="shared" si="14"/>
        <v>4.0225261464199518</v>
      </c>
      <c r="AC6" s="3">
        <v>24</v>
      </c>
      <c r="AD6" s="3">
        <v>644</v>
      </c>
      <c r="AE6" s="118">
        <f t="shared" si="15"/>
        <v>3.7267080745341614</v>
      </c>
      <c r="AF6" s="118">
        <f t="shared" si="16"/>
        <v>4.0540525942712824</v>
      </c>
      <c r="AH6" s="118">
        <v>10.146508667414187</v>
      </c>
      <c r="AI6" s="118"/>
      <c r="AJ6" s="118">
        <v>4.0540525942712824</v>
      </c>
      <c r="AK6" s="118">
        <f t="shared" ref="AK6:AK41" si="21">+(AH6+AI6+AJ6)/2</f>
        <v>7.1002806308427342</v>
      </c>
      <c r="AL6" s="315"/>
      <c r="AM6" s="168">
        <f t="shared" si="1"/>
        <v>416</v>
      </c>
      <c r="AN6" s="18">
        <f t="shared" si="2"/>
        <v>3872</v>
      </c>
      <c r="AO6" s="203">
        <f t="shared" si="17"/>
        <v>10.743801652892563</v>
      </c>
      <c r="AP6" s="18">
        <f t="shared" si="3"/>
        <v>262</v>
      </c>
      <c r="AQ6" s="18">
        <f t="shared" si="4"/>
        <v>3441</v>
      </c>
      <c r="AR6" s="203">
        <f t="shared" si="18"/>
        <v>7.6140656785818077</v>
      </c>
      <c r="AS6" s="18">
        <f t="shared" si="5"/>
        <v>166</v>
      </c>
      <c r="AT6" s="18">
        <f t="shared" si="6"/>
        <v>2683</v>
      </c>
      <c r="AU6" s="205">
        <f t="shared" si="19"/>
        <v>6.1871039880730523</v>
      </c>
      <c r="AV6" s="175">
        <f t="shared" si="20"/>
        <v>8.1816571065158072</v>
      </c>
    </row>
    <row r="7" spans="1:48" x14ac:dyDescent="0.25">
      <c r="A7" s="4" t="s">
        <v>8</v>
      </c>
      <c r="B7" s="4" t="s">
        <v>9</v>
      </c>
      <c r="C7" s="3">
        <v>559</v>
      </c>
      <c r="D7" s="3">
        <v>3831</v>
      </c>
      <c r="E7" s="118">
        <f t="shared" si="7"/>
        <v>14.5914904724615</v>
      </c>
      <c r="F7" s="3">
        <v>447</v>
      </c>
      <c r="G7" s="3">
        <v>3198</v>
      </c>
      <c r="H7" s="118">
        <f t="shared" si="8"/>
        <v>13.977485928705441</v>
      </c>
      <c r="I7" s="3">
        <v>314</v>
      </c>
      <c r="J7" s="3">
        <v>2708</v>
      </c>
      <c r="K7" s="118">
        <f t="shared" si="9"/>
        <v>11.595273264401772</v>
      </c>
      <c r="L7" s="118">
        <f t="shared" si="10"/>
        <v>13.38808322185624</v>
      </c>
      <c r="M7" s="3">
        <v>0</v>
      </c>
      <c r="N7" s="3">
        <v>0</v>
      </c>
      <c r="O7" s="118" t="e">
        <f t="shared" si="11"/>
        <v>#DIV/0!</v>
      </c>
      <c r="P7" s="3">
        <v>0</v>
      </c>
      <c r="Q7" s="3">
        <v>0</v>
      </c>
      <c r="R7" s="118" t="e">
        <f t="shared" si="12"/>
        <v>#DIV/0!</v>
      </c>
      <c r="S7" s="3">
        <v>0</v>
      </c>
      <c r="T7" s="3">
        <v>0</v>
      </c>
      <c r="U7" s="118" t="e">
        <f t="shared" si="0"/>
        <v>#DIV/0!</v>
      </c>
      <c r="V7" s="118"/>
      <c r="W7" s="3">
        <v>35</v>
      </c>
      <c r="X7" s="3">
        <v>1673</v>
      </c>
      <c r="Y7" s="118">
        <f t="shared" si="13"/>
        <v>2.0920502092050208</v>
      </c>
      <c r="Z7" s="3">
        <v>38</v>
      </c>
      <c r="AA7" s="3">
        <v>1637</v>
      </c>
      <c r="AB7" s="118">
        <f t="shared" si="14"/>
        <v>2.3213194868662188</v>
      </c>
      <c r="AC7" s="3">
        <v>10</v>
      </c>
      <c r="AD7" s="3">
        <v>1020</v>
      </c>
      <c r="AE7" s="118">
        <f t="shared" si="15"/>
        <v>0.98039215686274506</v>
      </c>
      <c r="AF7" s="118">
        <f t="shared" si="16"/>
        <v>1.7979206176446614</v>
      </c>
      <c r="AH7" s="118">
        <v>13.38808322185624</v>
      </c>
      <c r="AI7" s="118"/>
      <c r="AJ7" s="118">
        <v>1.7979206176446614</v>
      </c>
      <c r="AK7" s="118">
        <f t="shared" si="21"/>
        <v>7.593001919750451</v>
      </c>
      <c r="AL7" s="315"/>
      <c r="AM7" s="168">
        <f t="shared" si="1"/>
        <v>594</v>
      </c>
      <c r="AN7" s="18">
        <f t="shared" si="2"/>
        <v>5504</v>
      </c>
      <c r="AO7" s="203">
        <f t="shared" si="17"/>
        <v>10.792151162790697</v>
      </c>
      <c r="AP7" s="18">
        <f t="shared" si="3"/>
        <v>485</v>
      </c>
      <c r="AQ7" s="18">
        <f t="shared" si="4"/>
        <v>4835</v>
      </c>
      <c r="AR7" s="203">
        <f t="shared" si="18"/>
        <v>10.031023784901757</v>
      </c>
      <c r="AS7" s="18">
        <f t="shared" si="5"/>
        <v>324</v>
      </c>
      <c r="AT7" s="18">
        <f t="shared" si="6"/>
        <v>3728</v>
      </c>
      <c r="AU7" s="205">
        <f t="shared" si="19"/>
        <v>8.6909871244635184</v>
      </c>
      <c r="AV7" s="175">
        <f t="shared" si="20"/>
        <v>9.8380540240519903</v>
      </c>
    </row>
    <row r="8" spans="1:48" x14ac:dyDescent="0.25">
      <c r="A8" s="4" t="s">
        <v>10</v>
      </c>
      <c r="B8" s="4" t="s">
        <v>11</v>
      </c>
      <c r="C8" s="3">
        <v>188</v>
      </c>
      <c r="D8" s="3">
        <v>1710</v>
      </c>
      <c r="E8" s="118">
        <f t="shared" si="7"/>
        <v>10.994152046783626</v>
      </c>
      <c r="F8" s="3">
        <v>133</v>
      </c>
      <c r="G8" s="3">
        <v>1539</v>
      </c>
      <c r="H8" s="118">
        <f t="shared" si="8"/>
        <v>8.6419753086419746</v>
      </c>
      <c r="I8" s="3">
        <v>86</v>
      </c>
      <c r="J8" s="3">
        <v>1424</v>
      </c>
      <c r="K8" s="118">
        <f t="shared" si="9"/>
        <v>6.0393258426966296</v>
      </c>
      <c r="L8" s="118">
        <f t="shared" si="10"/>
        <v>8.5584843993740769</v>
      </c>
      <c r="M8" s="3">
        <v>0</v>
      </c>
      <c r="N8" s="3">
        <v>0</v>
      </c>
      <c r="O8" s="118" t="e">
        <f t="shared" si="11"/>
        <v>#DIV/0!</v>
      </c>
      <c r="P8" s="3">
        <v>0</v>
      </c>
      <c r="Q8" s="3">
        <v>0</v>
      </c>
      <c r="R8" s="118" t="e">
        <f t="shared" si="12"/>
        <v>#DIV/0!</v>
      </c>
      <c r="S8" s="3">
        <v>0</v>
      </c>
      <c r="T8" s="3">
        <v>0</v>
      </c>
      <c r="U8" s="118" t="e">
        <f t="shared" si="0"/>
        <v>#DIV/0!</v>
      </c>
      <c r="V8" s="118"/>
      <c r="W8" s="3">
        <v>50</v>
      </c>
      <c r="X8" s="3">
        <v>854</v>
      </c>
      <c r="Y8" s="118">
        <f t="shared" si="13"/>
        <v>5.8548009367681502</v>
      </c>
      <c r="Z8" s="3">
        <v>33</v>
      </c>
      <c r="AA8" s="3">
        <v>824</v>
      </c>
      <c r="AB8" s="118">
        <f t="shared" si="14"/>
        <v>4.0048543689320395</v>
      </c>
      <c r="AC8" s="3">
        <v>23</v>
      </c>
      <c r="AD8" s="3">
        <v>718</v>
      </c>
      <c r="AE8" s="118">
        <f t="shared" si="15"/>
        <v>3.2033426183844012</v>
      </c>
      <c r="AF8" s="118">
        <f t="shared" si="16"/>
        <v>4.3543326413615304</v>
      </c>
      <c r="AH8" s="118">
        <v>8.5584843993740769</v>
      </c>
      <c r="AI8" s="118"/>
      <c r="AJ8" s="118">
        <v>4.3543326413615304</v>
      </c>
      <c r="AK8" s="118">
        <f t="shared" si="21"/>
        <v>6.4564085203678037</v>
      </c>
      <c r="AL8" s="315"/>
      <c r="AM8" s="168">
        <f t="shared" si="1"/>
        <v>238</v>
      </c>
      <c r="AN8" s="18">
        <f t="shared" si="2"/>
        <v>2564</v>
      </c>
      <c r="AO8" s="203">
        <f t="shared" si="17"/>
        <v>9.282371294851794</v>
      </c>
      <c r="AP8" s="18">
        <f t="shared" si="3"/>
        <v>166</v>
      </c>
      <c r="AQ8" s="18">
        <f t="shared" si="4"/>
        <v>2363</v>
      </c>
      <c r="AR8" s="203">
        <f t="shared" si="18"/>
        <v>7.0249682606855695</v>
      </c>
      <c r="AS8" s="18">
        <f t="shared" si="5"/>
        <v>109</v>
      </c>
      <c r="AT8" s="18">
        <f t="shared" si="6"/>
        <v>2142</v>
      </c>
      <c r="AU8" s="205">
        <f t="shared" si="19"/>
        <v>5.0887021475256766</v>
      </c>
      <c r="AV8" s="175">
        <f t="shared" si="20"/>
        <v>7.132013901021014</v>
      </c>
    </row>
    <row r="9" spans="1:48" x14ac:dyDescent="0.25">
      <c r="A9" s="4" t="s">
        <v>12</v>
      </c>
      <c r="B9" s="4" t="s">
        <v>13</v>
      </c>
      <c r="C9" s="3">
        <v>440</v>
      </c>
      <c r="D9" s="3">
        <v>4270</v>
      </c>
      <c r="E9" s="118">
        <f t="shared" si="7"/>
        <v>10.304449648711945</v>
      </c>
      <c r="F9" s="3">
        <v>244</v>
      </c>
      <c r="G9" s="3">
        <v>3796</v>
      </c>
      <c r="H9" s="118">
        <f t="shared" si="8"/>
        <v>6.4278187565858804</v>
      </c>
      <c r="I9" s="3">
        <v>426</v>
      </c>
      <c r="J9" s="3">
        <v>3467</v>
      </c>
      <c r="K9" s="118">
        <f t="shared" si="9"/>
        <v>12.287280069224114</v>
      </c>
      <c r="L9" s="118">
        <f t="shared" si="10"/>
        <v>9.6731828248406462</v>
      </c>
      <c r="M9" s="3">
        <v>0</v>
      </c>
      <c r="N9" s="3">
        <v>0</v>
      </c>
      <c r="O9" s="118" t="e">
        <f t="shared" si="11"/>
        <v>#DIV/0!</v>
      </c>
      <c r="P9" s="3">
        <v>0</v>
      </c>
      <c r="Q9" s="3">
        <v>0</v>
      </c>
      <c r="R9" s="118" t="e">
        <f t="shared" si="12"/>
        <v>#DIV/0!</v>
      </c>
      <c r="S9" s="3">
        <v>0</v>
      </c>
      <c r="T9" s="3">
        <v>0</v>
      </c>
      <c r="U9" s="118" t="e">
        <f t="shared" si="0"/>
        <v>#DIV/0!</v>
      </c>
      <c r="V9" s="118"/>
      <c r="W9" s="3">
        <v>115</v>
      </c>
      <c r="X9" s="3">
        <v>1594</v>
      </c>
      <c r="Y9" s="118">
        <f t="shared" si="13"/>
        <v>7.2145545796737762</v>
      </c>
      <c r="Z9" s="3">
        <v>22</v>
      </c>
      <c r="AA9" s="3">
        <v>1579</v>
      </c>
      <c r="AB9" s="118">
        <f t="shared" si="14"/>
        <v>1.3932868904369855</v>
      </c>
      <c r="AC9" s="3">
        <v>47</v>
      </c>
      <c r="AD9" s="3">
        <v>1048</v>
      </c>
      <c r="AE9" s="118">
        <f t="shared" si="15"/>
        <v>4.4847328244274811</v>
      </c>
      <c r="AF9" s="118">
        <f t="shared" si="16"/>
        <v>4.3641914315127472</v>
      </c>
      <c r="AH9" s="118">
        <v>9.6731828248406462</v>
      </c>
      <c r="AI9" s="118"/>
      <c r="AJ9" s="118">
        <v>4.3641914315127472</v>
      </c>
      <c r="AK9" s="118">
        <f t="shared" si="21"/>
        <v>7.0186871281766967</v>
      </c>
      <c r="AL9" s="315"/>
      <c r="AM9" s="168">
        <f t="shared" si="1"/>
        <v>555</v>
      </c>
      <c r="AN9" s="18">
        <f t="shared" si="2"/>
        <v>5864</v>
      </c>
      <c r="AO9" s="203">
        <f t="shared" si="17"/>
        <v>9.4645293315143242</v>
      </c>
      <c r="AP9" s="18">
        <f t="shared" si="3"/>
        <v>266</v>
      </c>
      <c r="AQ9" s="18">
        <f t="shared" si="4"/>
        <v>5375</v>
      </c>
      <c r="AR9" s="203">
        <f t="shared" si="18"/>
        <v>4.9488372093023258</v>
      </c>
      <c r="AS9" s="18">
        <f t="shared" si="5"/>
        <v>473</v>
      </c>
      <c r="AT9" s="18">
        <f t="shared" si="6"/>
        <v>4515</v>
      </c>
      <c r="AU9" s="205">
        <f t="shared" si="19"/>
        <v>10.476190476190476</v>
      </c>
      <c r="AV9" s="175">
        <f t="shared" si="20"/>
        <v>8.2965190056690421</v>
      </c>
    </row>
    <row r="10" spans="1:48" x14ac:dyDescent="0.25">
      <c r="A10" s="4" t="s">
        <v>14</v>
      </c>
      <c r="B10" s="4" t="s">
        <v>15</v>
      </c>
      <c r="C10" s="3">
        <v>479</v>
      </c>
      <c r="D10" s="3">
        <v>3596</v>
      </c>
      <c r="E10" s="118">
        <f t="shared" si="7"/>
        <v>13.320355951056731</v>
      </c>
      <c r="F10" s="3">
        <v>441</v>
      </c>
      <c r="G10" s="3">
        <v>3503</v>
      </c>
      <c r="H10" s="118">
        <f t="shared" si="8"/>
        <v>12.589209249214958</v>
      </c>
      <c r="I10" s="3">
        <v>301</v>
      </c>
      <c r="J10" s="3">
        <v>3203</v>
      </c>
      <c r="K10" s="118">
        <f t="shared" si="9"/>
        <v>9.3974399000936621</v>
      </c>
      <c r="L10" s="118">
        <f t="shared" si="10"/>
        <v>11.769001700121784</v>
      </c>
      <c r="M10" s="3">
        <v>13</v>
      </c>
      <c r="N10" s="3">
        <v>22</v>
      </c>
      <c r="O10" s="118">
        <f t="shared" si="11"/>
        <v>59.090909090909093</v>
      </c>
      <c r="P10" s="3">
        <v>2</v>
      </c>
      <c r="Q10" s="3">
        <v>9</v>
      </c>
      <c r="R10" s="118">
        <f t="shared" si="12"/>
        <v>22.222222222222221</v>
      </c>
      <c r="S10" s="3">
        <v>1</v>
      </c>
      <c r="T10" s="3">
        <v>7</v>
      </c>
      <c r="U10" s="118">
        <f t="shared" si="0"/>
        <v>14.285714285714285</v>
      </c>
      <c r="V10" s="118">
        <f>+(O10+R10+U10)/3</f>
        <v>31.866281866281867</v>
      </c>
      <c r="W10" s="3">
        <v>104</v>
      </c>
      <c r="X10" s="3">
        <v>1599</v>
      </c>
      <c r="Y10" s="118">
        <f t="shared" si="13"/>
        <v>6.5040650406504072</v>
      </c>
      <c r="Z10" s="3">
        <v>132</v>
      </c>
      <c r="AA10" s="3">
        <v>1835</v>
      </c>
      <c r="AB10" s="118">
        <f t="shared" si="14"/>
        <v>7.1934604904632149</v>
      </c>
      <c r="AC10" s="3">
        <v>59</v>
      </c>
      <c r="AD10" s="3">
        <v>1014</v>
      </c>
      <c r="AE10" s="118">
        <f t="shared" si="15"/>
        <v>5.8185404339250493</v>
      </c>
      <c r="AF10" s="118">
        <f t="shared" si="16"/>
        <v>6.5053553216795565</v>
      </c>
      <c r="AH10" s="118">
        <v>11.769001700121784</v>
      </c>
      <c r="AI10" s="118">
        <v>31.866281866281867</v>
      </c>
      <c r="AJ10" s="118">
        <v>6.5053553216795565</v>
      </c>
      <c r="AK10" s="118">
        <f>+(AH10+AI10+AJ10)/3</f>
        <v>16.713546296027737</v>
      </c>
      <c r="AL10" s="315"/>
      <c r="AM10" s="168">
        <f t="shared" si="1"/>
        <v>596</v>
      </c>
      <c r="AN10" s="18">
        <f t="shared" si="2"/>
        <v>5217</v>
      </c>
      <c r="AO10" s="203">
        <f t="shared" si="17"/>
        <v>11.424190147594402</v>
      </c>
      <c r="AP10" s="18">
        <f t="shared" si="3"/>
        <v>575</v>
      </c>
      <c r="AQ10" s="18">
        <f t="shared" si="4"/>
        <v>5347</v>
      </c>
      <c r="AR10" s="203">
        <f t="shared" si="18"/>
        <v>10.753693659996259</v>
      </c>
      <c r="AS10" s="18">
        <f t="shared" si="5"/>
        <v>361</v>
      </c>
      <c r="AT10" s="18">
        <f t="shared" si="6"/>
        <v>4224</v>
      </c>
      <c r="AU10" s="205">
        <f t="shared" si="19"/>
        <v>8.5464015151515156</v>
      </c>
      <c r="AV10" s="175">
        <f t="shared" si="20"/>
        <v>10.241428440914058</v>
      </c>
    </row>
    <row r="11" spans="1:48" x14ac:dyDescent="0.25">
      <c r="A11" s="4" t="s">
        <v>16</v>
      </c>
      <c r="B11" s="4" t="s">
        <v>17</v>
      </c>
      <c r="C11" s="3">
        <v>181</v>
      </c>
      <c r="D11" s="3">
        <v>1991</v>
      </c>
      <c r="E11" s="118">
        <f t="shared" si="7"/>
        <v>9.0909090909090917</v>
      </c>
      <c r="F11" s="3">
        <v>165</v>
      </c>
      <c r="G11" s="3">
        <v>1889</v>
      </c>
      <c r="H11" s="118">
        <f t="shared" si="8"/>
        <v>8.7347803070407632</v>
      </c>
      <c r="I11" s="3">
        <v>89</v>
      </c>
      <c r="J11" s="3">
        <v>1739</v>
      </c>
      <c r="K11" s="118">
        <f t="shared" si="9"/>
        <v>5.117883841288096</v>
      </c>
      <c r="L11" s="118">
        <f t="shared" si="10"/>
        <v>7.64785774641265</v>
      </c>
      <c r="M11" s="3">
        <v>0</v>
      </c>
      <c r="N11" s="3">
        <v>0</v>
      </c>
      <c r="O11" s="118" t="e">
        <f t="shared" si="11"/>
        <v>#DIV/0!</v>
      </c>
      <c r="P11" s="3">
        <v>0</v>
      </c>
      <c r="Q11" s="3">
        <v>0</v>
      </c>
      <c r="R11" s="118" t="e">
        <f t="shared" si="12"/>
        <v>#DIV/0!</v>
      </c>
      <c r="S11" s="3">
        <v>0</v>
      </c>
      <c r="T11" s="3">
        <v>0</v>
      </c>
      <c r="U11" s="118" t="e">
        <f t="shared" si="0"/>
        <v>#DIV/0!</v>
      </c>
      <c r="V11" s="118"/>
      <c r="W11" s="3">
        <v>28</v>
      </c>
      <c r="X11" s="3">
        <v>663</v>
      </c>
      <c r="Y11" s="118">
        <f t="shared" si="13"/>
        <v>4.2232277526395174</v>
      </c>
      <c r="Z11" s="3">
        <v>22</v>
      </c>
      <c r="AA11" s="3">
        <v>634</v>
      </c>
      <c r="AB11" s="118">
        <f t="shared" si="14"/>
        <v>3.4700315457413247</v>
      </c>
      <c r="AC11" s="3">
        <v>9</v>
      </c>
      <c r="AD11" s="3">
        <v>341</v>
      </c>
      <c r="AE11" s="118">
        <f t="shared" si="15"/>
        <v>2.6392961876832843</v>
      </c>
      <c r="AF11" s="118">
        <f t="shared" si="16"/>
        <v>3.4441851620213755</v>
      </c>
      <c r="AH11" s="118">
        <v>7.64785774641265</v>
      </c>
      <c r="AI11" s="118"/>
      <c r="AJ11" s="118">
        <v>3.4441851620213755</v>
      </c>
      <c r="AK11" s="118">
        <f t="shared" si="21"/>
        <v>5.546021454217013</v>
      </c>
      <c r="AL11" s="315"/>
      <c r="AM11" s="168">
        <f t="shared" si="1"/>
        <v>209</v>
      </c>
      <c r="AN11" s="18">
        <f t="shared" si="2"/>
        <v>2654</v>
      </c>
      <c r="AO11" s="203">
        <f t="shared" si="17"/>
        <v>7.8749058025621714</v>
      </c>
      <c r="AP11" s="18">
        <f t="shared" si="3"/>
        <v>187</v>
      </c>
      <c r="AQ11" s="18">
        <f t="shared" si="4"/>
        <v>2523</v>
      </c>
      <c r="AR11" s="203">
        <f t="shared" si="18"/>
        <v>7.4118113357114543</v>
      </c>
      <c r="AS11" s="18">
        <f t="shared" si="5"/>
        <v>98</v>
      </c>
      <c r="AT11" s="18">
        <f t="shared" si="6"/>
        <v>2080</v>
      </c>
      <c r="AU11" s="205">
        <f t="shared" si="19"/>
        <v>4.7115384615384617</v>
      </c>
      <c r="AV11" s="175">
        <f t="shared" si="20"/>
        <v>6.6660851999373634</v>
      </c>
    </row>
    <row r="12" spans="1:48" x14ac:dyDescent="0.25">
      <c r="A12" s="4" t="s">
        <v>18</v>
      </c>
      <c r="B12" s="4" t="s">
        <v>19</v>
      </c>
      <c r="C12" s="3">
        <v>104</v>
      </c>
      <c r="D12" s="3">
        <v>4520</v>
      </c>
      <c r="E12" s="118">
        <f t="shared" si="7"/>
        <v>2.3008849557522124</v>
      </c>
      <c r="F12" s="3">
        <v>487</v>
      </c>
      <c r="G12" s="3">
        <v>3754</v>
      </c>
      <c r="H12" s="118">
        <f t="shared" si="8"/>
        <v>12.972828982418752</v>
      </c>
      <c r="I12" s="3">
        <v>140</v>
      </c>
      <c r="J12" s="3">
        <v>3529</v>
      </c>
      <c r="K12" s="118">
        <f t="shared" si="9"/>
        <v>3.9671294984414853</v>
      </c>
      <c r="L12" s="118">
        <f t="shared" si="10"/>
        <v>6.4136144788708167</v>
      </c>
      <c r="M12" s="3">
        <v>0</v>
      </c>
      <c r="N12" s="3">
        <v>0</v>
      </c>
      <c r="O12" s="118" t="e">
        <f t="shared" si="11"/>
        <v>#DIV/0!</v>
      </c>
      <c r="P12" s="3">
        <v>0</v>
      </c>
      <c r="Q12" s="3">
        <v>0</v>
      </c>
      <c r="R12" s="118" t="e">
        <f t="shared" si="12"/>
        <v>#DIV/0!</v>
      </c>
      <c r="S12" s="3">
        <v>0</v>
      </c>
      <c r="T12" s="3">
        <v>0</v>
      </c>
      <c r="U12" s="118" t="e">
        <f t="shared" si="0"/>
        <v>#DIV/0!</v>
      </c>
      <c r="V12" s="118"/>
      <c r="W12" s="3">
        <v>33</v>
      </c>
      <c r="X12" s="3">
        <v>1823</v>
      </c>
      <c r="Y12" s="118">
        <f t="shared" si="13"/>
        <v>1.8102029621503017</v>
      </c>
      <c r="Z12" s="3">
        <v>92</v>
      </c>
      <c r="AA12" s="3">
        <v>1722</v>
      </c>
      <c r="AB12" s="118">
        <f t="shared" si="14"/>
        <v>5.3426248548199764</v>
      </c>
      <c r="AC12" s="3">
        <v>36</v>
      </c>
      <c r="AD12" s="3">
        <v>979</v>
      </c>
      <c r="AE12" s="118">
        <f t="shared" si="15"/>
        <v>3.6772216547497445</v>
      </c>
      <c r="AF12" s="118">
        <f t="shared" si="16"/>
        <v>3.6100164905733414</v>
      </c>
      <c r="AH12" s="118">
        <v>6.4136144788708167</v>
      </c>
      <c r="AI12" s="118"/>
      <c r="AJ12" s="118">
        <v>3.6100164905733414</v>
      </c>
      <c r="AK12" s="118">
        <f t="shared" si="21"/>
        <v>5.0118154847220788</v>
      </c>
      <c r="AL12" s="315"/>
      <c r="AM12" s="168">
        <f t="shared" si="1"/>
        <v>137</v>
      </c>
      <c r="AN12" s="18">
        <f t="shared" si="2"/>
        <v>6343</v>
      </c>
      <c r="AO12" s="203">
        <f t="shared" si="17"/>
        <v>2.1598612643859374</v>
      </c>
      <c r="AP12" s="18">
        <f t="shared" si="3"/>
        <v>579</v>
      </c>
      <c r="AQ12" s="18">
        <f t="shared" si="4"/>
        <v>5476</v>
      </c>
      <c r="AR12" s="203">
        <f t="shared" si="18"/>
        <v>10.573411249086925</v>
      </c>
      <c r="AS12" s="18">
        <f t="shared" si="5"/>
        <v>176</v>
      </c>
      <c r="AT12" s="18">
        <f t="shared" si="6"/>
        <v>4508</v>
      </c>
      <c r="AU12" s="205">
        <f t="shared" si="19"/>
        <v>3.904170363797693</v>
      </c>
      <c r="AV12" s="175">
        <f t="shared" si="20"/>
        <v>5.5458142924235183</v>
      </c>
    </row>
    <row r="13" spans="1:48" x14ac:dyDescent="0.25">
      <c r="A13" s="4" t="s">
        <v>20</v>
      </c>
      <c r="B13" s="4" t="s">
        <v>21</v>
      </c>
      <c r="C13" s="3">
        <v>73</v>
      </c>
      <c r="D13" s="3">
        <v>858</v>
      </c>
      <c r="E13" s="118">
        <f t="shared" si="7"/>
        <v>8.5081585081585089</v>
      </c>
      <c r="F13" s="3">
        <v>79</v>
      </c>
      <c r="G13" s="3">
        <v>851</v>
      </c>
      <c r="H13" s="118">
        <f t="shared" si="8"/>
        <v>9.283196239717979</v>
      </c>
      <c r="I13" s="3">
        <v>69</v>
      </c>
      <c r="J13" s="3">
        <v>772</v>
      </c>
      <c r="K13" s="118">
        <f t="shared" si="9"/>
        <v>8.937823834196891</v>
      </c>
      <c r="L13" s="118">
        <f t="shared" si="10"/>
        <v>8.9097261940244596</v>
      </c>
      <c r="M13" s="3">
        <v>0</v>
      </c>
      <c r="N13" s="3">
        <v>0</v>
      </c>
      <c r="O13" s="118" t="e">
        <f t="shared" si="11"/>
        <v>#DIV/0!</v>
      </c>
      <c r="P13" s="3">
        <v>0</v>
      </c>
      <c r="Q13" s="3">
        <v>0</v>
      </c>
      <c r="R13" s="118" t="e">
        <f t="shared" si="12"/>
        <v>#DIV/0!</v>
      </c>
      <c r="S13" s="3">
        <v>0</v>
      </c>
      <c r="T13" s="3">
        <v>0</v>
      </c>
      <c r="U13" s="118" t="e">
        <f t="shared" si="0"/>
        <v>#DIV/0!</v>
      </c>
      <c r="V13" s="118"/>
      <c r="W13" s="3">
        <v>11</v>
      </c>
      <c r="X13" s="3">
        <v>374</v>
      </c>
      <c r="Y13" s="118">
        <f t="shared" si="13"/>
        <v>2.9411764705882351</v>
      </c>
      <c r="Z13" s="3">
        <v>14</v>
      </c>
      <c r="AA13" s="3">
        <v>366</v>
      </c>
      <c r="AB13" s="118">
        <f t="shared" si="14"/>
        <v>3.8251366120218582</v>
      </c>
      <c r="AC13" s="3">
        <v>16</v>
      </c>
      <c r="AD13" s="3">
        <v>182</v>
      </c>
      <c r="AE13" s="118">
        <f t="shared" si="15"/>
        <v>8.791208791208792</v>
      </c>
      <c r="AF13" s="118">
        <f t="shared" si="16"/>
        <v>5.1858406246062954</v>
      </c>
      <c r="AH13" s="118">
        <v>8.9097261940244596</v>
      </c>
      <c r="AI13" s="118"/>
      <c r="AJ13" s="118">
        <v>5.1858406246062954</v>
      </c>
      <c r="AK13" s="118">
        <f t="shared" si="21"/>
        <v>7.0477834093153771</v>
      </c>
      <c r="AL13" s="315"/>
      <c r="AM13" s="168">
        <f t="shared" si="1"/>
        <v>84</v>
      </c>
      <c r="AN13" s="18">
        <f t="shared" si="2"/>
        <v>1232</v>
      </c>
      <c r="AO13" s="203">
        <f t="shared" si="17"/>
        <v>6.8181818181818175</v>
      </c>
      <c r="AP13" s="18">
        <f t="shared" si="3"/>
        <v>93</v>
      </c>
      <c r="AQ13" s="18">
        <f t="shared" si="4"/>
        <v>1217</v>
      </c>
      <c r="AR13" s="203">
        <f t="shared" si="18"/>
        <v>7.6417419884963023</v>
      </c>
      <c r="AS13" s="18">
        <f t="shared" si="5"/>
        <v>85</v>
      </c>
      <c r="AT13" s="18">
        <f t="shared" si="6"/>
        <v>954</v>
      </c>
      <c r="AU13" s="205">
        <f t="shared" si="19"/>
        <v>8.9098532494758906</v>
      </c>
      <c r="AV13" s="175">
        <f t="shared" si="20"/>
        <v>7.7899256853846701</v>
      </c>
    </row>
    <row r="14" spans="1:48" x14ac:dyDescent="0.25">
      <c r="A14" s="4" t="s">
        <v>22</v>
      </c>
      <c r="B14" s="4" t="s">
        <v>23</v>
      </c>
      <c r="C14" s="3">
        <v>216</v>
      </c>
      <c r="D14" s="3">
        <v>1715</v>
      </c>
      <c r="E14" s="118">
        <f t="shared" si="7"/>
        <v>12.59475218658892</v>
      </c>
      <c r="F14" s="3">
        <v>83</v>
      </c>
      <c r="G14" s="3">
        <v>1512</v>
      </c>
      <c r="H14" s="118">
        <f t="shared" si="8"/>
        <v>5.4894179894179889</v>
      </c>
      <c r="I14" s="3">
        <v>87</v>
      </c>
      <c r="J14" s="3">
        <v>1451</v>
      </c>
      <c r="K14" s="118">
        <f t="shared" si="9"/>
        <v>5.9958649207443138</v>
      </c>
      <c r="L14" s="118">
        <f t="shared" si="10"/>
        <v>8.0266783655837397</v>
      </c>
      <c r="M14" s="3">
        <v>0</v>
      </c>
      <c r="N14" s="3">
        <v>0</v>
      </c>
      <c r="O14" s="118" t="e">
        <f t="shared" si="11"/>
        <v>#DIV/0!</v>
      </c>
      <c r="P14" s="3">
        <v>0</v>
      </c>
      <c r="Q14" s="3">
        <v>0</v>
      </c>
      <c r="R14" s="118" t="e">
        <f t="shared" si="12"/>
        <v>#DIV/0!</v>
      </c>
      <c r="S14" s="3">
        <v>0</v>
      </c>
      <c r="T14" s="3">
        <v>0</v>
      </c>
      <c r="U14" s="118" t="e">
        <f t="shared" si="0"/>
        <v>#DIV/0!</v>
      </c>
      <c r="V14" s="118"/>
      <c r="W14" s="3">
        <v>39</v>
      </c>
      <c r="X14" s="3">
        <v>803</v>
      </c>
      <c r="Y14" s="118">
        <f t="shared" si="13"/>
        <v>4.8567870485678704</v>
      </c>
      <c r="Z14" s="3">
        <v>11</v>
      </c>
      <c r="AA14" s="3">
        <v>773</v>
      </c>
      <c r="AB14" s="118">
        <f t="shared" si="14"/>
        <v>1.4230271668822769</v>
      </c>
      <c r="AC14" s="3">
        <v>16</v>
      </c>
      <c r="AD14" s="3">
        <v>428</v>
      </c>
      <c r="AE14" s="118">
        <f t="shared" si="15"/>
        <v>3.7383177570093453</v>
      </c>
      <c r="AF14" s="118">
        <f t="shared" si="16"/>
        <v>3.3393773241531641</v>
      </c>
      <c r="AH14" s="118">
        <v>8.0266783655837397</v>
      </c>
      <c r="AI14" s="118"/>
      <c r="AJ14" s="118">
        <v>3.3393773241531641</v>
      </c>
      <c r="AK14" s="118">
        <f t="shared" si="21"/>
        <v>5.6830278448684517</v>
      </c>
      <c r="AL14" s="315"/>
      <c r="AM14" s="168">
        <f t="shared" si="1"/>
        <v>255</v>
      </c>
      <c r="AN14" s="18">
        <f t="shared" si="2"/>
        <v>2518</v>
      </c>
      <c r="AO14" s="203">
        <f t="shared" si="17"/>
        <v>10.127084988085782</v>
      </c>
      <c r="AP14" s="18">
        <f t="shared" si="3"/>
        <v>94</v>
      </c>
      <c r="AQ14" s="18">
        <f t="shared" si="4"/>
        <v>2285</v>
      </c>
      <c r="AR14" s="203">
        <f t="shared" si="18"/>
        <v>4.113785557986871</v>
      </c>
      <c r="AS14" s="18">
        <f t="shared" si="5"/>
        <v>103</v>
      </c>
      <c r="AT14" s="18">
        <f t="shared" si="6"/>
        <v>1879</v>
      </c>
      <c r="AU14" s="205">
        <f t="shared" si="19"/>
        <v>5.4816391697711548</v>
      </c>
      <c r="AV14" s="175">
        <f t="shared" si="20"/>
        <v>6.574169905281269</v>
      </c>
    </row>
    <row r="15" spans="1:48" x14ac:dyDescent="0.25">
      <c r="A15" s="4" t="s">
        <v>24</v>
      </c>
      <c r="B15" s="4" t="s">
        <v>25</v>
      </c>
      <c r="C15" s="3">
        <v>425</v>
      </c>
      <c r="D15" s="3">
        <v>2181</v>
      </c>
      <c r="E15" s="118">
        <f t="shared" si="7"/>
        <v>19.486474094452085</v>
      </c>
      <c r="F15" s="3">
        <v>177</v>
      </c>
      <c r="G15" s="3">
        <v>1838</v>
      </c>
      <c r="H15" s="118">
        <f t="shared" si="8"/>
        <v>9.6300326441784545</v>
      </c>
      <c r="I15" s="3">
        <v>211</v>
      </c>
      <c r="J15" s="3">
        <v>1855</v>
      </c>
      <c r="K15" s="118">
        <f t="shared" si="9"/>
        <v>11.374663072776281</v>
      </c>
      <c r="L15" s="118">
        <f t="shared" si="10"/>
        <v>13.497056603802273</v>
      </c>
      <c r="M15" s="3">
        <v>0</v>
      </c>
      <c r="N15" s="3">
        <v>0</v>
      </c>
      <c r="O15" s="118" t="e">
        <f t="shared" si="11"/>
        <v>#DIV/0!</v>
      </c>
      <c r="P15" s="3">
        <v>0</v>
      </c>
      <c r="Q15" s="3">
        <v>0</v>
      </c>
      <c r="R15" s="118" t="e">
        <f t="shared" si="12"/>
        <v>#DIV/0!</v>
      </c>
      <c r="S15" s="3">
        <v>0</v>
      </c>
      <c r="T15" s="3">
        <v>0</v>
      </c>
      <c r="U15" s="118" t="e">
        <f t="shared" si="0"/>
        <v>#DIV/0!</v>
      </c>
      <c r="V15" s="118"/>
      <c r="W15" s="3">
        <v>99</v>
      </c>
      <c r="X15" s="3">
        <v>874</v>
      </c>
      <c r="Y15" s="118">
        <f t="shared" si="13"/>
        <v>11.327231121281464</v>
      </c>
      <c r="Z15" s="3">
        <v>33</v>
      </c>
      <c r="AA15" s="3">
        <v>708</v>
      </c>
      <c r="AB15" s="118">
        <f t="shared" si="14"/>
        <v>4.6610169491525424</v>
      </c>
      <c r="AC15" s="3">
        <v>76</v>
      </c>
      <c r="AD15" s="3">
        <v>669</v>
      </c>
      <c r="AE15" s="118">
        <f t="shared" si="15"/>
        <v>11.360239162929746</v>
      </c>
      <c r="AF15" s="118">
        <f t="shared" si="16"/>
        <v>9.1161624111212518</v>
      </c>
      <c r="AH15" s="118">
        <v>13.497056603802273</v>
      </c>
      <c r="AI15" s="118"/>
      <c r="AJ15" s="118">
        <v>9.1161624111212518</v>
      </c>
      <c r="AK15" s="118">
        <f t="shared" si="21"/>
        <v>11.306609507461761</v>
      </c>
      <c r="AL15" s="315"/>
      <c r="AM15" s="168">
        <f t="shared" si="1"/>
        <v>524</v>
      </c>
      <c r="AN15" s="18">
        <f t="shared" si="2"/>
        <v>3055</v>
      </c>
      <c r="AO15" s="203">
        <f t="shared" si="17"/>
        <v>17.152209492635023</v>
      </c>
      <c r="AP15" s="18">
        <f t="shared" si="3"/>
        <v>210</v>
      </c>
      <c r="AQ15" s="18">
        <f t="shared" si="4"/>
        <v>2546</v>
      </c>
      <c r="AR15" s="203">
        <f t="shared" si="18"/>
        <v>8.2482325216025139</v>
      </c>
      <c r="AS15" s="18">
        <f t="shared" si="5"/>
        <v>287</v>
      </c>
      <c r="AT15" s="18">
        <f t="shared" si="6"/>
        <v>2524</v>
      </c>
      <c r="AU15" s="205">
        <f t="shared" si="19"/>
        <v>11.370839936608558</v>
      </c>
      <c r="AV15" s="175">
        <f t="shared" si="20"/>
        <v>12.257093983615365</v>
      </c>
    </row>
    <row r="16" spans="1:48" x14ac:dyDescent="0.25">
      <c r="A16" s="4" t="s">
        <v>26</v>
      </c>
      <c r="B16" s="4" t="s">
        <v>27</v>
      </c>
      <c r="C16" s="3">
        <v>520</v>
      </c>
      <c r="D16" s="3">
        <v>4529</v>
      </c>
      <c r="E16" s="118">
        <f t="shared" si="7"/>
        <v>11.481563258997571</v>
      </c>
      <c r="F16" s="3">
        <v>403</v>
      </c>
      <c r="G16" s="3">
        <v>4008</v>
      </c>
      <c r="H16" s="118">
        <f t="shared" si="8"/>
        <v>10.054890219560878</v>
      </c>
      <c r="I16" s="3">
        <v>299</v>
      </c>
      <c r="J16" s="3">
        <v>3560</v>
      </c>
      <c r="K16" s="118">
        <f t="shared" si="9"/>
        <v>8.3988764044943824</v>
      </c>
      <c r="L16" s="118">
        <f t="shared" si="10"/>
        <v>9.978443294350944</v>
      </c>
      <c r="M16" s="3">
        <v>0</v>
      </c>
      <c r="N16" s="3">
        <v>0</v>
      </c>
      <c r="O16" s="118" t="e">
        <f t="shared" si="11"/>
        <v>#DIV/0!</v>
      </c>
      <c r="P16" s="3">
        <v>0</v>
      </c>
      <c r="Q16" s="3">
        <v>0</v>
      </c>
      <c r="R16" s="118" t="e">
        <f t="shared" si="12"/>
        <v>#DIV/0!</v>
      </c>
      <c r="S16" s="3">
        <v>0</v>
      </c>
      <c r="T16" s="3">
        <v>0</v>
      </c>
      <c r="U16" s="118" t="e">
        <f t="shared" si="0"/>
        <v>#DIV/0!</v>
      </c>
      <c r="V16" s="118"/>
      <c r="W16" s="3">
        <v>87</v>
      </c>
      <c r="X16" s="3">
        <v>1599</v>
      </c>
      <c r="Y16" s="118">
        <f t="shared" si="13"/>
        <v>5.4409005628517821</v>
      </c>
      <c r="Z16" s="3">
        <v>74</v>
      </c>
      <c r="AA16" s="3">
        <v>1751</v>
      </c>
      <c r="AB16" s="118">
        <f t="shared" si="14"/>
        <v>4.2261564820102802</v>
      </c>
      <c r="AC16" s="3">
        <v>50</v>
      </c>
      <c r="AD16" s="3">
        <v>1545</v>
      </c>
      <c r="AE16" s="118">
        <f t="shared" si="15"/>
        <v>3.2362459546925564</v>
      </c>
      <c r="AF16" s="118">
        <f t="shared" si="16"/>
        <v>4.3011009998515393</v>
      </c>
      <c r="AH16" s="118">
        <v>9.978443294350944</v>
      </c>
      <c r="AI16" s="118"/>
      <c r="AJ16" s="118">
        <v>4.3011009998515393</v>
      </c>
      <c r="AK16" s="118">
        <f t="shared" si="21"/>
        <v>7.1397721471012421</v>
      </c>
      <c r="AL16" s="315"/>
      <c r="AM16" s="168">
        <f t="shared" si="1"/>
        <v>607</v>
      </c>
      <c r="AN16" s="18">
        <f t="shared" si="2"/>
        <v>6128</v>
      </c>
      <c r="AO16" s="203">
        <f t="shared" si="17"/>
        <v>9.9053524804177542</v>
      </c>
      <c r="AP16" s="18">
        <f t="shared" si="3"/>
        <v>477</v>
      </c>
      <c r="AQ16" s="18">
        <f t="shared" si="4"/>
        <v>5759</v>
      </c>
      <c r="AR16" s="203">
        <f t="shared" si="18"/>
        <v>8.2826879666608786</v>
      </c>
      <c r="AS16" s="18">
        <f t="shared" si="5"/>
        <v>349</v>
      </c>
      <c r="AT16" s="18">
        <f t="shared" si="6"/>
        <v>5105</v>
      </c>
      <c r="AU16" s="205">
        <f t="shared" si="19"/>
        <v>6.8364348677766893</v>
      </c>
      <c r="AV16" s="175">
        <f t="shared" si="20"/>
        <v>8.3414917716184416</v>
      </c>
    </row>
    <row r="17" spans="1:48" x14ac:dyDescent="0.25">
      <c r="A17" s="4" t="s">
        <v>28</v>
      </c>
      <c r="B17" s="4" t="s">
        <v>29</v>
      </c>
      <c r="C17" s="3">
        <v>239</v>
      </c>
      <c r="D17" s="3">
        <v>1577</v>
      </c>
      <c r="E17" s="118">
        <f t="shared" si="7"/>
        <v>15.155358275206087</v>
      </c>
      <c r="F17" s="3">
        <v>165</v>
      </c>
      <c r="G17" s="3">
        <v>1411</v>
      </c>
      <c r="H17" s="118">
        <f t="shared" si="8"/>
        <v>11.693834160170093</v>
      </c>
      <c r="I17" s="3">
        <v>99</v>
      </c>
      <c r="J17" s="3">
        <v>1332</v>
      </c>
      <c r="K17" s="118">
        <f t="shared" si="9"/>
        <v>7.4324324324324325</v>
      </c>
      <c r="L17" s="118">
        <f t="shared" si="10"/>
        <v>11.427208289269538</v>
      </c>
      <c r="M17" s="3">
        <v>5</v>
      </c>
      <c r="N17" s="3">
        <v>29</v>
      </c>
      <c r="O17" s="118">
        <f t="shared" si="11"/>
        <v>17.241379310344829</v>
      </c>
      <c r="P17" s="3">
        <v>5</v>
      </c>
      <c r="Q17" s="3">
        <v>33</v>
      </c>
      <c r="R17" s="118">
        <f t="shared" si="12"/>
        <v>15.151515151515152</v>
      </c>
      <c r="S17" s="3">
        <v>2</v>
      </c>
      <c r="T17" s="3">
        <v>32</v>
      </c>
      <c r="U17" s="118">
        <f t="shared" si="0"/>
        <v>6.25</v>
      </c>
      <c r="V17" s="118">
        <f>+(O17+R17+U17)/3</f>
        <v>12.880964820619994</v>
      </c>
      <c r="W17" s="3">
        <v>52</v>
      </c>
      <c r="X17" s="3">
        <v>748</v>
      </c>
      <c r="Y17" s="118">
        <f t="shared" si="13"/>
        <v>6.9518716577540109</v>
      </c>
      <c r="Z17" s="3">
        <v>29</v>
      </c>
      <c r="AA17" s="3">
        <v>702</v>
      </c>
      <c r="AB17" s="118">
        <f t="shared" si="14"/>
        <v>4.1310541310541309</v>
      </c>
      <c r="AC17" s="3">
        <v>17</v>
      </c>
      <c r="AD17" s="3">
        <v>421</v>
      </c>
      <c r="AE17" s="118">
        <f t="shared" si="15"/>
        <v>4.0380047505938244</v>
      </c>
      <c r="AF17" s="118">
        <f t="shared" si="16"/>
        <v>5.0403101798006551</v>
      </c>
      <c r="AH17" s="118">
        <v>11.427208289269538</v>
      </c>
      <c r="AI17" s="118">
        <v>12.880964820619994</v>
      </c>
      <c r="AJ17" s="118">
        <v>5.0403101798006551</v>
      </c>
      <c r="AK17" s="118">
        <f>+(AH17+AI17+AJ17)/3</f>
        <v>9.7828277632300615</v>
      </c>
      <c r="AL17" s="315"/>
      <c r="AM17" s="168">
        <f t="shared" si="1"/>
        <v>296</v>
      </c>
      <c r="AN17" s="18">
        <f t="shared" si="2"/>
        <v>2354</v>
      </c>
      <c r="AO17" s="203">
        <f t="shared" si="17"/>
        <v>12.574341546304163</v>
      </c>
      <c r="AP17" s="18">
        <f t="shared" si="3"/>
        <v>199</v>
      </c>
      <c r="AQ17" s="18">
        <f t="shared" si="4"/>
        <v>2146</v>
      </c>
      <c r="AR17" s="203">
        <f t="shared" si="18"/>
        <v>9.2730661696178949</v>
      </c>
      <c r="AS17" s="18">
        <f t="shared" si="5"/>
        <v>118</v>
      </c>
      <c r="AT17" s="18">
        <f t="shared" si="6"/>
        <v>1785</v>
      </c>
      <c r="AU17" s="205">
        <f t="shared" si="19"/>
        <v>6.6106442577030817</v>
      </c>
      <c r="AV17" s="175">
        <f t="shared" si="20"/>
        <v>9.4860173245417148</v>
      </c>
    </row>
    <row r="18" spans="1:48" x14ac:dyDescent="0.25">
      <c r="A18" s="4" t="s">
        <v>30</v>
      </c>
      <c r="B18" s="4" t="s">
        <v>31</v>
      </c>
      <c r="C18" s="3">
        <v>78</v>
      </c>
      <c r="D18" s="3">
        <v>1284</v>
      </c>
      <c r="E18" s="118">
        <f t="shared" si="7"/>
        <v>6.0747663551401869</v>
      </c>
      <c r="F18" s="3">
        <v>121</v>
      </c>
      <c r="G18" s="3">
        <v>1234</v>
      </c>
      <c r="H18" s="118">
        <f t="shared" si="8"/>
        <v>9.8055105348460287</v>
      </c>
      <c r="I18" s="3">
        <v>132</v>
      </c>
      <c r="J18" s="3">
        <v>1114</v>
      </c>
      <c r="K18" s="118">
        <f t="shared" si="9"/>
        <v>11.8491921005386</v>
      </c>
      <c r="L18" s="118">
        <f t="shared" si="10"/>
        <v>9.2431563301749389</v>
      </c>
      <c r="M18" s="3">
        <v>0</v>
      </c>
      <c r="N18" s="3">
        <v>0</v>
      </c>
      <c r="O18" s="118" t="e">
        <f t="shared" si="11"/>
        <v>#DIV/0!</v>
      </c>
      <c r="P18" s="3">
        <v>0</v>
      </c>
      <c r="Q18" s="3">
        <v>0</v>
      </c>
      <c r="R18" s="118" t="e">
        <f t="shared" si="12"/>
        <v>#DIV/0!</v>
      </c>
      <c r="S18" s="3">
        <v>0</v>
      </c>
      <c r="T18" s="3">
        <v>0</v>
      </c>
      <c r="U18" s="118" t="e">
        <f t="shared" si="0"/>
        <v>#DIV/0!</v>
      </c>
      <c r="V18" s="118"/>
      <c r="W18" s="3">
        <v>5</v>
      </c>
      <c r="X18" s="3">
        <v>675</v>
      </c>
      <c r="Y18" s="118">
        <f t="shared" si="13"/>
        <v>0.74074074074074081</v>
      </c>
      <c r="Z18" s="3">
        <v>28</v>
      </c>
      <c r="AA18" s="3">
        <v>657</v>
      </c>
      <c r="AB18" s="118">
        <f t="shared" si="14"/>
        <v>4.2617960426179602</v>
      </c>
      <c r="AC18" s="3">
        <v>34</v>
      </c>
      <c r="AD18" s="3">
        <v>343</v>
      </c>
      <c r="AE18" s="118">
        <f t="shared" si="15"/>
        <v>9.9125364431486886</v>
      </c>
      <c r="AF18" s="118">
        <f t="shared" si="16"/>
        <v>4.9716910755024628</v>
      </c>
      <c r="AH18" s="118">
        <v>9.2431563301749389</v>
      </c>
      <c r="AI18" s="118"/>
      <c r="AJ18" s="118">
        <v>4.9716910755024628</v>
      </c>
      <c r="AK18" s="118">
        <f t="shared" si="21"/>
        <v>7.1074237028387008</v>
      </c>
      <c r="AL18" s="315"/>
      <c r="AM18" s="168">
        <f t="shared" si="1"/>
        <v>83</v>
      </c>
      <c r="AN18" s="18">
        <f t="shared" si="2"/>
        <v>1959</v>
      </c>
      <c r="AO18" s="203">
        <f t="shared" si="17"/>
        <v>4.2368555385400715</v>
      </c>
      <c r="AP18" s="18">
        <f t="shared" si="3"/>
        <v>149</v>
      </c>
      <c r="AQ18" s="18">
        <f t="shared" si="4"/>
        <v>1891</v>
      </c>
      <c r="AR18" s="203">
        <f t="shared" si="18"/>
        <v>7.8794288736118459</v>
      </c>
      <c r="AS18" s="18">
        <f t="shared" si="5"/>
        <v>166</v>
      </c>
      <c r="AT18" s="18">
        <f t="shared" si="6"/>
        <v>1457</v>
      </c>
      <c r="AU18" s="205">
        <f t="shared" si="19"/>
        <v>11.393273850377488</v>
      </c>
      <c r="AV18" s="175">
        <f t="shared" si="20"/>
        <v>7.8365194208431346</v>
      </c>
    </row>
    <row r="19" spans="1:48" x14ac:dyDescent="0.25">
      <c r="A19" s="4" t="s">
        <v>32</v>
      </c>
      <c r="B19" s="4" t="s">
        <v>33</v>
      </c>
      <c r="C19" s="3">
        <v>197</v>
      </c>
      <c r="D19" s="3">
        <v>1560</v>
      </c>
      <c r="E19" s="118">
        <f t="shared" si="7"/>
        <v>12.628205128205128</v>
      </c>
      <c r="F19" s="3">
        <v>116</v>
      </c>
      <c r="G19" s="3">
        <v>1386</v>
      </c>
      <c r="H19" s="118">
        <f t="shared" si="8"/>
        <v>8.3694083694083687</v>
      </c>
      <c r="I19" s="3">
        <v>122</v>
      </c>
      <c r="J19" s="3">
        <v>1303</v>
      </c>
      <c r="K19" s="118">
        <f t="shared" si="9"/>
        <v>9.3630084420567918</v>
      </c>
      <c r="L19" s="118">
        <f t="shared" si="10"/>
        <v>10.12020731322343</v>
      </c>
      <c r="M19" s="3">
        <v>3</v>
      </c>
      <c r="N19" s="3">
        <v>25</v>
      </c>
      <c r="O19" s="118">
        <f t="shared" si="11"/>
        <v>12</v>
      </c>
      <c r="P19" s="3">
        <v>1</v>
      </c>
      <c r="Q19" s="3">
        <v>22</v>
      </c>
      <c r="R19" s="118">
        <f t="shared" si="12"/>
        <v>4.5454545454545459</v>
      </c>
      <c r="S19" s="3">
        <v>0</v>
      </c>
      <c r="T19" s="3">
        <v>22</v>
      </c>
      <c r="U19" s="118">
        <f t="shared" si="0"/>
        <v>0</v>
      </c>
      <c r="V19" s="118">
        <f>+(O19+R19+U19)/2</f>
        <v>8.2727272727272734</v>
      </c>
      <c r="W19" s="3">
        <v>19</v>
      </c>
      <c r="X19" s="3">
        <v>845</v>
      </c>
      <c r="Y19" s="118">
        <f t="shared" si="13"/>
        <v>2.2485207100591715</v>
      </c>
      <c r="Z19" s="3">
        <v>44</v>
      </c>
      <c r="AA19" s="3">
        <v>838</v>
      </c>
      <c r="AB19" s="118">
        <f t="shared" si="14"/>
        <v>5.2505966587112169</v>
      </c>
      <c r="AC19" s="3">
        <v>10</v>
      </c>
      <c r="AD19" s="3">
        <v>462</v>
      </c>
      <c r="AE19" s="118">
        <f t="shared" si="15"/>
        <v>2.1645021645021645</v>
      </c>
      <c r="AF19" s="118">
        <f t="shared" si="16"/>
        <v>3.2212065110908505</v>
      </c>
      <c r="AH19" s="118">
        <v>10.12020731322343</v>
      </c>
      <c r="AI19" s="118">
        <v>8.2727272727272734</v>
      </c>
      <c r="AJ19" s="118">
        <v>3.2212065110908505</v>
      </c>
      <c r="AK19" s="118">
        <f>+(AH19+AI19+AJ19)/3</f>
        <v>7.2047136990138521</v>
      </c>
      <c r="AL19" s="315"/>
      <c r="AM19" s="168">
        <f t="shared" si="1"/>
        <v>219</v>
      </c>
      <c r="AN19" s="18">
        <f t="shared" si="2"/>
        <v>2430</v>
      </c>
      <c r="AO19" s="203">
        <f t="shared" si="17"/>
        <v>9.0123456790123448</v>
      </c>
      <c r="AP19" s="18">
        <f t="shared" si="3"/>
        <v>161</v>
      </c>
      <c r="AQ19" s="18">
        <f t="shared" si="4"/>
        <v>2246</v>
      </c>
      <c r="AR19" s="203">
        <f t="shared" si="18"/>
        <v>7.1682991985752453</v>
      </c>
      <c r="AS19" s="18">
        <f t="shared" si="5"/>
        <v>132</v>
      </c>
      <c r="AT19" s="18">
        <f t="shared" si="6"/>
        <v>1787</v>
      </c>
      <c r="AU19" s="205">
        <f t="shared" si="19"/>
        <v>7.386681589255736</v>
      </c>
      <c r="AV19" s="175">
        <f t="shared" si="20"/>
        <v>7.8557754889477751</v>
      </c>
    </row>
    <row r="20" spans="1:48" x14ac:dyDescent="0.25">
      <c r="A20" s="4" t="s">
        <v>34</v>
      </c>
      <c r="B20" s="4" t="s">
        <v>35</v>
      </c>
      <c r="C20" s="3">
        <v>34</v>
      </c>
      <c r="D20" s="3">
        <v>1142</v>
      </c>
      <c r="E20" s="118">
        <f t="shared" si="7"/>
        <v>2.9772329246935203</v>
      </c>
      <c r="F20" s="3">
        <v>20</v>
      </c>
      <c r="G20" s="3">
        <v>1043</v>
      </c>
      <c r="H20" s="118">
        <f t="shared" si="8"/>
        <v>1.9175455417066156</v>
      </c>
      <c r="I20" s="3">
        <v>13</v>
      </c>
      <c r="J20" s="3">
        <v>1009</v>
      </c>
      <c r="K20" s="118">
        <f t="shared" si="9"/>
        <v>1.288404360753221</v>
      </c>
      <c r="L20" s="118">
        <f t="shared" si="10"/>
        <v>2.0610609423844521</v>
      </c>
      <c r="M20" s="3">
        <v>0</v>
      </c>
      <c r="N20" s="3">
        <v>0</v>
      </c>
      <c r="O20" s="118" t="e">
        <f t="shared" si="11"/>
        <v>#DIV/0!</v>
      </c>
      <c r="P20" s="3">
        <v>0</v>
      </c>
      <c r="Q20" s="3">
        <v>0</v>
      </c>
      <c r="R20" s="118" t="e">
        <f t="shared" si="12"/>
        <v>#DIV/0!</v>
      </c>
      <c r="S20" s="3">
        <v>0</v>
      </c>
      <c r="T20" s="3">
        <v>0</v>
      </c>
      <c r="U20" s="118" t="e">
        <f t="shared" si="0"/>
        <v>#DIV/0!</v>
      </c>
      <c r="V20" s="118"/>
      <c r="W20" s="3">
        <v>15</v>
      </c>
      <c r="X20" s="3">
        <v>761</v>
      </c>
      <c r="Y20" s="118">
        <f t="shared" si="13"/>
        <v>1.971090670170828</v>
      </c>
      <c r="Z20" s="3">
        <v>7</v>
      </c>
      <c r="AA20" s="3">
        <v>740</v>
      </c>
      <c r="AB20" s="118">
        <f t="shared" si="14"/>
        <v>0.94594594594594605</v>
      </c>
      <c r="AC20" s="3">
        <v>2</v>
      </c>
      <c r="AD20" s="3">
        <v>372</v>
      </c>
      <c r="AE20" s="118">
        <f t="shared" si="15"/>
        <v>0.53763440860215062</v>
      </c>
      <c r="AF20" s="118">
        <f t="shared" si="16"/>
        <v>1.1515570082396416</v>
      </c>
      <c r="AH20" s="118">
        <v>2.0610609423844521</v>
      </c>
      <c r="AI20" s="118"/>
      <c r="AJ20" s="118">
        <v>1.1515570082396416</v>
      </c>
      <c r="AK20" s="118">
        <f t="shared" si="21"/>
        <v>1.606308975312047</v>
      </c>
      <c r="AL20" s="315"/>
      <c r="AM20" s="168">
        <f t="shared" si="1"/>
        <v>49</v>
      </c>
      <c r="AN20" s="18">
        <f t="shared" si="2"/>
        <v>1903</v>
      </c>
      <c r="AO20" s="203">
        <f t="shared" si="17"/>
        <v>2.5748817656332106</v>
      </c>
      <c r="AP20" s="18">
        <f t="shared" si="3"/>
        <v>27</v>
      </c>
      <c r="AQ20" s="18">
        <f t="shared" si="4"/>
        <v>1783</v>
      </c>
      <c r="AR20" s="203">
        <f t="shared" si="18"/>
        <v>1.5143017386427369</v>
      </c>
      <c r="AS20" s="18">
        <f t="shared" si="5"/>
        <v>15</v>
      </c>
      <c r="AT20" s="18">
        <f t="shared" si="6"/>
        <v>1381</v>
      </c>
      <c r="AU20" s="205">
        <f t="shared" si="19"/>
        <v>1.0861694424330195</v>
      </c>
      <c r="AV20" s="175">
        <f t="shared" si="20"/>
        <v>1.7251176489029891</v>
      </c>
    </row>
    <row r="21" spans="1:48" x14ac:dyDescent="0.25">
      <c r="A21" s="4" t="s">
        <v>36</v>
      </c>
      <c r="B21" s="4" t="s">
        <v>37</v>
      </c>
      <c r="C21" s="3">
        <v>156</v>
      </c>
      <c r="D21" s="3">
        <v>1756</v>
      </c>
      <c r="E21" s="118">
        <f t="shared" si="7"/>
        <v>8.8838268792710693</v>
      </c>
      <c r="F21" s="3">
        <v>274</v>
      </c>
      <c r="G21" s="3">
        <v>1666</v>
      </c>
      <c r="H21" s="118">
        <f t="shared" si="8"/>
        <v>16.446578631452581</v>
      </c>
      <c r="I21" s="3">
        <v>133</v>
      </c>
      <c r="J21" s="3">
        <v>1427</v>
      </c>
      <c r="K21" s="118">
        <f t="shared" si="9"/>
        <v>9.3202522775052561</v>
      </c>
      <c r="L21" s="118">
        <f t="shared" si="10"/>
        <v>11.550219262742969</v>
      </c>
      <c r="M21" s="3">
        <v>0</v>
      </c>
      <c r="N21" s="3">
        <v>16</v>
      </c>
      <c r="O21" s="118">
        <f t="shared" si="11"/>
        <v>0</v>
      </c>
      <c r="P21" s="3">
        <v>8</v>
      </c>
      <c r="Q21" s="3">
        <v>8</v>
      </c>
      <c r="R21" s="118">
        <f t="shared" si="12"/>
        <v>100</v>
      </c>
      <c r="S21" s="3">
        <v>1</v>
      </c>
      <c r="T21" s="3">
        <v>8</v>
      </c>
      <c r="U21" s="118">
        <f t="shared" si="0"/>
        <v>12.5</v>
      </c>
      <c r="V21" s="118">
        <f>+(O21+R21+U21)/2</f>
        <v>56.25</v>
      </c>
      <c r="W21" s="3">
        <v>40</v>
      </c>
      <c r="X21" s="3">
        <v>962</v>
      </c>
      <c r="Y21" s="118">
        <f t="shared" si="13"/>
        <v>4.1580041580041582</v>
      </c>
      <c r="Z21" s="3">
        <v>51</v>
      </c>
      <c r="AA21" s="3">
        <v>957</v>
      </c>
      <c r="AB21" s="118">
        <f t="shared" si="14"/>
        <v>5.3291536050156738</v>
      </c>
      <c r="AC21" s="3">
        <v>25</v>
      </c>
      <c r="AD21" s="3">
        <v>470</v>
      </c>
      <c r="AE21" s="118">
        <f t="shared" si="15"/>
        <v>5.3191489361702127</v>
      </c>
      <c r="AF21" s="118">
        <f t="shared" si="16"/>
        <v>4.9354355663966816</v>
      </c>
      <c r="AH21" s="118">
        <v>11.550219262742969</v>
      </c>
      <c r="AI21" s="118">
        <v>56.25</v>
      </c>
      <c r="AJ21" s="118">
        <v>4.9354355663966816</v>
      </c>
      <c r="AK21" s="118">
        <f>+(AH21+AI21+AJ21)/3</f>
        <v>24.245218276379884</v>
      </c>
      <c r="AL21" s="315"/>
      <c r="AM21" s="168">
        <f t="shared" si="1"/>
        <v>196</v>
      </c>
      <c r="AN21" s="18">
        <f t="shared" si="2"/>
        <v>2734</v>
      </c>
      <c r="AO21" s="203">
        <f t="shared" si="17"/>
        <v>7.1689831748354056</v>
      </c>
      <c r="AP21" s="18">
        <f t="shared" si="3"/>
        <v>333</v>
      </c>
      <c r="AQ21" s="18">
        <f t="shared" si="4"/>
        <v>2631</v>
      </c>
      <c r="AR21" s="203">
        <f t="shared" si="18"/>
        <v>12.656784492588368</v>
      </c>
      <c r="AS21" s="18">
        <f t="shared" si="5"/>
        <v>159</v>
      </c>
      <c r="AT21" s="18">
        <f t="shared" si="6"/>
        <v>1905</v>
      </c>
      <c r="AU21" s="205">
        <f t="shared" si="19"/>
        <v>8.3464566929133852</v>
      </c>
      <c r="AV21" s="175">
        <f t="shared" si="20"/>
        <v>9.3907414534457203</v>
      </c>
    </row>
    <row r="22" spans="1:48" x14ac:dyDescent="0.25">
      <c r="A22" s="4" t="s">
        <v>38</v>
      </c>
      <c r="B22" s="4" t="s">
        <v>39</v>
      </c>
      <c r="C22" s="3">
        <v>90</v>
      </c>
      <c r="D22" s="3">
        <v>1726</v>
      </c>
      <c r="E22" s="118">
        <f t="shared" si="7"/>
        <v>5.2143684820393981</v>
      </c>
      <c r="F22" s="3">
        <v>102</v>
      </c>
      <c r="G22" s="3">
        <v>1636</v>
      </c>
      <c r="H22" s="118">
        <f t="shared" si="8"/>
        <v>6.2347188264058682</v>
      </c>
      <c r="I22" s="3">
        <v>43</v>
      </c>
      <c r="J22" s="3">
        <v>1504</v>
      </c>
      <c r="K22" s="118">
        <f t="shared" si="9"/>
        <v>2.8590425531914891</v>
      </c>
      <c r="L22" s="118">
        <f t="shared" si="10"/>
        <v>4.769376620545585</v>
      </c>
      <c r="M22" s="3">
        <v>0</v>
      </c>
      <c r="N22" s="3">
        <v>0</v>
      </c>
      <c r="O22" s="118" t="e">
        <f t="shared" si="11"/>
        <v>#DIV/0!</v>
      </c>
      <c r="P22" s="3">
        <v>0</v>
      </c>
      <c r="Q22" s="3">
        <v>0</v>
      </c>
      <c r="R22" s="118" t="e">
        <f t="shared" si="12"/>
        <v>#DIV/0!</v>
      </c>
      <c r="S22" s="3">
        <v>0</v>
      </c>
      <c r="T22" s="3">
        <v>0</v>
      </c>
      <c r="U22" s="118" t="e">
        <f t="shared" si="0"/>
        <v>#DIV/0!</v>
      </c>
      <c r="V22" s="118"/>
      <c r="W22" s="3">
        <v>6</v>
      </c>
      <c r="X22" s="3">
        <v>680</v>
      </c>
      <c r="Y22" s="118">
        <f t="shared" si="13"/>
        <v>0.88235294117647056</v>
      </c>
      <c r="Z22" s="3">
        <v>15</v>
      </c>
      <c r="AA22" s="3">
        <v>615</v>
      </c>
      <c r="AB22" s="118">
        <f t="shared" si="14"/>
        <v>2.4390243902439024</v>
      </c>
      <c r="AC22" s="3">
        <v>23</v>
      </c>
      <c r="AD22" s="3">
        <v>371</v>
      </c>
      <c r="AE22" s="118">
        <f t="shared" si="15"/>
        <v>6.1994609164420487</v>
      </c>
      <c r="AF22" s="118">
        <f t="shared" si="16"/>
        <v>3.1736127492874737</v>
      </c>
      <c r="AH22" s="118">
        <v>4.769376620545585</v>
      </c>
      <c r="AI22" s="118"/>
      <c r="AJ22" s="118">
        <v>3.1736127492874737</v>
      </c>
      <c r="AK22" s="118">
        <f t="shared" si="21"/>
        <v>3.9714946849165296</v>
      </c>
      <c r="AL22" s="315"/>
      <c r="AM22" s="168">
        <f t="shared" si="1"/>
        <v>96</v>
      </c>
      <c r="AN22" s="18">
        <f t="shared" si="2"/>
        <v>2406</v>
      </c>
      <c r="AO22" s="203">
        <f t="shared" si="17"/>
        <v>3.9900249376558601</v>
      </c>
      <c r="AP22" s="18">
        <f t="shared" si="3"/>
        <v>117</v>
      </c>
      <c r="AQ22" s="18">
        <f t="shared" si="4"/>
        <v>2251</v>
      </c>
      <c r="AR22" s="203">
        <f t="shared" si="18"/>
        <v>5.1976899155930703</v>
      </c>
      <c r="AS22" s="18">
        <f t="shared" si="5"/>
        <v>66</v>
      </c>
      <c r="AT22" s="18">
        <f t="shared" si="6"/>
        <v>1875</v>
      </c>
      <c r="AU22" s="205">
        <f t="shared" si="19"/>
        <v>3.52</v>
      </c>
      <c r="AV22" s="175">
        <f t="shared" si="20"/>
        <v>4.2359049510829765</v>
      </c>
    </row>
    <row r="23" spans="1:48" x14ac:dyDescent="0.25">
      <c r="A23" s="4" t="s">
        <v>40</v>
      </c>
      <c r="B23" s="4" t="s">
        <v>41</v>
      </c>
      <c r="C23" s="3">
        <v>145</v>
      </c>
      <c r="D23" s="3">
        <v>1108</v>
      </c>
      <c r="E23" s="118">
        <f t="shared" si="7"/>
        <v>13.086642599277978</v>
      </c>
      <c r="F23" s="3">
        <v>103</v>
      </c>
      <c r="G23" s="3">
        <v>980</v>
      </c>
      <c r="H23" s="118">
        <f t="shared" si="8"/>
        <v>10.510204081632653</v>
      </c>
      <c r="I23" s="3">
        <v>70</v>
      </c>
      <c r="J23" s="3">
        <v>883</v>
      </c>
      <c r="K23" s="118">
        <f t="shared" si="9"/>
        <v>7.9275198187995475</v>
      </c>
      <c r="L23" s="118">
        <f t="shared" si="10"/>
        <v>10.508122166570059</v>
      </c>
      <c r="M23" s="3">
        <v>0</v>
      </c>
      <c r="N23" s="3">
        <v>0</v>
      </c>
      <c r="O23" s="118" t="e">
        <f t="shared" si="11"/>
        <v>#DIV/0!</v>
      </c>
      <c r="P23" s="3">
        <v>0</v>
      </c>
      <c r="Q23" s="3">
        <v>0</v>
      </c>
      <c r="R23" s="118" t="e">
        <f t="shared" si="12"/>
        <v>#DIV/0!</v>
      </c>
      <c r="S23" s="3">
        <v>0</v>
      </c>
      <c r="T23" s="3">
        <v>0</v>
      </c>
      <c r="U23" s="118" t="e">
        <f t="shared" si="0"/>
        <v>#DIV/0!</v>
      </c>
      <c r="V23" s="118"/>
      <c r="W23" s="3">
        <v>42</v>
      </c>
      <c r="X23" s="3">
        <v>609</v>
      </c>
      <c r="Y23" s="118">
        <f t="shared" si="13"/>
        <v>6.8965517241379306</v>
      </c>
      <c r="Z23" s="3">
        <v>12</v>
      </c>
      <c r="AA23" s="3">
        <v>577</v>
      </c>
      <c r="AB23" s="118">
        <f t="shared" si="14"/>
        <v>2.0797227036395149</v>
      </c>
      <c r="AC23" s="3">
        <v>28</v>
      </c>
      <c r="AD23" s="3">
        <v>310</v>
      </c>
      <c r="AE23" s="118">
        <f t="shared" si="15"/>
        <v>9.0322580645161281</v>
      </c>
      <c r="AF23" s="118">
        <f t="shared" si="16"/>
        <v>6.0028441640978585</v>
      </c>
      <c r="AH23" s="118">
        <v>10.508122166570059</v>
      </c>
      <c r="AI23" s="118"/>
      <c r="AJ23" s="118">
        <v>6.0028441640978585</v>
      </c>
      <c r="AK23" s="118">
        <f t="shared" si="21"/>
        <v>8.2554831653339598</v>
      </c>
      <c r="AL23" s="315"/>
      <c r="AM23" s="168">
        <f t="shared" si="1"/>
        <v>187</v>
      </c>
      <c r="AN23" s="18">
        <f t="shared" si="2"/>
        <v>1717</v>
      </c>
      <c r="AO23" s="203">
        <f t="shared" si="17"/>
        <v>10.891089108910892</v>
      </c>
      <c r="AP23" s="18">
        <f t="shared" si="3"/>
        <v>115</v>
      </c>
      <c r="AQ23" s="18">
        <f t="shared" si="4"/>
        <v>1557</v>
      </c>
      <c r="AR23" s="203">
        <f t="shared" si="18"/>
        <v>7.3859987154784843</v>
      </c>
      <c r="AS23" s="18">
        <f t="shared" si="5"/>
        <v>98</v>
      </c>
      <c r="AT23" s="18">
        <f t="shared" si="6"/>
        <v>1193</v>
      </c>
      <c r="AU23" s="205">
        <f t="shared" si="19"/>
        <v>8.2145850796311812</v>
      </c>
      <c r="AV23" s="175">
        <f t="shared" si="20"/>
        <v>8.8305576346735197</v>
      </c>
    </row>
    <row r="24" spans="1:48" x14ac:dyDescent="0.25">
      <c r="A24" s="4" t="s">
        <v>42</v>
      </c>
      <c r="B24" s="4" t="s">
        <v>43</v>
      </c>
      <c r="C24" s="3">
        <v>54</v>
      </c>
      <c r="D24" s="3">
        <v>1555</v>
      </c>
      <c r="E24" s="118">
        <f t="shared" si="7"/>
        <v>3.4726688102893895</v>
      </c>
      <c r="F24" s="3">
        <v>33</v>
      </c>
      <c r="G24" s="3">
        <v>1205</v>
      </c>
      <c r="H24" s="118">
        <f t="shared" si="8"/>
        <v>2.7385892116182573</v>
      </c>
      <c r="I24" s="3">
        <v>80</v>
      </c>
      <c r="J24" s="3">
        <v>1140</v>
      </c>
      <c r="K24" s="118">
        <f t="shared" si="9"/>
        <v>7.0175438596491224</v>
      </c>
      <c r="L24" s="118">
        <f t="shared" si="10"/>
        <v>4.4096006271855899</v>
      </c>
      <c r="M24" s="3">
        <v>0</v>
      </c>
      <c r="N24" s="3">
        <v>0</v>
      </c>
      <c r="O24" s="118" t="e">
        <f t="shared" si="11"/>
        <v>#DIV/0!</v>
      </c>
      <c r="P24" s="3">
        <v>0</v>
      </c>
      <c r="Q24" s="3">
        <v>0</v>
      </c>
      <c r="R24" s="118" t="e">
        <f t="shared" si="12"/>
        <v>#DIV/0!</v>
      </c>
      <c r="S24" s="3">
        <v>0</v>
      </c>
      <c r="T24" s="3">
        <v>0</v>
      </c>
      <c r="U24" s="118" t="e">
        <f t="shared" si="0"/>
        <v>#DIV/0!</v>
      </c>
      <c r="V24" s="118"/>
      <c r="W24" s="3">
        <v>28</v>
      </c>
      <c r="X24" s="3">
        <v>494</v>
      </c>
      <c r="Y24" s="118">
        <f t="shared" si="13"/>
        <v>5.668016194331984</v>
      </c>
      <c r="Z24" s="3">
        <v>4</v>
      </c>
      <c r="AA24" s="3">
        <v>273</v>
      </c>
      <c r="AB24" s="118">
        <f t="shared" si="14"/>
        <v>1.4652014652014651</v>
      </c>
      <c r="AC24" s="3">
        <v>50</v>
      </c>
      <c r="AD24" s="3">
        <v>517</v>
      </c>
      <c r="AE24" s="118">
        <f t="shared" si="15"/>
        <v>9.6711798839458414</v>
      </c>
      <c r="AF24" s="118">
        <f t="shared" si="16"/>
        <v>5.6014658478264296</v>
      </c>
      <c r="AH24" s="118">
        <v>4.4096006271855899</v>
      </c>
      <c r="AI24" s="118"/>
      <c r="AJ24" s="118">
        <v>5.6014658478264296</v>
      </c>
      <c r="AK24" s="118">
        <f t="shared" si="21"/>
        <v>5.0055332375060093</v>
      </c>
      <c r="AL24" s="315"/>
      <c r="AM24" s="168">
        <f t="shared" si="1"/>
        <v>82</v>
      </c>
      <c r="AN24" s="18">
        <f t="shared" si="2"/>
        <v>2049</v>
      </c>
      <c r="AO24" s="203">
        <f t="shared" si="17"/>
        <v>4.0019521717911175</v>
      </c>
      <c r="AP24" s="18">
        <f t="shared" si="3"/>
        <v>37</v>
      </c>
      <c r="AQ24" s="18">
        <f t="shared" si="4"/>
        <v>1478</v>
      </c>
      <c r="AR24" s="203">
        <f t="shared" si="18"/>
        <v>2.503382949932341</v>
      </c>
      <c r="AS24" s="18">
        <f t="shared" si="5"/>
        <v>130</v>
      </c>
      <c r="AT24" s="18">
        <f t="shared" si="6"/>
        <v>1657</v>
      </c>
      <c r="AU24" s="205">
        <f t="shared" si="19"/>
        <v>7.8455039227519618</v>
      </c>
      <c r="AV24" s="175">
        <f t="shared" si="20"/>
        <v>4.7836130148251401</v>
      </c>
    </row>
    <row r="25" spans="1:48" x14ac:dyDescent="0.25">
      <c r="A25" s="4" t="s">
        <v>44</v>
      </c>
      <c r="B25" s="4" t="s">
        <v>45</v>
      </c>
      <c r="C25" s="3">
        <v>363</v>
      </c>
      <c r="D25" s="3">
        <v>1667</v>
      </c>
      <c r="E25" s="118">
        <f t="shared" si="7"/>
        <v>21.775644871025797</v>
      </c>
      <c r="F25" s="3">
        <v>117</v>
      </c>
      <c r="G25" s="3">
        <v>1343</v>
      </c>
      <c r="H25" s="118">
        <f t="shared" si="8"/>
        <v>8.7118391660461647</v>
      </c>
      <c r="I25" s="3">
        <v>101</v>
      </c>
      <c r="J25" s="3">
        <v>1243</v>
      </c>
      <c r="K25" s="118">
        <f t="shared" si="9"/>
        <v>8.1255028157683018</v>
      </c>
      <c r="L25" s="118">
        <f t="shared" si="10"/>
        <v>12.870995617613422</v>
      </c>
      <c r="M25" s="3">
        <v>1</v>
      </c>
      <c r="N25" s="3">
        <v>66</v>
      </c>
      <c r="O25" s="118">
        <f t="shared" si="11"/>
        <v>1.5151515151515151</v>
      </c>
      <c r="P25" s="3">
        <v>1</v>
      </c>
      <c r="Q25" s="3">
        <v>66</v>
      </c>
      <c r="R25" s="118">
        <f t="shared" si="12"/>
        <v>1.5151515151515151</v>
      </c>
      <c r="S25" s="3">
        <v>1</v>
      </c>
      <c r="T25" s="3">
        <v>62</v>
      </c>
      <c r="U25" s="118">
        <f t="shared" si="0"/>
        <v>1.6129032258064515</v>
      </c>
      <c r="V25" s="118">
        <f>+(O25+R25+U25)/3</f>
        <v>1.5477354187031604</v>
      </c>
      <c r="W25" s="3">
        <v>53</v>
      </c>
      <c r="X25" s="3">
        <v>1077</v>
      </c>
      <c r="Y25" s="118">
        <f t="shared" si="13"/>
        <v>4.9210770659238623</v>
      </c>
      <c r="Z25" s="3">
        <v>19</v>
      </c>
      <c r="AA25" s="3">
        <v>1057</v>
      </c>
      <c r="AB25" s="118">
        <f t="shared" si="14"/>
        <v>1.7975402081362346</v>
      </c>
      <c r="AC25" s="3">
        <v>7</v>
      </c>
      <c r="AD25" s="3">
        <v>575</v>
      </c>
      <c r="AE25" s="118">
        <f t="shared" si="15"/>
        <v>1.2173913043478262</v>
      </c>
      <c r="AF25" s="118">
        <f t="shared" si="16"/>
        <v>2.6453361928026413</v>
      </c>
      <c r="AH25" s="118">
        <v>12.870995617613422</v>
      </c>
      <c r="AI25" s="118">
        <v>1.5477354187031604</v>
      </c>
      <c r="AJ25" s="118">
        <v>2.6453361928026413</v>
      </c>
      <c r="AK25" s="118">
        <f>+(AH25+AI25+AJ25)/3</f>
        <v>5.6880224097064085</v>
      </c>
      <c r="AL25" s="315"/>
      <c r="AM25" s="168">
        <f t="shared" si="1"/>
        <v>417</v>
      </c>
      <c r="AN25" s="18">
        <f t="shared" si="2"/>
        <v>2810</v>
      </c>
      <c r="AO25" s="203">
        <f t="shared" si="17"/>
        <v>14.839857651245552</v>
      </c>
      <c r="AP25" s="18">
        <f t="shared" si="3"/>
        <v>137</v>
      </c>
      <c r="AQ25" s="18">
        <f t="shared" si="4"/>
        <v>2466</v>
      </c>
      <c r="AR25" s="203">
        <f t="shared" si="18"/>
        <v>5.5555555555555554</v>
      </c>
      <c r="AS25" s="18">
        <f t="shared" si="5"/>
        <v>109</v>
      </c>
      <c r="AT25" s="18">
        <f t="shared" si="6"/>
        <v>1880</v>
      </c>
      <c r="AU25" s="205">
        <f t="shared" si="19"/>
        <v>5.7978723404255321</v>
      </c>
      <c r="AV25" s="175">
        <f t="shared" si="20"/>
        <v>8.7310951824088807</v>
      </c>
    </row>
    <row r="26" spans="1:48" x14ac:dyDescent="0.25">
      <c r="A26" s="4" t="s">
        <v>46</v>
      </c>
      <c r="B26" s="4" t="s">
        <v>47</v>
      </c>
      <c r="C26" s="3">
        <v>181</v>
      </c>
      <c r="D26" s="3">
        <v>883</v>
      </c>
      <c r="E26" s="118">
        <f t="shared" si="7"/>
        <v>20.498301245753115</v>
      </c>
      <c r="F26" s="3">
        <v>82</v>
      </c>
      <c r="G26" s="3">
        <v>722</v>
      </c>
      <c r="H26" s="118">
        <f t="shared" si="8"/>
        <v>11.357340720221606</v>
      </c>
      <c r="I26" s="3">
        <v>27</v>
      </c>
      <c r="J26" s="3">
        <v>655</v>
      </c>
      <c r="K26" s="118">
        <f t="shared" si="9"/>
        <v>4.1221374045801529</v>
      </c>
      <c r="L26" s="118">
        <f t="shared" si="10"/>
        <v>11.99259312351829</v>
      </c>
      <c r="M26" s="3">
        <v>0</v>
      </c>
      <c r="N26" s="3">
        <v>0</v>
      </c>
      <c r="O26" s="118" t="e">
        <f t="shared" si="11"/>
        <v>#DIV/0!</v>
      </c>
      <c r="P26" s="3">
        <v>0</v>
      </c>
      <c r="Q26" s="3">
        <v>0</v>
      </c>
      <c r="R26" s="118" t="e">
        <f t="shared" si="12"/>
        <v>#DIV/0!</v>
      </c>
      <c r="S26" s="3">
        <v>0</v>
      </c>
      <c r="T26" s="3">
        <v>0</v>
      </c>
      <c r="U26" s="118" t="e">
        <f t="shared" si="0"/>
        <v>#DIV/0!</v>
      </c>
      <c r="V26" s="118"/>
      <c r="W26" s="3">
        <v>24</v>
      </c>
      <c r="X26" s="3">
        <v>601</v>
      </c>
      <c r="Y26" s="118">
        <f t="shared" si="13"/>
        <v>3.9933444259567388</v>
      </c>
      <c r="Z26" s="3">
        <v>11</v>
      </c>
      <c r="AA26" s="3">
        <v>580</v>
      </c>
      <c r="AB26" s="118">
        <f t="shared" si="14"/>
        <v>1.896551724137931</v>
      </c>
      <c r="AC26" s="3">
        <v>7</v>
      </c>
      <c r="AD26" s="3">
        <v>328</v>
      </c>
      <c r="AE26" s="118">
        <f t="shared" si="15"/>
        <v>2.1341463414634148</v>
      </c>
      <c r="AF26" s="118">
        <f t="shared" si="16"/>
        <v>2.6746808305193617</v>
      </c>
      <c r="AH26" s="118">
        <v>11.99259312351829</v>
      </c>
      <c r="AI26" s="118"/>
      <c r="AJ26" s="118">
        <v>2.6746808305193617</v>
      </c>
      <c r="AK26" s="118">
        <f t="shared" si="21"/>
        <v>7.3336369770188261</v>
      </c>
      <c r="AL26" s="315"/>
      <c r="AM26" s="168">
        <f t="shared" si="1"/>
        <v>205</v>
      </c>
      <c r="AN26" s="18">
        <f t="shared" si="2"/>
        <v>1484</v>
      </c>
      <c r="AO26" s="203">
        <f t="shared" si="17"/>
        <v>13.814016172506738</v>
      </c>
      <c r="AP26" s="18">
        <f t="shared" si="3"/>
        <v>93</v>
      </c>
      <c r="AQ26" s="18">
        <f t="shared" si="4"/>
        <v>1302</v>
      </c>
      <c r="AR26" s="203">
        <f t="shared" si="18"/>
        <v>7.1428571428571423</v>
      </c>
      <c r="AS26" s="18">
        <f t="shared" si="5"/>
        <v>34</v>
      </c>
      <c r="AT26" s="18">
        <f t="shared" si="6"/>
        <v>983</v>
      </c>
      <c r="AU26" s="205">
        <f t="shared" si="19"/>
        <v>3.4587995930824009</v>
      </c>
      <c r="AV26" s="175">
        <f t="shared" si="20"/>
        <v>8.138557636148759</v>
      </c>
    </row>
    <row r="27" spans="1:48" x14ac:dyDescent="0.25">
      <c r="A27" s="4" t="s">
        <v>48</v>
      </c>
      <c r="B27" s="4" t="s">
        <v>49</v>
      </c>
      <c r="C27" s="3">
        <v>131</v>
      </c>
      <c r="D27" s="3">
        <v>701</v>
      </c>
      <c r="E27" s="118">
        <f t="shared" si="7"/>
        <v>18.687589158345222</v>
      </c>
      <c r="F27" s="3">
        <v>49</v>
      </c>
      <c r="G27" s="3">
        <v>585</v>
      </c>
      <c r="H27" s="118">
        <f t="shared" si="8"/>
        <v>8.3760683760683747</v>
      </c>
      <c r="I27" s="3">
        <v>50</v>
      </c>
      <c r="J27" s="3">
        <v>541</v>
      </c>
      <c r="K27" s="118">
        <f t="shared" si="9"/>
        <v>9.2421441774491679</v>
      </c>
      <c r="L27" s="118">
        <f t="shared" si="10"/>
        <v>12.101933903954254</v>
      </c>
      <c r="M27" s="3">
        <v>0</v>
      </c>
      <c r="N27" s="3">
        <v>0</v>
      </c>
      <c r="O27" s="118" t="e">
        <f t="shared" si="11"/>
        <v>#DIV/0!</v>
      </c>
      <c r="P27" s="3">
        <v>0</v>
      </c>
      <c r="Q27" s="3">
        <v>0</v>
      </c>
      <c r="R27" s="118" t="e">
        <f t="shared" si="12"/>
        <v>#DIV/0!</v>
      </c>
      <c r="S27" s="3">
        <v>0</v>
      </c>
      <c r="T27" s="3">
        <v>0</v>
      </c>
      <c r="U27" s="118" t="e">
        <f t="shared" si="0"/>
        <v>#DIV/0!</v>
      </c>
      <c r="V27" s="118"/>
      <c r="W27" s="3">
        <v>12</v>
      </c>
      <c r="X27" s="3">
        <v>317</v>
      </c>
      <c r="Y27" s="118">
        <f t="shared" si="13"/>
        <v>3.7854889589905363</v>
      </c>
      <c r="Z27" s="3">
        <v>9</v>
      </c>
      <c r="AA27" s="3">
        <v>306</v>
      </c>
      <c r="AB27" s="118">
        <f t="shared" si="14"/>
        <v>2.9411764705882351</v>
      </c>
      <c r="AC27" s="3">
        <v>2</v>
      </c>
      <c r="AD27" s="3">
        <v>147</v>
      </c>
      <c r="AE27" s="118">
        <f t="shared" si="15"/>
        <v>1.3605442176870748</v>
      </c>
      <c r="AF27" s="118">
        <f t="shared" si="16"/>
        <v>2.6957365490886152</v>
      </c>
      <c r="AH27" s="118">
        <v>12.101933903954254</v>
      </c>
      <c r="AI27" s="118"/>
      <c r="AJ27" s="118">
        <v>2.6957365490886152</v>
      </c>
      <c r="AK27" s="118">
        <f t="shared" si="21"/>
        <v>7.3988352265214345</v>
      </c>
      <c r="AL27" s="315"/>
      <c r="AM27" s="168">
        <f t="shared" si="1"/>
        <v>143</v>
      </c>
      <c r="AN27" s="18">
        <f t="shared" si="2"/>
        <v>1018</v>
      </c>
      <c r="AO27" s="203">
        <f t="shared" si="17"/>
        <v>14.047151277013754</v>
      </c>
      <c r="AP27" s="18">
        <f t="shared" si="3"/>
        <v>58</v>
      </c>
      <c r="AQ27" s="18">
        <f t="shared" si="4"/>
        <v>891</v>
      </c>
      <c r="AR27" s="203">
        <f t="shared" si="18"/>
        <v>6.5095398428731759</v>
      </c>
      <c r="AS27" s="18">
        <f t="shared" si="5"/>
        <v>52</v>
      </c>
      <c r="AT27" s="18">
        <f t="shared" si="6"/>
        <v>688</v>
      </c>
      <c r="AU27" s="205">
        <f t="shared" si="19"/>
        <v>7.5581395348837201</v>
      </c>
      <c r="AV27" s="175">
        <f t="shared" si="20"/>
        <v>9.3716102182568832</v>
      </c>
    </row>
    <row r="28" spans="1:48" x14ac:dyDescent="0.25">
      <c r="A28" s="4" t="s">
        <v>50</v>
      </c>
      <c r="B28" s="4" t="s">
        <v>51</v>
      </c>
      <c r="C28" s="3">
        <v>228</v>
      </c>
      <c r="D28" s="3">
        <v>1342</v>
      </c>
      <c r="E28" s="118">
        <f t="shared" si="7"/>
        <v>16.98956780923994</v>
      </c>
      <c r="F28" s="3">
        <v>106</v>
      </c>
      <c r="G28" s="3">
        <v>1111</v>
      </c>
      <c r="H28" s="118">
        <f t="shared" si="8"/>
        <v>9.5409540954095409</v>
      </c>
      <c r="I28" s="3">
        <v>82</v>
      </c>
      <c r="J28" s="3">
        <v>1012</v>
      </c>
      <c r="K28" s="118">
        <f t="shared" si="9"/>
        <v>8.1027667984189726</v>
      </c>
      <c r="L28" s="118">
        <f t="shared" si="10"/>
        <v>11.544429567689486</v>
      </c>
      <c r="M28" s="3">
        <v>0</v>
      </c>
      <c r="N28" s="3">
        <v>0</v>
      </c>
      <c r="O28" s="118" t="e">
        <f t="shared" si="11"/>
        <v>#DIV/0!</v>
      </c>
      <c r="P28" s="3">
        <v>0</v>
      </c>
      <c r="Q28" s="3">
        <v>0</v>
      </c>
      <c r="R28" s="118" t="e">
        <f t="shared" si="12"/>
        <v>#DIV/0!</v>
      </c>
      <c r="S28" s="3">
        <v>0</v>
      </c>
      <c r="T28" s="3">
        <v>0</v>
      </c>
      <c r="U28" s="118" t="e">
        <f t="shared" si="0"/>
        <v>#DIV/0!</v>
      </c>
      <c r="V28" s="118"/>
      <c r="W28" s="3">
        <v>14</v>
      </c>
      <c r="X28" s="3">
        <v>607</v>
      </c>
      <c r="Y28" s="118">
        <f t="shared" si="13"/>
        <v>2.3064250411861615</v>
      </c>
      <c r="Z28" s="3">
        <v>32</v>
      </c>
      <c r="AA28" s="3">
        <v>611</v>
      </c>
      <c r="AB28" s="118">
        <f t="shared" si="14"/>
        <v>5.2373158756137483</v>
      </c>
      <c r="AC28" s="3">
        <v>10</v>
      </c>
      <c r="AD28" s="3">
        <v>257</v>
      </c>
      <c r="AE28" s="118">
        <f t="shared" si="15"/>
        <v>3.8910505836575875</v>
      </c>
      <c r="AF28" s="118">
        <f t="shared" si="16"/>
        <v>3.8115971668191659</v>
      </c>
      <c r="AH28" s="118">
        <v>11.544429567689486</v>
      </c>
      <c r="AI28" s="118"/>
      <c r="AJ28" s="118">
        <v>3.8115971668191659</v>
      </c>
      <c r="AK28" s="118">
        <f t="shared" si="21"/>
        <v>7.6780133672543256</v>
      </c>
      <c r="AL28" s="315"/>
      <c r="AM28" s="168">
        <f t="shared" si="1"/>
        <v>242</v>
      </c>
      <c r="AN28" s="18">
        <f t="shared" si="2"/>
        <v>1949</v>
      </c>
      <c r="AO28" s="203">
        <f t="shared" si="17"/>
        <v>12.416623909697281</v>
      </c>
      <c r="AP28" s="18">
        <f t="shared" si="3"/>
        <v>138</v>
      </c>
      <c r="AQ28" s="18">
        <f t="shared" si="4"/>
        <v>1722</v>
      </c>
      <c r="AR28" s="203">
        <f t="shared" si="18"/>
        <v>8.0139372822299642</v>
      </c>
      <c r="AS28" s="18">
        <f t="shared" si="5"/>
        <v>92</v>
      </c>
      <c r="AT28" s="18">
        <f t="shared" si="6"/>
        <v>1269</v>
      </c>
      <c r="AU28" s="205">
        <f t="shared" si="19"/>
        <v>7.2498029944838454</v>
      </c>
      <c r="AV28" s="175">
        <f t="shared" si="20"/>
        <v>9.2267880621370306</v>
      </c>
    </row>
    <row r="29" spans="1:48" x14ac:dyDescent="0.25">
      <c r="A29" s="4" t="s">
        <v>52</v>
      </c>
      <c r="B29" s="4" t="s">
        <v>53</v>
      </c>
      <c r="C29" s="3">
        <v>174</v>
      </c>
      <c r="D29" s="3">
        <v>1346</v>
      </c>
      <c r="E29" s="118">
        <f t="shared" si="7"/>
        <v>12.927191679049036</v>
      </c>
      <c r="F29" s="3">
        <v>126</v>
      </c>
      <c r="G29" s="3">
        <v>1218</v>
      </c>
      <c r="H29" s="118">
        <f t="shared" si="8"/>
        <v>10.344827586206897</v>
      </c>
      <c r="I29" s="3">
        <v>91</v>
      </c>
      <c r="J29" s="3">
        <v>1132</v>
      </c>
      <c r="K29" s="118">
        <f t="shared" si="9"/>
        <v>8.0388692579505303</v>
      </c>
      <c r="L29" s="118">
        <f t="shared" si="10"/>
        <v>10.436962841068821</v>
      </c>
      <c r="M29" s="3">
        <v>0</v>
      </c>
      <c r="N29" s="3">
        <v>0</v>
      </c>
      <c r="O29" s="118" t="e">
        <f t="shared" si="11"/>
        <v>#DIV/0!</v>
      </c>
      <c r="P29" s="3">
        <v>0</v>
      </c>
      <c r="Q29" s="3">
        <v>0</v>
      </c>
      <c r="R29" s="118" t="e">
        <f t="shared" si="12"/>
        <v>#DIV/0!</v>
      </c>
      <c r="S29" s="3">
        <v>0</v>
      </c>
      <c r="T29" s="3">
        <v>0</v>
      </c>
      <c r="U29" s="118" t="e">
        <f t="shared" si="0"/>
        <v>#DIV/0!</v>
      </c>
      <c r="V29" s="118"/>
      <c r="W29" s="3">
        <v>34</v>
      </c>
      <c r="X29" s="3">
        <v>453</v>
      </c>
      <c r="Y29" s="118">
        <f t="shared" si="13"/>
        <v>7.5055187637969087</v>
      </c>
      <c r="Z29" s="3">
        <v>25</v>
      </c>
      <c r="AA29" s="3">
        <v>427</v>
      </c>
      <c r="AB29" s="118">
        <f t="shared" si="14"/>
        <v>5.8548009367681502</v>
      </c>
      <c r="AC29" s="3">
        <v>24</v>
      </c>
      <c r="AD29" s="3">
        <v>321</v>
      </c>
      <c r="AE29" s="118">
        <f t="shared" si="15"/>
        <v>7.4766355140186906</v>
      </c>
      <c r="AF29" s="118">
        <f t="shared" si="16"/>
        <v>6.9456517381945835</v>
      </c>
      <c r="AH29" s="118">
        <v>10.436962841068821</v>
      </c>
      <c r="AI29" s="118"/>
      <c r="AJ29" s="118">
        <v>6.9456517381945835</v>
      </c>
      <c r="AK29" s="118">
        <f t="shared" si="21"/>
        <v>8.6913072896317018</v>
      </c>
      <c r="AL29" s="315"/>
      <c r="AM29" s="168">
        <f t="shared" si="1"/>
        <v>208</v>
      </c>
      <c r="AN29" s="18">
        <f t="shared" si="2"/>
        <v>1799</v>
      </c>
      <c r="AO29" s="203">
        <f t="shared" si="17"/>
        <v>11.561978877153974</v>
      </c>
      <c r="AP29" s="18">
        <f t="shared" si="3"/>
        <v>151</v>
      </c>
      <c r="AQ29" s="18">
        <f t="shared" si="4"/>
        <v>1645</v>
      </c>
      <c r="AR29" s="203">
        <f t="shared" si="18"/>
        <v>9.179331306990882</v>
      </c>
      <c r="AS29" s="18">
        <f t="shared" si="5"/>
        <v>115</v>
      </c>
      <c r="AT29" s="18">
        <f t="shared" si="6"/>
        <v>1453</v>
      </c>
      <c r="AU29" s="205">
        <f t="shared" si="19"/>
        <v>7.9146593255333801</v>
      </c>
      <c r="AV29" s="175">
        <f t="shared" si="20"/>
        <v>9.5519898365594127</v>
      </c>
    </row>
    <row r="30" spans="1:48" x14ac:dyDescent="0.25">
      <c r="A30" s="4" t="s">
        <v>54</v>
      </c>
      <c r="B30" s="4" t="s">
        <v>55</v>
      </c>
      <c r="C30" s="3">
        <v>520</v>
      </c>
      <c r="D30" s="3">
        <v>2719</v>
      </c>
      <c r="E30" s="118">
        <f t="shared" si="7"/>
        <v>19.124678190511219</v>
      </c>
      <c r="F30" s="3">
        <v>239</v>
      </c>
      <c r="G30" s="3">
        <v>2141</v>
      </c>
      <c r="H30" s="118">
        <f t="shared" si="8"/>
        <v>11.163007940214854</v>
      </c>
      <c r="I30" s="3">
        <v>154</v>
      </c>
      <c r="J30" s="3">
        <v>1940</v>
      </c>
      <c r="K30" s="118">
        <f t="shared" si="9"/>
        <v>7.9381443298969065</v>
      </c>
      <c r="L30" s="118">
        <f t="shared" si="10"/>
        <v>12.741943486874327</v>
      </c>
      <c r="M30" s="3">
        <v>0</v>
      </c>
      <c r="N30" s="3">
        <v>0</v>
      </c>
      <c r="O30" s="118" t="e">
        <f t="shared" si="11"/>
        <v>#DIV/0!</v>
      </c>
      <c r="P30" s="3">
        <v>0</v>
      </c>
      <c r="Q30" s="3">
        <v>0</v>
      </c>
      <c r="R30" s="118" t="e">
        <f t="shared" si="12"/>
        <v>#DIV/0!</v>
      </c>
      <c r="S30" s="3">
        <v>0</v>
      </c>
      <c r="T30" s="3">
        <v>0</v>
      </c>
      <c r="U30" s="118" t="e">
        <f t="shared" si="0"/>
        <v>#DIV/0!</v>
      </c>
      <c r="V30" s="118"/>
      <c r="W30" s="3">
        <v>65</v>
      </c>
      <c r="X30" s="3">
        <v>1122</v>
      </c>
      <c r="Y30" s="118">
        <f t="shared" si="13"/>
        <v>5.7932263814616753</v>
      </c>
      <c r="Z30" s="3">
        <v>33</v>
      </c>
      <c r="AA30" s="3">
        <v>1079</v>
      </c>
      <c r="AB30" s="118">
        <f t="shared" si="14"/>
        <v>3.0583873957367933</v>
      </c>
      <c r="AC30" s="3">
        <v>10</v>
      </c>
      <c r="AD30" s="3">
        <v>522</v>
      </c>
      <c r="AE30" s="118">
        <f t="shared" si="15"/>
        <v>1.9157088122605364</v>
      </c>
      <c r="AF30" s="118">
        <f t="shared" si="16"/>
        <v>3.5891075298196689</v>
      </c>
      <c r="AH30" s="118">
        <v>12.741943486874327</v>
      </c>
      <c r="AI30" s="118"/>
      <c r="AJ30" s="118">
        <v>3.5891075298196689</v>
      </c>
      <c r="AK30" s="118">
        <f t="shared" si="21"/>
        <v>8.1655255083469971</v>
      </c>
      <c r="AL30" s="315"/>
      <c r="AM30" s="168">
        <f t="shared" si="1"/>
        <v>585</v>
      </c>
      <c r="AN30" s="18">
        <f t="shared" si="2"/>
        <v>3841</v>
      </c>
      <c r="AO30" s="203">
        <f t="shared" si="17"/>
        <v>15.230408747721945</v>
      </c>
      <c r="AP30" s="18">
        <f t="shared" si="3"/>
        <v>272</v>
      </c>
      <c r="AQ30" s="18">
        <f t="shared" si="4"/>
        <v>3220</v>
      </c>
      <c r="AR30" s="203">
        <f t="shared" si="18"/>
        <v>8.4472049689440993</v>
      </c>
      <c r="AS30" s="18">
        <f t="shared" si="5"/>
        <v>164</v>
      </c>
      <c r="AT30" s="18">
        <f t="shared" si="6"/>
        <v>2462</v>
      </c>
      <c r="AU30" s="205">
        <f t="shared" si="19"/>
        <v>6.6612510154346065</v>
      </c>
      <c r="AV30" s="175">
        <f t="shared" si="20"/>
        <v>10.112954910700218</v>
      </c>
    </row>
    <row r="31" spans="1:48" x14ac:dyDescent="0.25">
      <c r="A31" s="4" t="s">
        <v>56</v>
      </c>
      <c r="B31" s="4" t="s">
        <v>57</v>
      </c>
      <c r="C31" s="3">
        <v>261</v>
      </c>
      <c r="D31" s="3">
        <v>1744</v>
      </c>
      <c r="E31" s="118">
        <f t="shared" si="7"/>
        <v>14.965596330275229</v>
      </c>
      <c r="F31" s="3">
        <v>134</v>
      </c>
      <c r="G31" s="3">
        <v>1491</v>
      </c>
      <c r="H31" s="118">
        <f t="shared" si="8"/>
        <v>8.9872568745808188</v>
      </c>
      <c r="I31" s="3">
        <v>163</v>
      </c>
      <c r="J31" s="3">
        <v>1375</v>
      </c>
      <c r="K31" s="118">
        <f t="shared" si="9"/>
        <v>11.854545454545455</v>
      </c>
      <c r="L31" s="118">
        <f t="shared" si="10"/>
        <v>11.935799553133833</v>
      </c>
      <c r="M31" s="3">
        <v>0</v>
      </c>
      <c r="N31" s="3">
        <v>0</v>
      </c>
      <c r="O31" s="118" t="e">
        <f t="shared" si="11"/>
        <v>#DIV/0!</v>
      </c>
      <c r="P31" s="3">
        <v>0</v>
      </c>
      <c r="Q31" s="3">
        <v>0</v>
      </c>
      <c r="R31" s="118" t="e">
        <f t="shared" si="12"/>
        <v>#DIV/0!</v>
      </c>
      <c r="S31" s="3">
        <v>0</v>
      </c>
      <c r="T31" s="3">
        <v>0</v>
      </c>
      <c r="U31" s="118" t="e">
        <f t="shared" si="0"/>
        <v>#DIV/0!</v>
      </c>
      <c r="V31" s="118"/>
      <c r="W31" s="3">
        <v>45</v>
      </c>
      <c r="X31" s="3">
        <v>976</v>
      </c>
      <c r="Y31" s="118">
        <f t="shared" si="13"/>
        <v>4.610655737704918</v>
      </c>
      <c r="Z31" s="3">
        <v>29</v>
      </c>
      <c r="AA31" s="3">
        <v>937</v>
      </c>
      <c r="AB31" s="118">
        <f t="shared" si="14"/>
        <v>3.0949839914621133</v>
      </c>
      <c r="AC31" s="3">
        <v>31</v>
      </c>
      <c r="AD31" s="3">
        <v>509</v>
      </c>
      <c r="AE31" s="118">
        <f t="shared" si="15"/>
        <v>6.0903732809430258</v>
      </c>
      <c r="AF31" s="118">
        <f t="shared" si="16"/>
        <v>4.5986710033700193</v>
      </c>
      <c r="AH31" s="118">
        <v>11.935799553133833</v>
      </c>
      <c r="AI31" s="118"/>
      <c r="AJ31" s="118">
        <v>4.5986710033700193</v>
      </c>
      <c r="AK31" s="118">
        <f t="shared" si="21"/>
        <v>8.2672352782519258</v>
      </c>
      <c r="AL31" s="315"/>
      <c r="AM31" s="168">
        <f t="shared" si="1"/>
        <v>306</v>
      </c>
      <c r="AN31" s="18">
        <f t="shared" si="2"/>
        <v>2720</v>
      </c>
      <c r="AO31" s="203">
        <f t="shared" si="17"/>
        <v>11.25</v>
      </c>
      <c r="AP31" s="18">
        <f t="shared" si="3"/>
        <v>163</v>
      </c>
      <c r="AQ31" s="18">
        <f t="shared" si="4"/>
        <v>2428</v>
      </c>
      <c r="AR31" s="203">
        <f t="shared" si="18"/>
        <v>6.71334431630972</v>
      </c>
      <c r="AS31" s="18">
        <f t="shared" si="5"/>
        <v>194</v>
      </c>
      <c r="AT31" s="18">
        <f t="shared" si="6"/>
        <v>1884</v>
      </c>
      <c r="AU31" s="205">
        <f t="shared" si="19"/>
        <v>10.297239915074311</v>
      </c>
      <c r="AV31" s="175">
        <f t="shared" si="20"/>
        <v>9.420194743794676</v>
      </c>
    </row>
    <row r="32" spans="1:48" x14ac:dyDescent="0.25">
      <c r="A32" s="4" t="s">
        <v>58</v>
      </c>
      <c r="B32" s="4" t="s">
        <v>59</v>
      </c>
      <c r="C32" s="3">
        <v>369</v>
      </c>
      <c r="D32" s="3">
        <v>2116</v>
      </c>
      <c r="E32" s="118">
        <f t="shared" si="7"/>
        <v>17.438563327032135</v>
      </c>
      <c r="F32" s="3">
        <v>306</v>
      </c>
      <c r="G32" s="3">
        <v>2153</v>
      </c>
      <c r="H32" s="118">
        <f t="shared" si="8"/>
        <v>14.212726428239666</v>
      </c>
      <c r="I32" s="3">
        <v>300</v>
      </c>
      <c r="J32" s="3">
        <v>2168</v>
      </c>
      <c r="K32" s="118">
        <f t="shared" si="9"/>
        <v>13.837638376383765</v>
      </c>
      <c r="L32" s="118">
        <f t="shared" si="10"/>
        <v>15.162976043885189</v>
      </c>
      <c r="M32" s="3">
        <v>0</v>
      </c>
      <c r="N32" s="3">
        <v>0</v>
      </c>
      <c r="O32" s="118" t="e">
        <f t="shared" si="11"/>
        <v>#DIV/0!</v>
      </c>
      <c r="P32" s="3">
        <v>0</v>
      </c>
      <c r="Q32" s="3">
        <v>0</v>
      </c>
      <c r="R32" s="118" t="e">
        <f t="shared" si="12"/>
        <v>#DIV/0!</v>
      </c>
      <c r="S32" s="3">
        <v>0</v>
      </c>
      <c r="T32" s="3">
        <v>0</v>
      </c>
      <c r="U32" s="118" t="e">
        <f t="shared" si="0"/>
        <v>#DIV/0!</v>
      </c>
      <c r="V32" s="118"/>
      <c r="W32" s="3">
        <v>98</v>
      </c>
      <c r="X32" s="3">
        <v>1011</v>
      </c>
      <c r="Y32" s="118">
        <f t="shared" si="13"/>
        <v>9.693372898120673</v>
      </c>
      <c r="Z32" s="3">
        <v>66</v>
      </c>
      <c r="AA32" s="3">
        <v>1015</v>
      </c>
      <c r="AB32" s="118">
        <f t="shared" si="14"/>
        <v>6.5024630541871922</v>
      </c>
      <c r="AC32" s="3">
        <v>62</v>
      </c>
      <c r="AD32" s="3">
        <v>938</v>
      </c>
      <c r="AE32" s="118">
        <f t="shared" si="15"/>
        <v>6.6098081023454158</v>
      </c>
      <c r="AF32" s="118">
        <f t="shared" si="16"/>
        <v>7.6018813515510937</v>
      </c>
      <c r="AH32" s="118">
        <v>15.162976043885189</v>
      </c>
      <c r="AI32" s="118"/>
      <c r="AJ32" s="118">
        <v>7.6018813515510937</v>
      </c>
      <c r="AK32" s="118">
        <f t="shared" si="21"/>
        <v>11.382428697718142</v>
      </c>
      <c r="AL32" s="315"/>
      <c r="AM32" s="168">
        <f t="shared" si="1"/>
        <v>467</v>
      </c>
      <c r="AN32" s="18">
        <f t="shared" si="2"/>
        <v>3127</v>
      </c>
      <c r="AO32" s="203">
        <f t="shared" si="17"/>
        <v>14.934441957147426</v>
      </c>
      <c r="AP32" s="18">
        <f t="shared" si="3"/>
        <v>372</v>
      </c>
      <c r="AQ32" s="18">
        <f t="shared" si="4"/>
        <v>3168</v>
      </c>
      <c r="AR32" s="203">
        <f t="shared" si="18"/>
        <v>11.742424242424242</v>
      </c>
      <c r="AS32" s="18">
        <f t="shared" si="5"/>
        <v>362</v>
      </c>
      <c r="AT32" s="18">
        <f t="shared" si="6"/>
        <v>3106</v>
      </c>
      <c r="AU32" s="205">
        <f t="shared" si="19"/>
        <v>11.654861558274309</v>
      </c>
      <c r="AV32" s="175">
        <f t="shared" si="20"/>
        <v>12.777242585948661</v>
      </c>
    </row>
    <row r="33" spans="1:48" x14ac:dyDescent="0.25">
      <c r="A33" s="4" t="s">
        <v>60</v>
      </c>
      <c r="B33" s="4" t="s">
        <v>61</v>
      </c>
      <c r="C33" s="3">
        <v>150</v>
      </c>
      <c r="D33" s="3">
        <v>948</v>
      </c>
      <c r="E33" s="118">
        <f t="shared" si="7"/>
        <v>15.822784810126583</v>
      </c>
      <c r="F33" s="3">
        <v>121</v>
      </c>
      <c r="G33" s="3">
        <v>819</v>
      </c>
      <c r="H33" s="118">
        <f t="shared" si="8"/>
        <v>14.774114774114775</v>
      </c>
      <c r="I33" s="3">
        <v>81</v>
      </c>
      <c r="J33" s="3">
        <v>698</v>
      </c>
      <c r="K33" s="118">
        <f t="shared" si="9"/>
        <v>11.604584527220631</v>
      </c>
      <c r="L33" s="118">
        <f t="shared" si="10"/>
        <v>14.067161370487328</v>
      </c>
      <c r="M33" s="3">
        <v>0</v>
      </c>
      <c r="N33" s="3">
        <v>0</v>
      </c>
      <c r="O33" s="118" t="e">
        <f t="shared" si="11"/>
        <v>#DIV/0!</v>
      </c>
      <c r="P33" s="3">
        <v>0</v>
      </c>
      <c r="Q33" s="3">
        <v>0</v>
      </c>
      <c r="R33" s="118" t="e">
        <f t="shared" si="12"/>
        <v>#DIV/0!</v>
      </c>
      <c r="S33" s="3">
        <v>0</v>
      </c>
      <c r="T33" s="3">
        <v>0</v>
      </c>
      <c r="U33" s="118" t="e">
        <f t="shared" si="0"/>
        <v>#DIV/0!</v>
      </c>
      <c r="V33" s="118"/>
      <c r="W33" s="3">
        <v>58</v>
      </c>
      <c r="X33" s="3">
        <v>485</v>
      </c>
      <c r="Y33" s="118">
        <f t="shared" si="13"/>
        <v>11.958762886597938</v>
      </c>
      <c r="Z33" s="3">
        <v>49</v>
      </c>
      <c r="AA33" s="3">
        <v>427</v>
      </c>
      <c r="AB33" s="118">
        <f t="shared" si="14"/>
        <v>11.475409836065573</v>
      </c>
      <c r="AC33" s="3">
        <v>9</v>
      </c>
      <c r="AD33" s="3">
        <v>208</v>
      </c>
      <c r="AE33" s="118">
        <f t="shared" si="15"/>
        <v>4.3269230769230766</v>
      </c>
      <c r="AF33" s="118">
        <f t="shared" si="16"/>
        <v>9.2536985998621955</v>
      </c>
      <c r="AH33" s="118">
        <v>14.067161370487328</v>
      </c>
      <c r="AI33" s="118"/>
      <c r="AJ33" s="118">
        <v>9.2536985998621955</v>
      </c>
      <c r="AK33" s="118">
        <f t="shared" si="21"/>
        <v>11.660429985174762</v>
      </c>
      <c r="AL33" s="315"/>
      <c r="AM33" s="168">
        <f t="shared" si="1"/>
        <v>208</v>
      </c>
      <c r="AN33" s="18">
        <f t="shared" si="2"/>
        <v>1433</v>
      </c>
      <c r="AO33" s="203">
        <f t="shared" si="17"/>
        <v>14.515003489183531</v>
      </c>
      <c r="AP33" s="18">
        <f t="shared" si="3"/>
        <v>170</v>
      </c>
      <c r="AQ33" s="18">
        <f t="shared" si="4"/>
        <v>1246</v>
      </c>
      <c r="AR33" s="203">
        <f t="shared" si="18"/>
        <v>13.643659711075443</v>
      </c>
      <c r="AS33" s="18">
        <f t="shared" si="5"/>
        <v>90</v>
      </c>
      <c r="AT33" s="18">
        <f t="shared" si="6"/>
        <v>906</v>
      </c>
      <c r="AU33" s="205">
        <f t="shared" si="19"/>
        <v>9.9337748344370862</v>
      </c>
      <c r="AV33" s="175">
        <f t="shared" si="20"/>
        <v>12.697479344898687</v>
      </c>
    </row>
    <row r="34" spans="1:48" x14ac:dyDescent="0.25">
      <c r="A34" s="4" t="s">
        <v>62</v>
      </c>
      <c r="B34" s="4" t="s">
        <v>63</v>
      </c>
      <c r="C34" s="3">
        <v>100</v>
      </c>
      <c r="D34" s="3">
        <v>958</v>
      </c>
      <c r="E34" s="118">
        <f t="shared" si="7"/>
        <v>10.438413361169102</v>
      </c>
      <c r="F34" s="3">
        <v>95</v>
      </c>
      <c r="G34" s="3">
        <v>842</v>
      </c>
      <c r="H34" s="118">
        <f t="shared" si="8"/>
        <v>11.282660332541568</v>
      </c>
      <c r="I34" s="3">
        <v>60</v>
      </c>
      <c r="J34" s="3">
        <v>750</v>
      </c>
      <c r="K34" s="118">
        <f t="shared" si="9"/>
        <v>8</v>
      </c>
      <c r="L34" s="118">
        <f t="shared" si="10"/>
        <v>9.9070245645702233</v>
      </c>
      <c r="M34" s="3">
        <v>0</v>
      </c>
      <c r="N34" s="3">
        <v>0</v>
      </c>
      <c r="O34" s="118" t="e">
        <f t="shared" si="11"/>
        <v>#DIV/0!</v>
      </c>
      <c r="P34" s="3">
        <v>0</v>
      </c>
      <c r="Q34" s="3">
        <v>0</v>
      </c>
      <c r="R34" s="118" t="e">
        <f t="shared" si="12"/>
        <v>#DIV/0!</v>
      </c>
      <c r="S34" s="3">
        <v>0</v>
      </c>
      <c r="T34" s="3">
        <v>0</v>
      </c>
      <c r="U34" s="118" t="e">
        <f t="shared" si="0"/>
        <v>#DIV/0!</v>
      </c>
      <c r="V34" s="118"/>
      <c r="W34" s="3">
        <v>48</v>
      </c>
      <c r="X34" s="3">
        <v>424</v>
      </c>
      <c r="Y34" s="118">
        <f t="shared" si="13"/>
        <v>11.320754716981133</v>
      </c>
      <c r="Z34" s="3">
        <v>30</v>
      </c>
      <c r="AA34" s="3">
        <v>432</v>
      </c>
      <c r="AB34" s="118">
        <f t="shared" si="14"/>
        <v>6.9444444444444446</v>
      </c>
      <c r="AC34" s="3">
        <v>29</v>
      </c>
      <c r="AD34" s="3">
        <v>299</v>
      </c>
      <c r="AE34" s="118">
        <f t="shared" si="15"/>
        <v>9.6989966555183944</v>
      </c>
      <c r="AF34" s="118">
        <f t="shared" si="16"/>
        <v>9.3213986056479907</v>
      </c>
      <c r="AH34" s="118">
        <v>9.9070245645702233</v>
      </c>
      <c r="AI34" s="118"/>
      <c r="AJ34" s="118">
        <v>9.3213986056479907</v>
      </c>
      <c r="AK34" s="118">
        <f t="shared" si="21"/>
        <v>9.614211585109107</v>
      </c>
      <c r="AL34" s="315"/>
      <c r="AM34" s="168">
        <f t="shared" si="1"/>
        <v>148</v>
      </c>
      <c r="AN34" s="18">
        <f t="shared" si="2"/>
        <v>1382</v>
      </c>
      <c r="AO34" s="203">
        <f t="shared" si="17"/>
        <v>10.709117221418236</v>
      </c>
      <c r="AP34" s="18">
        <f t="shared" si="3"/>
        <v>125</v>
      </c>
      <c r="AQ34" s="18">
        <f t="shared" si="4"/>
        <v>1274</v>
      </c>
      <c r="AR34" s="203">
        <f t="shared" si="18"/>
        <v>9.811616954474097</v>
      </c>
      <c r="AS34" s="18">
        <f t="shared" si="5"/>
        <v>89</v>
      </c>
      <c r="AT34" s="18">
        <f t="shared" si="6"/>
        <v>1049</v>
      </c>
      <c r="AU34" s="205">
        <f t="shared" si="19"/>
        <v>8.4842707340324122</v>
      </c>
      <c r="AV34" s="175">
        <f t="shared" si="20"/>
        <v>9.6683349699749144</v>
      </c>
    </row>
    <row r="35" spans="1:48" x14ac:dyDescent="0.25">
      <c r="A35" s="4" t="s">
        <v>64</v>
      </c>
      <c r="B35" s="4" t="s">
        <v>65</v>
      </c>
      <c r="C35" s="3">
        <v>163</v>
      </c>
      <c r="D35" s="3">
        <v>1670</v>
      </c>
      <c r="E35" s="118">
        <f t="shared" si="7"/>
        <v>9.7604790419161667</v>
      </c>
      <c r="F35" s="3">
        <v>81</v>
      </c>
      <c r="G35" s="3">
        <v>1522</v>
      </c>
      <c r="H35" s="118">
        <f t="shared" si="8"/>
        <v>5.3219448094612352</v>
      </c>
      <c r="I35" s="3">
        <v>60</v>
      </c>
      <c r="J35" s="3">
        <v>1469</v>
      </c>
      <c r="K35" s="118">
        <f t="shared" si="9"/>
        <v>4.0844111640571823</v>
      </c>
      <c r="L35" s="118">
        <f t="shared" si="10"/>
        <v>6.388945005144862</v>
      </c>
      <c r="M35" s="3">
        <v>0</v>
      </c>
      <c r="N35" s="3">
        <v>0</v>
      </c>
      <c r="O35" s="118" t="e">
        <f t="shared" si="11"/>
        <v>#DIV/0!</v>
      </c>
      <c r="P35" s="3">
        <v>0</v>
      </c>
      <c r="Q35" s="3">
        <v>0</v>
      </c>
      <c r="R35" s="118" t="e">
        <f t="shared" si="12"/>
        <v>#DIV/0!</v>
      </c>
      <c r="S35" s="3">
        <v>0</v>
      </c>
      <c r="T35" s="3">
        <v>0</v>
      </c>
      <c r="U35" s="118" t="e">
        <f t="shared" si="0"/>
        <v>#DIV/0!</v>
      </c>
      <c r="V35" s="118"/>
      <c r="W35" s="3">
        <v>23</v>
      </c>
      <c r="X35" s="3">
        <v>886</v>
      </c>
      <c r="Y35" s="118">
        <f t="shared" si="13"/>
        <v>2.5959367945823928</v>
      </c>
      <c r="Z35" s="3">
        <v>20</v>
      </c>
      <c r="AA35" s="3">
        <v>868</v>
      </c>
      <c r="AB35" s="118">
        <f t="shared" si="14"/>
        <v>2.3041474654377883</v>
      </c>
      <c r="AC35" s="3">
        <v>18</v>
      </c>
      <c r="AD35" s="3">
        <v>478</v>
      </c>
      <c r="AE35" s="118">
        <f t="shared" si="15"/>
        <v>3.7656903765690379</v>
      </c>
      <c r="AF35" s="118">
        <f t="shared" si="16"/>
        <v>2.88859154552974</v>
      </c>
      <c r="AH35" s="118">
        <v>6.388945005144862</v>
      </c>
      <c r="AI35" s="118"/>
      <c r="AJ35" s="118">
        <v>2.88859154552974</v>
      </c>
      <c r="AK35" s="118">
        <f t="shared" si="21"/>
        <v>4.6387682753373012</v>
      </c>
      <c r="AL35" s="315"/>
      <c r="AM35" s="168">
        <f t="shared" si="1"/>
        <v>186</v>
      </c>
      <c r="AN35" s="18">
        <f t="shared" si="2"/>
        <v>2556</v>
      </c>
      <c r="AO35" s="203">
        <f t="shared" si="17"/>
        <v>7.276995305164319</v>
      </c>
      <c r="AP35" s="18">
        <f t="shared" si="3"/>
        <v>101</v>
      </c>
      <c r="AQ35" s="18">
        <f t="shared" si="4"/>
        <v>2390</v>
      </c>
      <c r="AR35" s="203">
        <f t="shared" si="18"/>
        <v>4.2259414225941416</v>
      </c>
      <c r="AS35" s="18">
        <f t="shared" si="5"/>
        <v>78</v>
      </c>
      <c r="AT35" s="18">
        <f t="shared" si="6"/>
        <v>1947</v>
      </c>
      <c r="AU35" s="205">
        <f t="shared" si="19"/>
        <v>4.0061633281972266</v>
      </c>
      <c r="AV35" s="175">
        <f t="shared" si="20"/>
        <v>5.1697000186518958</v>
      </c>
    </row>
    <row r="36" spans="1:48" x14ac:dyDescent="0.25">
      <c r="A36" s="4" t="s">
        <v>66</v>
      </c>
      <c r="B36" s="4" t="s">
        <v>67</v>
      </c>
      <c r="C36" s="3">
        <v>204</v>
      </c>
      <c r="D36" s="3">
        <v>1815</v>
      </c>
      <c r="E36" s="118">
        <f t="shared" si="7"/>
        <v>11.239669421487603</v>
      </c>
      <c r="F36" s="3">
        <v>143</v>
      </c>
      <c r="G36" s="3">
        <v>1557</v>
      </c>
      <c r="H36" s="118">
        <f t="shared" si="8"/>
        <v>9.1843288375080281</v>
      </c>
      <c r="I36" s="3">
        <v>127</v>
      </c>
      <c r="J36" s="3">
        <v>1420</v>
      </c>
      <c r="K36" s="118">
        <f t="shared" si="9"/>
        <v>8.943661971830986</v>
      </c>
      <c r="L36" s="118">
        <f t="shared" si="10"/>
        <v>9.7892200769422058</v>
      </c>
      <c r="M36" s="3">
        <v>0</v>
      </c>
      <c r="N36" s="3">
        <v>0</v>
      </c>
      <c r="O36" s="118" t="e">
        <f t="shared" si="11"/>
        <v>#DIV/0!</v>
      </c>
      <c r="P36" s="3">
        <v>0</v>
      </c>
      <c r="Q36" s="3">
        <v>0</v>
      </c>
      <c r="R36" s="118" t="e">
        <f t="shared" si="12"/>
        <v>#DIV/0!</v>
      </c>
      <c r="S36" s="3">
        <v>0</v>
      </c>
      <c r="T36" s="3">
        <v>0</v>
      </c>
      <c r="U36" s="118" t="e">
        <f t="shared" ref="U36:U67" si="22">+S36/T36*100</f>
        <v>#DIV/0!</v>
      </c>
      <c r="V36" s="118"/>
      <c r="W36" s="3">
        <v>43</v>
      </c>
      <c r="X36" s="3">
        <v>669</v>
      </c>
      <c r="Y36" s="118">
        <f t="shared" si="13"/>
        <v>6.4275037369207766</v>
      </c>
      <c r="Z36" s="3">
        <v>38</v>
      </c>
      <c r="AA36" s="3">
        <v>644</v>
      </c>
      <c r="AB36" s="118">
        <f t="shared" si="14"/>
        <v>5.9006211180124222</v>
      </c>
      <c r="AC36" s="3">
        <v>11</v>
      </c>
      <c r="AD36" s="3">
        <v>286</v>
      </c>
      <c r="AE36" s="118">
        <f t="shared" si="15"/>
        <v>3.8461538461538463</v>
      </c>
      <c r="AF36" s="118">
        <f t="shared" si="16"/>
        <v>5.3914262336956815</v>
      </c>
      <c r="AH36" s="118">
        <v>9.7892200769422058</v>
      </c>
      <c r="AI36" s="118"/>
      <c r="AJ36" s="118">
        <v>5.3914262336956815</v>
      </c>
      <c r="AK36" s="118">
        <f t="shared" si="21"/>
        <v>7.5903231553189432</v>
      </c>
      <c r="AL36" s="315"/>
      <c r="AM36" s="168">
        <f t="shared" ref="AM36:AM67" si="23">+C36+M36+W36</f>
        <v>247</v>
      </c>
      <c r="AN36" s="18">
        <f t="shared" ref="AN36:AN67" si="24">+D36+N36+X36</f>
        <v>2484</v>
      </c>
      <c r="AO36" s="203">
        <f t="shared" si="17"/>
        <v>9.9436392914653773</v>
      </c>
      <c r="AP36" s="18">
        <f t="shared" ref="AP36:AP67" si="25">+F36+P36+Z36</f>
        <v>181</v>
      </c>
      <c r="AQ36" s="18">
        <f t="shared" ref="AQ36:AQ67" si="26">+G36+Q36+AA36</f>
        <v>2201</v>
      </c>
      <c r="AR36" s="203">
        <f t="shared" si="18"/>
        <v>8.2235347569286681</v>
      </c>
      <c r="AS36" s="18">
        <f t="shared" ref="AS36:AS67" si="27">+I36+S36+AC36</f>
        <v>138</v>
      </c>
      <c r="AT36" s="18">
        <f t="shared" ref="AT36:AT67" si="28">+J36+T36+AD36</f>
        <v>1706</v>
      </c>
      <c r="AU36" s="205">
        <f t="shared" si="19"/>
        <v>8.0890973036342331</v>
      </c>
      <c r="AV36" s="175">
        <f t="shared" si="20"/>
        <v>8.7520904506760928</v>
      </c>
    </row>
    <row r="37" spans="1:48" x14ac:dyDescent="0.25">
      <c r="A37" s="4" t="s">
        <v>68</v>
      </c>
      <c r="B37" s="4" t="s">
        <v>69</v>
      </c>
      <c r="C37" s="3">
        <v>14</v>
      </c>
      <c r="D37" s="3">
        <v>950</v>
      </c>
      <c r="E37" s="118">
        <f t="shared" si="7"/>
        <v>1.4736842105263157</v>
      </c>
      <c r="F37" s="3">
        <v>27</v>
      </c>
      <c r="G37" s="3">
        <v>926</v>
      </c>
      <c r="H37" s="118">
        <f t="shared" si="8"/>
        <v>2.9157667386609072</v>
      </c>
      <c r="I37" s="3">
        <v>40</v>
      </c>
      <c r="J37" s="3">
        <v>892</v>
      </c>
      <c r="K37" s="118">
        <f t="shared" si="9"/>
        <v>4.4843049327354256</v>
      </c>
      <c r="L37" s="118">
        <f t="shared" si="10"/>
        <v>2.9579186273075493</v>
      </c>
      <c r="M37" s="3">
        <v>0</v>
      </c>
      <c r="N37" s="3">
        <v>0</v>
      </c>
      <c r="O37" s="118" t="e">
        <f t="shared" si="11"/>
        <v>#DIV/0!</v>
      </c>
      <c r="P37" s="3">
        <v>0</v>
      </c>
      <c r="Q37" s="3">
        <v>0</v>
      </c>
      <c r="R37" s="118" t="e">
        <f t="shared" si="12"/>
        <v>#DIV/0!</v>
      </c>
      <c r="S37" s="3">
        <v>0</v>
      </c>
      <c r="T37" s="3">
        <v>0</v>
      </c>
      <c r="U37" s="118" t="e">
        <f t="shared" si="22"/>
        <v>#DIV/0!</v>
      </c>
      <c r="V37" s="118"/>
      <c r="W37" s="3">
        <v>2</v>
      </c>
      <c r="X37" s="3">
        <v>518</v>
      </c>
      <c r="Y37" s="118">
        <f t="shared" si="13"/>
        <v>0.38610038610038611</v>
      </c>
      <c r="Z37" s="3">
        <v>7</v>
      </c>
      <c r="AA37" s="3">
        <v>518</v>
      </c>
      <c r="AB37" s="118">
        <f t="shared" si="14"/>
        <v>1.3513513513513513</v>
      </c>
      <c r="AC37" s="3">
        <v>3</v>
      </c>
      <c r="AD37" s="3">
        <v>302</v>
      </c>
      <c r="AE37" s="118">
        <f t="shared" si="15"/>
        <v>0.99337748344370869</v>
      </c>
      <c r="AF37" s="118">
        <f t="shared" si="16"/>
        <v>0.91027640696514878</v>
      </c>
      <c r="AH37" s="118">
        <v>2.9579186273075493</v>
      </c>
      <c r="AI37" s="118"/>
      <c r="AJ37" s="118">
        <v>0.91027640696514878</v>
      </c>
      <c r="AK37" s="118">
        <f t="shared" si="21"/>
        <v>1.934097517136349</v>
      </c>
      <c r="AL37" s="315"/>
      <c r="AM37" s="168">
        <f t="shared" si="23"/>
        <v>16</v>
      </c>
      <c r="AN37" s="18">
        <f t="shared" si="24"/>
        <v>1468</v>
      </c>
      <c r="AO37" s="203">
        <f t="shared" si="17"/>
        <v>1.0899182561307901</v>
      </c>
      <c r="AP37" s="18">
        <f t="shared" si="25"/>
        <v>34</v>
      </c>
      <c r="AQ37" s="18">
        <f t="shared" si="26"/>
        <v>1444</v>
      </c>
      <c r="AR37" s="203">
        <f t="shared" si="18"/>
        <v>2.3545706371191137</v>
      </c>
      <c r="AS37" s="18">
        <f t="shared" si="27"/>
        <v>43</v>
      </c>
      <c r="AT37" s="18">
        <f t="shared" si="28"/>
        <v>1194</v>
      </c>
      <c r="AU37" s="205">
        <f t="shared" si="19"/>
        <v>3.6013400335008376</v>
      </c>
      <c r="AV37" s="175">
        <f t="shared" si="20"/>
        <v>2.3486096422502474</v>
      </c>
    </row>
    <row r="38" spans="1:48" x14ac:dyDescent="0.25">
      <c r="A38" s="4" t="s">
        <v>70</v>
      </c>
      <c r="B38" s="4" t="s">
        <v>71</v>
      </c>
      <c r="C38" s="3">
        <v>633</v>
      </c>
      <c r="D38" s="3">
        <v>3027</v>
      </c>
      <c r="E38" s="118">
        <f t="shared" si="7"/>
        <v>20.911793855302278</v>
      </c>
      <c r="F38" s="3">
        <v>308</v>
      </c>
      <c r="G38" s="3">
        <v>2564</v>
      </c>
      <c r="H38" s="118">
        <f t="shared" si="8"/>
        <v>12.012480499219969</v>
      </c>
      <c r="I38" s="3">
        <v>333</v>
      </c>
      <c r="J38" s="3">
        <v>2384</v>
      </c>
      <c r="K38" s="118">
        <f t="shared" si="9"/>
        <v>13.968120805369127</v>
      </c>
      <c r="L38" s="118">
        <f t="shared" si="10"/>
        <v>15.630798386630458</v>
      </c>
      <c r="M38" s="3">
        <v>0</v>
      </c>
      <c r="N38" s="3">
        <v>0</v>
      </c>
      <c r="O38" s="118" t="e">
        <f t="shared" si="11"/>
        <v>#DIV/0!</v>
      </c>
      <c r="P38" s="3">
        <v>0</v>
      </c>
      <c r="Q38" s="3">
        <v>0</v>
      </c>
      <c r="R38" s="118" t="e">
        <f t="shared" si="12"/>
        <v>#DIV/0!</v>
      </c>
      <c r="S38" s="3">
        <v>0</v>
      </c>
      <c r="T38" s="3">
        <v>0</v>
      </c>
      <c r="U38" s="118" t="e">
        <f t="shared" si="22"/>
        <v>#DIV/0!</v>
      </c>
      <c r="V38" s="118"/>
      <c r="W38" s="3">
        <v>87</v>
      </c>
      <c r="X38" s="3">
        <v>1001</v>
      </c>
      <c r="Y38" s="118">
        <f t="shared" si="13"/>
        <v>8.6913086913086914</v>
      </c>
      <c r="Z38" s="3">
        <v>72</v>
      </c>
      <c r="AA38" s="3">
        <v>960</v>
      </c>
      <c r="AB38" s="118">
        <f t="shared" si="14"/>
        <v>7.5</v>
      </c>
      <c r="AC38" s="3">
        <v>49</v>
      </c>
      <c r="AD38" s="3">
        <v>569</v>
      </c>
      <c r="AE38" s="118">
        <f t="shared" si="15"/>
        <v>8.6115992970123028</v>
      </c>
      <c r="AF38" s="118">
        <f t="shared" si="16"/>
        <v>8.2676359961069981</v>
      </c>
      <c r="AH38" s="118">
        <v>15.630798386630458</v>
      </c>
      <c r="AI38" s="118"/>
      <c r="AJ38" s="118">
        <v>8.2676359961069981</v>
      </c>
      <c r="AK38" s="118">
        <f t="shared" si="21"/>
        <v>11.949217191368728</v>
      </c>
      <c r="AL38" s="315"/>
      <c r="AM38" s="168">
        <f t="shared" si="23"/>
        <v>720</v>
      </c>
      <c r="AN38" s="18">
        <f t="shared" si="24"/>
        <v>4028</v>
      </c>
      <c r="AO38" s="203">
        <f t="shared" si="17"/>
        <v>17.874875868917577</v>
      </c>
      <c r="AP38" s="18">
        <f t="shared" si="25"/>
        <v>380</v>
      </c>
      <c r="AQ38" s="18">
        <f t="shared" si="26"/>
        <v>3524</v>
      </c>
      <c r="AR38" s="203">
        <f t="shared" si="18"/>
        <v>10.783200908059024</v>
      </c>
      <c r="AS38" s="18">
        <f t="shared" si="27"/>
        <v>382</v>
      </c>
      <c r="AT38" s="18">
        <f t="shared" si="28"/>
        <v>2953</v>
      </c>
      <c r="AU38" s="205">
        <f t="shared" si="19"/>
        <v>12.935997290890619</v>
      </c>
      <c r="AV38" s="175">
        <f t="shared" si="20"/>
        <v>13.86469135595574</v>
      </c>
    </row>
    <row r="39" spans="1:48" x14ac:dyDescent="0.25">
      <c r="A39" s="4" t="s">
        <v>72</v>
      </c>
      <c r="B39" s="4" t="s">
        <v>73</v>
      </c>
      <c r="C39" s="3">
        <v>410</v>
      </c>
      <c r="D39" s="3">
        <v>2519</v>
      </c>
      <c r="E39" s="118">
        <f t="shared" si="7"/>
        <v>16.276300119094881</v>
      </c>
      <c r="F39" s="3">
        <v>276</v>
      </c>
      <c r="G39" s="3">
        <v>2101</v>
      </c>
      <c r="H39" s="118">
        <f t="shared" si="8"/>
        <v>13.136601618277011</v>
      </c>
      <c r="I39" s="3">
        <v>209</v>
      </c>
      <c r="J39" s="3">
        <v>1754</v>
      </c>
      <c r="K39" s="118">
        <f t="shared" si="9"/>
        <v>11.915621436716076</v>
      </c>
      <c r="L39" s="118">
        <f t="shared" si="10"/>
        <v>13.776174391362654</v>
      </c>
      <c r="M39" s="3">
        <v>0</v>
      </c>
      <c r="N39" s="3">
        <v>0</v>
      </c>
      <c r="O39" s="118" t="e">
        <f t="shared" si="11"/>
        <v>#DIV/0!</v>
      </c>
      <c r="P39" s="3">
        <v>0</v>
      </c>
      <c r="Q39" s="3">
        <v>0</v>
      </c>
      <c r="R39" s="118" t="e">
        <f t="shared" si="12"/>
        <v>#DIV/0!</v>
      </c>
      <c r="S39" s="3">
        <v>0</v>
      </c>
      <c r="T39" s="3">
        <v>0</v>
      </c>
      <c r="U39" s="118" t="e">
        <f t="shared" si="22"/>
        <v>#DIV/0!</v>
      </c>
      <c r="V39" s="118"/>
      <c r="W39" s="3">
        <v>80</v>
      </c>
      <c r="X39" s="3">
        <v>973</v>
      </c>
      <c r="Y39" s="118">
        <f t="shared" si="13"/>
        <v>8.2219938335046248</v>
      </c>
      <c r="Z39" s="3">
        <v>70</v>
      </c>
      <c r="AA39" s="3">
        <v>942</v>
      </c>
      <c r="AB39" s="118">
        <f t="shared" si="14"/>
        <v>7.4309978768577496</v>
      </c>
      <c r="AC39" s="3">
        <v>36</v>
      </c>
      <c r="AD39" s="3">
        <v>547</v>
      </c>
      <c r="AE39" s="118">
        <f t="shared" si="15"/>
        <v>6.5813528336380251</v>
      </c>
      <c r="AF39" s="118">
        <f t="shared" si="16"/>
        <v>7.4114481813334665</v>
      </c>
      <c r="AH39" s="118">
        <v>13.776174391362654</v>
      </c>
      <c r="AI39" s="118"/>
      <c r="AJ39" s="118">
        <v>7.4114481813334665</v>
      </c>
      <c r="AK39" s="118">
        <f t="shared" si="21"/>
        <v>10.59381128634806</v>
      </c>
      <c r="AL39" s="315"/>
      <c r="AM39" s="168">
        <f t="shared" si="23"/>
        <v>490</v>
      </c>
      <c r="AN39" s="18">
        <f t="shared" si="24"/>
        <v>3492</v>
      </c>
      <c r="AO39" s="203">
        <f t="shared" si="17"/>
        <v>14.032073310423826</v>
      </c>
      <c r="AP39" s="18">
        <f t="shared" si="25"/>
        <v>346</v>
      </c>
      <c r="AQ39" s="18">
        <f t="shared" si="26"/>
        <v>3043</v>
      </c>
      <c r="AR39" s="203">
        <f t="shared" si="18"/>
        <v>11.370358199145581</v>
      </c>
      <c r="AS39" s="18">
        <f t="shared" si="27"/>
        <v>245</v>
      </c>
      <c r="AT39" s="18">
        <f t="shared" si="28"/>
        <v>2301</v>
      </c>
      <c r="AU39" s="205">
        <f t="shared" si="19"/>
        <v>10.647544545849632</v>
      </c>
      <c r="AV39" s="175">
        <f t="shared" si="20"/>
        <v>12.01665868513968</v>
      </c>
    </row>
    <row r="40" spans="1:48" x14ac:dyDescent="0.25">
      <c r="A40" s="4" t="s">
        <v>74</v>
      </c>
      <c r="B40" s="4" t="s">
        <v>75</v>
      </c>
      <c r="C40" s="3">
        <v>876</v>
      </c>
      <c r="D40" s="3">
        <v>5452</v>
      </c>
      <c r="E40" s="118">
        <f t="shared" si="7"/>
        <v>16.067498165810711</v>
      </c>
      <c r="F40" s="3">
        <v>811</v>
      </c>
      <c r="G40" s="3">
        <v>4982</v>
      </c>
      <c r="H40" s="118">
        <f t="shared" si="8"/>
        <v>16.2786029706945</v>
      </c>
      <c r="I40" s="3">
        <v>605</v>
      </c>
      <c r="J40" s="3">
        <v>4160</v>
      </c>
      <c r="K40" s="118">
        <f t="shared" si="9"/>
        <v>14.543269230769232</v>
      </c>
      <c r="L40" s="118">
        <f t="shared" si="10"/>
        <v>15.629790122424815</v>
      </c>
      <c r="M40" s="3">
        <v>0</v>
      </c>
      <c r="N40" s="3">
        <v>0</v>
      </c>
      <c r="O40" s="118" t="e">
        <f t="shared" si="11"/>
        <v>#DIV/0!</v>
      </c>
      <c r="P40" s="3">
        <v>0</v>
      </c>
      <c r="Q40" s="3">
        <v>0</v>
      </c>
      <c r="R40" s="118" t="e">
        <f t="shared" si="12"/>
        <v>#DIV/0!</v>
      </c>
      <c r="S40" s="3">
        <v>0</v>
      </c>
      <c r="T40" s="3">
        <v>0</v>
      </c>
      <c r="U40" s="118" t="e">
        <f t="shared" si="22"/>
        <v>#DIV/0!</v>
      </c>
      <c r="V40" s="118"/>
      <c r="W40" s="3">
        <v>153</v>
      </c>
      <c r="X40" s="3">
        <v>1898</v>
      </c>
      <c r="Y40" s="118">
        <f t="shared" si="13"/>
        <v>8.0611169652265549</v>
      </c>
      <c r="Z40" s="3">
        <v>198</v>
      </c>
      <c r="AA40" s="3">
        <v>1904</v>
      </c>
      <c r="AB40" s="118">
        <f t="shared" si="14"/>
        <v>10.399159663865547</v>
      </c>
      <c r="AC40" s="3">
        <v>139</v>
      </c>
      <c r="AD40" s="3">
        <v>1676</v>
      </c>
      <c r="AE40" s="118">
        <f t="shared" si="15"/>
        <v>8.2935560859188548</v>
      </c>
      <c r="AF40" s="118">
        <f t="shared" si="16"/>
        <v>8.9179442383369842</v>
      </c>
      <c r="AH40" s="118">
        <v>15.629790122424815</v>
      </c>
      <c r="AI40" s="118"/>
      <c r="AJ40" s="118">
        <v>8.9179442383369842</v>
      </c>
      <c r="AK40" s="118">
        <f t="shared" si="21"/>
        <v>12.273867180380901</v>
      </c>
      <c r="AL40" s="315"/>
      <c r="AM40" s="168">
        <f t="shared" si="23"/>
        <v>1029</v>
      </c>
      <c r="AN40" s="18">
        <f t="shared" si="24"/>
        <v>7350</v>
      </c>
      <c r="AO40" s="203">
        <f t="shared" si="17"/>
        <v>14.000000000000002</v>
      </c>
      <c r="AP40" s="18">
        <f t="shared" si="25"/>
        <v>1009</v>
      </c>
      <c r="AQ40" s="18">
        <f t="shared" si="26"/>
        <v>6886</v>
      </c>
      <c r="AR40" s="203">
        <f t="shared" si="18"/>
        <v>14.652918966018008</v>
      </c>
      <c r="AS40" s="18">
        <f t="shared" si="27"/>
        <v>744</v>
      </c>
      <c r="AT40" s="18">
        <f t="shared" si="28"/>
        <v>5836</v>
      </c>
      <c r="AU40" s="205">
        <f t="shared" si="19"/>
        <v>12.748457847840989</v>
      </c>
      <c r="AV40" s="175">
        <f t="shared" si="20"/>
        <v>13.800458937953001</v>
      </c>
    </row>
    <row r="41" spans="1:48" x14ac:dyDescent="0.25">
      <c r="A41" s="4" t="s">
        <v>76</v>
      </c>
      <c r="B41" s="4" t="s">
        <v>77</v>
      </c>
      <c r="C41" s="3">
        <v>258</v>
      </c>
      <c r="D41" s="3">
        <v>1880</v>
      </c>
      <c r="E41" s="118">
        <f t="shared" si="7"/>
        <v>13.723404255319149</v>
      </c>
      <c r="F41" s="3">
        <v>101</v>
      </c>
      <c r="G41" s="3">
        <v>1568</v>
      </c>
      <c r="H41" s="118">
        <f t="shared" si="8"/>
        <v>6.441326530612244</v>
      </c>
      <c r="I41" s="3">
        <v>72</v>
      </c>
      <c r="J41" s="3">
        <v>1483</v>
      </c>
      <c r="K41" s="118">
        <f t="shared" si="9"/>
        <v>4.8550236008091705</v>
      </c>
      <c r="L41" s="118">
        <f t="shared" si="10"/>
        <v>8.3399181289135225</v>
      </c>
      <c r="M41" s="3">
        <v>0</v>
      </c>
      <c r="N41" s="3">
        <v>0</v>
      </c>
      <c r="O41" s="118" t="e">
        <f t="shared" si="11"/>
        <v>#DIV/0!</v>
      </c>
      <c r="P41" s="3">
        <v>0</v>
      </c>
      <c r="Q41" s="3">
        <v>0</v>
      </c>
      <c r="R41" s="118" t="e">
        <f t="shared" si="12"/>
        <v>#DIV/0!</v>
      </c>
      <c r="S41" s="3">
        <v>0</v>
      </c>
      <c r="T41" s="3">
        <v>0</v>
      </c>
      <c r="U41" s="118" t="e">
        <f t="shared" si="22"/>
        <v>#DIV/0!</v>
      </c>
      <c r="V41" s="118"/>
      <c r="W41" s="3">
        <v>64</v>
      </c>
      <c r="X41" s="3">
        <v>1062</v>
      </c>
      <c r="Y41" s="118">
        <f t="shared" si="13"/>
        <v>6.0263653483992465</v>
      </c>
      <c r="Z41" s="3">
        <v>22</v>
      </c>
      <c r="AA41" s="3">
        <v>1010</v>
      </c>
      <c r="AB41" s="118">
        <f t="shared" si="14"/>
        <v>2.1782178217821779</v>
      </c>
      <c r="AC41" s="3">
        <v>25</v>
      </c>
      <c r="AD41" s="3">
        <v>749</v>
      </c>
      <c r="AE41" s="118">
        <f t="shared" si="15"/>
        <v>3.3377837116154869</v>
      </c>
      <c r="AF41" s="118">
        <f t="shared" si="16"/>
        <v>3.8474556272656368</v>
      </c>
      <c r="AH41" s="118">
        <v>8.3399181289135225</v>
      </c>
      <c r="AI41" s="118"/>
      <c r="AJ41" s="118">
        <v>3.8474556272656368</v>
      </c>
      <c r="AK41" s="118">
        <f t="shared" si="21"/>
        <v>6.0936868780895797</v>
      </c>
      <c r="AL41" s="315"/>
      <c r="AM41" s="168">
        <f t="shared" si="23"/>
        <v>322</v>
      </c>
      <c r="AN41" s="18">
        <f t="shared" si="24"/>
        <v>2942</v>
      </c>
      <c r="AO41" s="203">
        <f t="shared" si="17"/>
        <v>10.944935418082936</v>
      </c>
      <c r="AP41" s="18">
        <f t="shared" si="25"/>
        <v>123</v>
      </c>
      <c r="AQ41" s="18">
        <f t="shared" si="26"/>
        <v>2578</v>
      </c>
      <c r="AR41" s="203">
        <f t="shared" si="18"/>
        <v>4.7711404189294022</v>
      </c>
      <c r="AS41" s="18">
        <f t="shared" si="27"/>
        <v>97</v>
      </c>
      <c r="AT41" s="18">
        <f t="shared" si="28"/>
        <v>2232</v>
      </c>
      <c r="AU41" s="205">
        <f t="shared" si="19"/>
        <v>4.3458781362007173</v>
      </c>
      <c r="AV41" s="175">
        <f t="shared" si="20"/>
        <v>6.6873179910710192</v>
      </c>
    </row>
    <row r="42" spans="1:48" x14ac:dyDescent="0.25">
      <c r="A42" s="4" t="s">
        <v>78</v>
      </c>
      <c r="B42" s="4" t="s">
        <v>79</v>
      </c>
      <c r="C42" s="3">
        <v>550</v>
      </c>
      <c r="D42" s="3">
        <v>3479</v>
      </c>
      <c r="E42" s="118">
        <f t="shared" si="7"/>
        <v>15.809140557631505</v>
      </c>
      <c r="F42" s="3">
        <v>232</v>
      </c>
      <c r="G42" s="3">
        <v>3231</v>
      </c>
      <c r="H42" s="118">
        <f t="shared" si="8"/>
        <v>7.1804394924172081</v>
      </c>
      <c r="I42" s="3">
        <v>137</v>
      </c>
      <c r="J42" s="3">
        <v>2778</v>
      </c>
      <c r="K42" s="118">
        <f t="shared" si="9"/>
        <v>4.9316054715622757</v>
      </c>
      <c r="L42" s="118">
        <f t="shared" si="10"/>
        <v>9.3070618405369956</v>
      </c>
      <c r="M42" s="3">
        <v>1</v>
      </c>
      <c r="N42" s="3">
        <v>6</v>
      </c>
      <c r="O42" s="118">
        <f t="shared" si="11"/>
        <v>16.666666666666664</v>
      </c>
      <c r="P42" s="3">
        <v>0</v>
      </c>
      <c r="Q42" s="3">
        <v>5</v>
      </c>
      <c r="R42" s="118">
        <f t="shared" si="12"/>
        <v>0</v>
      </c>
      <c r="S42" s="3">
        <v>0</v>
      </c>
      <c r="T42" s="3">
        <v>2</v>
      </c>
      <c r="U42" s="118">
        <f t="shared" si="22"/>
        <v>0</v>
      </c>
      <c r="V42" s="118">
        <f>+O42</f>
        <v>16.666666666666664</v>
      </c>
      <c r="W42" s="3">
        <v>71</v>
      </c>
      <c r="X42" s="3">
        <v>969</v>
      </c>
      <c r="Y42" s="118">
        <f t="shared" si="13"/>
        <v>7.3271413828689376</v>
      </c>
      <c r="Z42" s="3">
        <v>65</v>
      </c>
      <c r="AA42" s="3">
        <v>1371</v>
      </c>
      <c r="AB42" s="118">
        <f t="shared" si="14"/>
        <v>4.7410649161196208</v>
      </c>
      <c r="AC42" s="3">
        <v>37</v>
      </c>
      <c r="AD42" s="3">
        <v>1174</v>
      </c>
      <c r="AE42" s="118">
        <f t="shared" si="15"/>
        <v>3.1516183986371376</v>
      </c>
      <c r="AF42" s="118">
        <f t="shared" si="16"/>
        <v>5.0732748992085659</v>
      </c>
      <c r="AH42" s="118">
        <v>9.3070618405369956</v>
      </c>
      <c r="AI42" s="118">
        <v>16.666666666666664</v>
      </c>
      <c r="AJ42" s="118">
        <v>5.0732748992085659</v>
      </c>
      <c r="AK42" s="118">
        <f>+(AH42+AI42+AJ42)/3</f>
        <v>10.349001135470742</v>
      </c>
      <c r="AL42" s="315"/>
      <c r="AM42" s="168">
        <f t="shared" si="23"/>
        <v>622</v>
      </c>
      <c r="AN42" s="18">
        <f t="shared" si="24"/>
        <v>4454</v>
      </c>
      <c r="AO42" s="203">
        <f t="shared" si="17"/>
        <v>13.96497530309834</v>
      </c>
      <c r="AP42" s="18">
        <f t="shared" si="25"/>
        <v>297</v>
      </c>
      <c r="AQ42" s="18">
        <f t="shared" si="26"/>
        <v>4607</v>
      </c>
      <c r="AR42" s="203">
        <f t="shared" si="18"/>
        <v>6.446711525938789</v>
      </c>
      <c r="AS42" s="18">
        <f t="shared" si="27"/>
        <v>174</v>
      </c>
      <c r="AT42" s="18">
        <f t="shared" si="28"/>
        <v>3954</v>
      </c>
      <c r="AU42" s="205">
        <f t="shared" si="19"/>
        <v>4.4006069802731407</v>
      </c>
      <c r="AV42" s="175">
        <f t="shared" si="20"/>
        <v>8.270764603103423</v>
      </c>
    </row>
    <row r="43" spans="1:48" x14ac:dyDescent="0.25">
      <c r="A43" s="4" t="s">
        <v>80</v>
      </c>
      <c r="B43" s="4" t="s">
        <v>81</v>
      </c>
      <c r="C43" s="3">
        <v>290</v>
      </c>
      <c r="D43" s="3">
        <v>2318</v>
      </c>
      <c r="E43" s="118">
        <f t="shared" si="7"/>
        <v>12.510785159620363</v>
      </c>
      <c r="F43" s="3">
        <v>168</v>
      </c>
      <c r="G43" s="3">
        <v>2097</v>
      </c>
      <c r="H43" s="118">
        <f t="shared" si="8"/>
        <v>8.0114449213161656</v>
      </c>
      <c r="I43" s="3">
        <v>86</v>
      </c>
      <c r="J43" s="3">
        <v>1941</v>
      </c>
      <c r="K43" s="118">
        <f t="shared" si="9"/>
        <v>4.4307058217413697</v>
      </c>
      <c r="L43" s="118">
        <f t="shared" si="10"/>
        <v>8.3176453008926341</v>
      </c>
      <c r="M43" s="3">
        <v>4</v>
      </c>
      <c r="N43" s="3">
        <v>9</v>
      </c>
      <c r="O43" s="118">
        <f t="shared" si="11"/>
        <v>44.444444444444443</v>
      </c>
      <c r="P43" s="3">
        <v>0</v>
      </c>
      <c r="Q43" s="3">
        <v>5</v>
      </c>
      <c r="R43" s="118">
        <f t="shared" si="12"/>
        <v>0</v>
      </c>
      <c r="S43" s="3">
        <v>1</v>
      </c>
      <c r="T43" s="3">
        <v>5</v>
      </c>
      <c r="U43" s="118">
        <f t="shared" si="22"/>
        <v>20</v>
      </c>
      <c r="V43" s="118">
        <f>+(O43+R43+U43)/2</f>
        <v>32.222222222222221</v>
      </c>
      <c r="W43" s="3">
        <v>36</v>
      </c>
      <c r="X43" s="3">
        <v>756</v>
      </c>
      <c r="Y43" s="118">
        <f t="shared" si="13"/>
        <v>4.7619047619047619</v>
      </c>
      <c r="Z43" s="3">
        <v>58</v>
      </c>
      <c r="AA43" s="3">
        <v>838</v>
      </c>
      <c r="AB43" s="118">
        <f t="shared" si="14"/>
        <v>6.9212410501193311</v>
      </c>
      <c r="AC43" s="3">
        <v>14</v>
      </c>
      <c r="AD43" s="3">
        <v>525</v>
      </c>
      <c r="AE43" s="118">
        <f t="shared" si="15"/>
        <v>2.666666666666667</v>
      </c>
      <c r="AF43" s="118">
        <f t="shared" si="16"/>
        <v>4.7832708262302539</v>
      </c>
      <c r="AH43" s="118">
        <v>8.3176453008926341</v>
      </c>
      <c r="AI43" s="118">
        <v>32.222222222222221</v>
      </c>
      <c r="AJ43" s="118">
        <v>4.7832708262302539</v>
      </c>
      <c r="AK43" s="118">
        <f>+(AH43+AI43+AJ43)/3</f>
        <v>15.107712783115039</v>
      </c>
      <c r="AL43" s="315"/>
      <c r="AM43" s="168">
        <f t="shared" si="23"/>
        <v>330</v>
      </c>
      <c r="AN43" s="18">
        <f t="shared" si="24"/>
        <v>3083</v>
      </c>
      <c r="AO43" s="203">
        <f t="shared" si="17"/>
        <v>10.703859876743433</v>
      </c>
      <c r="AP43" s="18">
        <f t="shared" si="25"/>
        <v>226</v>
      </c>
      <c r="AQ43" s="18">
        <f t="shared" si="26"/>
        <v>2940</v>
      </c>
      <c r="AR43" s="203">
        <f t="shared" si="18"/>
        <v>7.6870748299319729</v>
      </c>
      <c r="AS43" s="18">
        <f t="shared" si="27"/>
        <v>101</v>
      </c>
      <c r="AT43" s="18">
        <f t="shared" si="28"/>
        <v>2471</v>
      </c>
      <c r="AU43" s="205">
        <f t="shared" si="19"/>
        <v>4.0874140024281669</v>
      </c>
      <c r="AV43" s="175">
        <f t="shared" si="20"/>
        <v>7.4927829030345237</v>
      </c>
    </row>
    <row r="44" spans="1:48" x14ac:dyDescent="0.25">
      <c r="A44" s="4" t="s">
        <v>82</v>
      </c>
      <c r="B44" s="4" t="s">
        <v>83</v>
      </c>
      <c r="C44" s="3">
        <v>107</v>
      </c>
      <c r="D44" s="3">
        <v>1482</v>
      </c>
      <c r="E44" s="118">
        <f t="shared" si="7"/>
        <v>7.2199730094466936</v>
      </c>
      <c r="F44" s="3">
        <v>51</v>
      </c>
      <c r="G44" s="3">
        <v>1185</v>
      </c>
      <c r="H44" s="118">
        <f t="shared" si="8"/>
        <v>4.3037974683544302</v>
      </c>
      <c r="I44" s="3">
        <v>64</v>
      </c>
      <c r="J44" s="3">
        <v>1185</v>
      </c>
      <c r="K44" s="118">
        <f t="shared" si="9"/>
        <v>5.4008438818565399</v>
      </c>
      <c r="L44" s="118">
        <f t="shared" si="10"/>
        <v>5.6415381198858876</v>
      </c>
      <c r="M44" s="3">
        <v>0</v>
      </c>
      <c r="N44" s="3">
        <v>0</v>
      </c>
      <c r="O44" s="118" t="e">
        <f t="shared" si="11"/>
        <v>#DIV/0!</v>
      </c>
      <c r="P44" s="3">
        <v>0</v>
      </c>
      <c r="Q44" s="3">
        <v>0</v>
      </c>
      <c r="R44" s="118" t="e">
        <f t="shared" si="12"/>
        <v>#DIV/0!</v>
      </c>
      <c r="S44" s="3">
        <v>0</v>
      </c>
      <c r="T44" s="3">
        <v>0</v>
      </c>
      <c r="U44" s="118" t="e">
        <f t="shared" si="22"/>
        <v>#DIV/0!</v>
      </c>
      <c r="V44" s="118"/>
      <c r="W44" s="3">
        <v>31</v>
      </c>
      <c r="X44" s="3">
        <v>630</v>
      </c>
      <c r="Y44" s="118">
        <f t="shared" si="13"/>
        <v>4.9206349206349209</v>
      </c>
      <c r="Z44" s="3">
        <v>24</v>
      </c>
      <c r="AA44" s="3">
        <v>561</v>
      </c>
      <c r="AB44" s="118">
        <f t="shared" si="14"/>
        <v>4.2780748663101598</v>
      </c>
      <c r="AC44" s="3">
        <v>8</v>
      </c>
      <c r="AD44" s="3">
        <v>315</v>
      </c>
      <c r="AE44" s="118">
        <f t="shared" si="15"/>
        <v>2.5396825396825395</v>
      </c>
      <c r="AF44" s="118">
        <f t="shared" si="16"/>
        <v>3.9127974422092069</v>
      </c>
      <c r="AH44" s="118">
        <v>5.6415381198858876</v>
      </c>
      <c r="AI44" s="118"/>
      <c r="AJ44" s="118">
        <v>3.9127974422092069</v>
      </c>
      <c r="AK44" s="118">
        <f t="shared" ref="AK44:AK66" si="29">+(AH44+AI44+AJ44)/2</f>
        <v>4.777167781047547</v>
      </c>
      <c r="AL44" s="315"/>
      <c r="AM44" s="168">
        <f t="shared" si="23"/>
        <v>138</v>
      </c>
      <c r="AN44" s="18">
        <f t="shared" si="24"/>
        <v>2112</v>
      </c>
      <c r="AO44" s="203">
        <f t="shared" si="17"/>
        <v>6.5340909090909092</v>
      </c>
      <c r="AP44" s="18">
        <f t="shared" si="25"/>
        <v>75</v>
      </c>
      <c r="AQ44" s="18">
        <f t="shared" si="26"/>
        <v>1746</v>
      </c>
      <c r="AR44" s="203">
        <f t="shared" si="18"/>
        <v>4.2955326460481098</v>
      </c>
      <c r="AS44" s="18">
        <f t="shared" si="27"/>
        <v>72</v>
      </c>
      <c r="AT44" s="18">
        <f t="shared" si="28"/>
        <v>1500</v>
      </c>
      <c r="AU44" s="205">
        <f t="shared" si="19"/>
        <v>4.8</v>
      </c>
      <c r="AV44" s="175">
        <f t="shared" si="20"/>
        <v>5.2098745183796735</v>
      </c>
    </row>
    <row r="45" spans="1:48" x14ac:dyDescent="0.25">
      <c r="A45" s="4" t="s">
        <v>84</v>
      </c>
      <c r="B45" s="4" t="s">
        <v>85</v>
      </c>
      <c r="C45" s="3">
        <v>481</v>
      </c>
      <c r="D45" s="3">
        <v>1382</v>
      </c>
      <c r="E45" s="118">
        <f t="shared" si="7"/>
        <v>34.804630969609264</v>
      </c>
      <c r="F45" s="3">
        <v>117</v>
      </c>
      <c r="G45" s="3">
        <v>983</v>
      </c>
      <c r="H45" s="118">
        <f t="shared" si="8"/>
        <v>11.902339776195319</v>
      </c>
      <c r="I45" s="3">
        <v>19</v>
      </c>
      <c r="J45" s="3">
        <v>885</v>
      </c>
      <c r="K45" s="118">
        <f t="shared" si="9"/>
        <v>2.1468926553672314</v>
      </c>
      <c r="L45" s="118">
        <f t="shared" si="10"/>
        <v>16.284621133723938</v>
      </c>
      <c r="M45" s="3">
        <v>0</v>
      </c>
      <c r="N45" s="3">
        <v>0</v>
      </c>
      <c r="O45" s="118" t="e">
        <f t="shared" si="11"/>
        <v>#DIV/0!</v>
      </c>
      <c r="P45" s="3">
        <v>0</v>
      </c>
      <c r="Q45" s="3">
        <v>0</v>
      </c>
      <c r="R45" s="118" t="e">
        <f t="shared" si="12"/>
        <v>#DIV/0!</v>
      </c>
      <c r="S45" s="3">
        <v>0</v>
      </c>
      <c r="T45" s="3">
        <v>0</v>
      </c>
      <c r="U45" s="118" t="e">
        <f t="shared" si="22"/>
        <v>#DIV/0!</v>
      </c>
      <c r="V45" s="118"/>
      <c r="W45" s="3">
        <v>39</v>
      </c>
      <c r="X45" s="3">
        <v>470</v>
      </c>
      <c r="Y45" s="118">
        <f t="shared" si="13"/>
        <v>8.2978723404255312</v>
      </c>
      <c r="Z45" s="3">
        <v>36</v>
      </c>
      <c r="AA45" s="3">
        <v>498</v>
      </c>
      <c r="AB45" s="118">
        <f t="shared" si="14"/>
        <v>7.2289156626506017</v>
      </c>
      <c r="AC45" s="3">
        <v>3</v>
      </c>
      <c r="AD45" s="3">
        <v>281</v>
      </c>
      <c r="AE45" s="118">
        <f t="shared" si="15"/>
        <v>1.0676156583629894</v>
      </c>
      <c r="AF45" s="118">
        <f t="shared" si="16"/>
        <v>5.5314678871463743</v>
      </c>
      <c r="AH45" s="118">
        <v>16.284621133723938</v>
      </c>
      <c r="AI45" s="118"/>
      <c r="AJ45" s="118">
        <v>5.5314678871463743</v>
      </c>
      <c r="AK45" s="118">
        <f t="shared" si="29"/>
        <v>10.908044510435156</v>
      </c>
      <c r="AL45" s="315"/>
      <c r="AM45" s="168">
        <f t="shared" si="23"/>
        <v>520</v>
      </c>
      <c r="AN45" s="18">
        <f t="shared" si="24"/>
        <v>1852</v>
      </c>
      <c r="AO45" s="203">
        <f t="shared" si="17"/>
        <v>28.077753779697623</v>
      </c>
      <c r="AP45" s="18">
        <f t="shared" si="25"/>
        <v>153</v>
      </c>
      <c r="AQ45" s="18">
        <f t="shared" si="26"/>
        <v>1481</v>
      </c>
      <c r="AR45" s="203">
        <f t="shared" si="18"/>
        <v>10.330857528696827</v>
      </c>
      <c r="AS45" s="18">
        <f t="shared" si="27"/>
        <v>22</v>
      </c>
      <c r="AT45" s="18">
        <f t="shared" si="28"/>
        <v>1166</v>
      </c>
      <c r="AU45" s="205">
        <f t="shared" si="19"/>
        <v>1.8867924528301887</v>
      </c>
      <c r="AV45" s="175">
        <f t="shared" si="20"/>
        <v>13.431801253741545</v>
      </c>
    </row>
    <row r="46" spans="1:48" x14ac:dyDescent="0.25">
      <c r="A46" s="4" t="s">
        <v>86</v>
      </c>
      <c r="B46" s="4" t="s">
        <v>87</v>
      </c>
      <c r="C46" s="3">
        <v>82</v>
      </c>
      <c r="D46" s="3">
        <v>683</v>
      </c>
      <c r="E46" s="118">
        <f t="shared" si="7"/>
        <v>12.005856515373353</v>
      </c>
      <c r="F46" s="3">
        <v>77</v>
      </c>
      <c r="G46" s="3">
        <v>601</v>
      </c>
      <c r="H46" s="118">
        <f t="shared" si="8"/>
        <v>12.811980033277869</v>
      </c>
      <c r="I46" s="3">
        <v>45</v>
      </c>
      <c r="J46" s="3">
        <v>524</v>
      </c>
      <c r="K46" s="118">
        <f t="shared" si="9"/>
        <v>8.5877862595419856</v>
      </c>
      <c r="L46" s="118">
        <f t="shared" si="10"/>
        <v>11.13520760273107</v>
      </c>
      <c r="M46" s="3">
        <v>0</v>
      </c>
      <c r="N46" s="3">
        <v>0</v>
      </c>
      <c r="O46" s="118" t="e">
        <f t="shared" si="11"/>
        <v>#DIV/0!</v>
      </c>
      <c r="P46" s="3">
        <v>0</v>
      </c>
      <c r="Q46" s="3">
        <v>0</v>
      </c>
      <c r="R46" s="118" t="e">
        <f t="shared" si="12"/>
        <v>#DIV/0!</v>
      </c>
      <c r="S46" s="3">
        <v>0</v>
      </c>
      <c r="T46" s="3">
        <v>0</v>
      </c>
      <c r="U46" s="118" t="e">
        <f t="shared" si="22"/>
        <v>#DIV/0!</v>
      </c>
      <c r="V46" s="118"/>
      <c r="W46" s="3">
        <v>2</v>
      </c>
      <c r="X46" s="3">
        <v>84</v>
      </c>
      <c r="Y46" s="118">
        <f t="shared" si="13"/>
        <v>2.3809523809523809</v>
      </c>
      <c r="Z46" s="3">
        <v>9</v>
      </c>
      <c r="AA46" s="3">
        <v>82</v>
      </c>
      <c r="AB46" s="118">
        <f t="shared" si="14"/>
        <v>10.975609756097562</v>
      </c>
      <c r="AC46" s="3">
        <v>13</v>
      </c>
      <c r="AD46" s="3">
        <v>73</v>
      </c>
      <c r="AE46" s="118">
        <f t="shared" si="15"/>
        <v>17.80821917808219</v>
      </c>
      <c r="AF46" s="118">
        <f t="shared" si="16"/>
        <v>10.388260438377378</v>
      </c>
      <c r="AH46" s="118">
        <v>11.13520760273107</v>
      </c>
      <c r="AI46" s="118"/>
      <c r="AJ46" s="118">
        <v>10.388260438377378</v>
      </c>
      <c r="AK46" s="118">
        <f t="shared" si="29"/>
        <v>10.761734020554224</v>
      </c>
      <c r="AL46" s="315"/>
      <c r="AM46" s="168">
        <f t="shared" si="23"/>
        <v>84</v>
      </c>
      <c r="AN46" s="18">
        <f t="shared" si="24"/>
        <v>767</v>
      </c>
      <c r="AO46" s="203">
        <f t="shared" si="17"/>
        <v>10.951760104302476</v>
      </c>
      <c r="AP46" s="18">
        <f t="shared" si="25"/>
        <v>86</v>
      </c>
      <c r="AQ46" s="18">
        <f t="shared" si="26"/>
        <v>683</v>
      </c>
      <c r="AR46" s="203">
        <f t="shared" si="18"/>
        <v>12.591508052708638</v>
      </c>
      <c r="AS46" s="18">
        <f t="shared" si="27"/>
        <v>58</v>
      </c>
      <c r="AT46" s="18">
        <f t="shared" si="28"/>
        <v>597</v>
      </c>
      <c r="AU46" s="205">
        <f t="shared" si="19"/>
        <v>9.7152428810720259</v>
      </c>
      <c r="AV46" s="175">
        <f t="shared" si="20"/>
        <v>11.086170346027714</v>
      </c>
    </row>
    <row r="47" spans="1:48" x14ac:dyDescent="0.25">
      <c r="A47" s="4" t="s">
        <v>88</v>
      </c>
      <c r="B47" s="4" t="s">
        <v>89</v>
      </c>
      <c r="C47" s="3">
        <v>322</v>
      </c>
      <c r="D47" s="3">
        <v>1893</v>
      </c>
      <c r="E47" s="118">
        <f t="shared" si="7"/>
        <v>17.010036978341258</v>
      </c>
      <c r="F47" s="3">
        <v>223</v>
      </c>
      <c r="G47" s="3">
        <v>1623</v>
      </c>
      <c r="H47" s="118">
        <f t="shared" si="8"/>
        <v>13.739987677141096</v>
      </c>
      <c r="I47" s="3">
        <v>134</v>
      </c>
      <c r="J47" s="3">
        <v>1367</v>
      </c>
      <c r="K47" s="118">
        <f t="shared" si="9"/>
        <v>9.8024871982443305</v>
      </c>
      <c r="L47" s="118">
        <f t="shared" si="10"/>
        <v>13.517503951242228</v>
      </c>
      <c r="M47" s="3">
        <v>0</v>
      </c>
      <c r="N47" s="3">
        <v>0</v>
      </c>
      <c r="O47" s="118" t="e">
        <f t="shared" si="11"/>
        <v>#DIV/0!</v>
      </c>
      <c r="P47" s="3">
        <v>0</v>
      </c>
      <c r="Q47" s="3">
        <v>0</v>
      </c>
      <c r="R47" s="118" t="e">
        <f t="shared" si="12"/>
        <v>#DIV/0!</v>
      </c>
      <c r="S47" s="3">
        <v>0</v>
      </c>
      <c r="T47" s="3">
        <v>0</v>
      </c>
      <c r="U47" s="118" t="e">
        <f t="shared" si="22"/>
        <v>#DIV/0!</v>
      </c>
      <c r="V47" s="118"/>
      <c r="W47" s="3">
        <v>125</v>
      </c>
      <c r="X47" s="3">
        <v>593</v>
      </c>
      <c r="Y47" s="118">
        <f t="shared" si="13"/>
        <v>21.079258010118043</v>
      </c>
      <c r="Z47" s="3">
        <v>63</v>
      </c>
      <c r="AA47" s="3">
        <v>526</v>
      </c>
      <c r="AB47" s="118">
        <f t="shared" si="14"/>
        <v>11.977186311787072</v>
      </c>
      <c r="AC47" s="3">
        <v>37</v>
      </c>
      <c r="AD47" s="3">
        <v>289</v>
      </c>
      <c r="AE47" s="118">
        <f t="shared" si="15"/>
        <v>12.802768166089965</v>
      </c>
      <c r="AF47" s="118">
        <f t="shared" si="16"/>
        <v>15.286404162665027</v>
      </c>
      <c r="AH47" s="118">
        <v>13.517503951242228</v>
      </c>
      <c r="AI47" s="118"/>
      <c r="AJ47" s="118">
        <v>15.286404162665027</v>
      </c>
      <c r="AK47" s="118">
        <f t="shared" si="29"/>
        <v>14.401954056953628</v>
      </c>
      <c r="AL47" s="315"/>
      <c r="AM47" s="168">
        <f t="shared" si="23"/>
        <v>447</v>
      </c>
      <c r="AN47" s="18">
        <f t="shared" si="24"/>
        <v>2486</v>
      </c>
      <c r="AO47" s="203">
        <f t="shared" si="17"/>
        <v>17.980691874497186</v>
      </c>
      <c r="AP47" s="18">
        <f t="shared" si="25"/>
        <v>286</v>
      </c>
      <c r="AQ47" s="18">
        <f t="shared" si="26"/>
        <v>2149</v>
      </c>
      <c r="AR47" s="203">
        <f t="shared" si="18"/>
        <v>13.30851558864588</v>
      </c>
      <c r="AS47" s="18">
        <f t="shared" si="27"/>
        <v>171</v>
      </c>
      <c r="AT47" s="18">
        <f t="shared" si="28"/>
        <v>1656</v>
      </c>
      <c r="AU47" s="205">
        <f t="shared" si="19"/>
        <v>10.326086956521738</v>
      </c>
      <c r="AV47" s="175">
        <f t="shared" si="20"/>
        <v>13.871764806554935</v>
      </c>
    </row>
    <row r="48" spans="1:48" x14ac:dyDescent="0.25">
      <c r="A48" s="4" t="s">
        <v>90</v>
      </c>
      <c r="B48" s="4" t="s">
        <v>91</v>
      </c>
      <c r="C48" s="3">
        <v>193</v>
      </c>
      <c r="D48" s="3">
        <v>1971</v>
      </c>
      <c r="E48" s="118">
        <f t="shared" si="7"/>
        <v>9.7919837645865044</v>
      </c>
      <c r="F48" s="3">
        <v>122</v>
      </c>
      <c r="G48" s="3">
        <v>1820</v>
      </c>
      <c r="H48" s="118">
        <f t="shared" si="8"/>
        <v>6.7032967032967035</v>
      </c>
      <c r="I48" s="3">
        <v>17</v>
      </c>
      <c r="J48" s="3">
        <v>1494</v>
      </c>
      <c r="K48" s="118">
        <f t="shared" si="9"/>
        <v>1.1378848728246318</v>
      </c>
      <c r="L48" s="118">
        <f t="shared" si="10"/>
        <v>5.8777217802359472</v>
      </c>
      <c r="M48" s="3">
        <v>0</v>
      </c>
      <c r="N48" s="3">
        <v>0</v>
      </c>
      <c r="O48" s="118" t="e">
        <f t="shared" si="11"/>
        <v>#DIV/0!</v>
      </c>
      <c r="P48" s="3">
        <v>0</v>
      </c>
      <c r="Q48" s="3">
        <v>0</v>
      </c>
      <c r="R48" s="118" t="e">
        <f t="shared" si="12"/>
        <v>#DIV/0!</v>
      </c>
      <c r="S48" s="3">
        <v>0</v>
      </c>
      <c r="T48" s="3">
        <v>0</v>
      </c>
      <c r="U48" s="118" t="e">
        <f t="shared" si="22"/>
        <v>#DIV/0!</v>
      </c>
      <c r="V48" s="118"/>
      <c r="W48" s="3">
        <v>15</v>
      </c>
      <c r="X48" s="3">
        <v>730</v>
      </c>
      <c r="Y48" s="118">
        <f t="shared" si="13"/>
        <v>2.054794520547945</v>
      </c>
      <c r="Z48" s="3">
        <v>10</v>
      </c>
      <c r="AA48" s="3">
        <v>715</v>
      </c>
      <c r="AB48" s="118">
        <f t="shared" si="14"/>
        <v>1.3986013986013985</v>
      </c>
      <c r="AC48" s="3">
        <v>2</v>
      </c>
      <c r="AD48" s="3">
        <v>437</v>
      </c>
      <c r="AE48" s="118">
        <f t="shared" si="15"/>
        <v>0.45766590389016021</v>
      </c>
      <c r="AF48" s="118">
        <f t="shared" si="16"/>
        <v>1.3036872743465013</v>
      </c>
      <c r="AH48" s="118">
        <v>5.8777217802359472</v>
      </c>
      <c r="AI48" s="118"/>
      <c r="AJ48" s="118">
        <v>1.3036872743465013</v>
      </c>
      <c r="AK48" s="118">
        <f t="shared" si="29"/>
        <v>3.5907045272912241</v>
      </c>
      <c r="AL48" s="315"/>
      <c r="AM48" s="168">
        <f t="shared" si="23"/>
        <v>208</v>
      </c>
      <c r="AN48" s="18">
        <f t="shared" si="24"/>
        <v>2701</v>
      </c>
      <c r="AO48" s="203">
        <f t="shared" si="17"/>
        <v>7.7008515364679742</v>
      </c>
      <c r="AP48" s="18">
        <f t="shared" si="25"/>
        <v>132</v>
      </c>
      <c r="AQ48" s="18">
        <f t="shared" si="26"/>
        <v>2535</v>
      </c>
      <c r="AR48" s="203">
        <f t="shared" si="18"/>
        <v>5.2071005917159763</v>
      </c>
      <c r="AS48" s="18">
        <f t="shared" si="27"/>
        <v>19</v>
      </c>
      <c r="AT48" s="18">
        <f t="shared" si="28"/>
        <v>1931</v>
      </c>
      <c r="AU48" s="205">
        <f t="shared" si="19"/>
        <v>0.98394614189539109</v>
      </c>
      <c r="AV48" s="175">
        <f t="shared" si="20"/>
        <v>4.6306327566931138</v>
      </c>
    </row>
    <row r="49" spans="1:48" x14ac:dyDescent="0.25">
      <c r="A49" s="4" t="s">
        <v>92</v>
      </c>
      <c r="B49" s="4" t="s">
        <v>93</v>
      </c>
      <c r="C49" s="3">
        <v>390</v>
      </c>
      <c r="D49" s="3">
        <v>2447</v>
      </c>
      <c r="E49" s="118">
        <f t="shared" si="7"/>
        <v>15.937883122190438</v>
      </c>
      <c r="F49" s="3">
        <v>116</v>
      </c>
      <c r="G49" s="3">
        <v>2083</v>
      </c>
      <c r="H49" s="118">
        <f t="shared" si="8"/>
        <v>5.5688910225636103</v>
      </c>
      <c r="I49" s="3">
        <v>79</v>
      </c>
      <c r="J49" s="3">
        <v>1983</v>
      </c>
      <c r="K49" s="118">
        <f t="shared" si="9"/>
        <v>3.9838628340897628</v>
      </c>
      <c r="L49" s="118">
        <f t="shared" si="10"/>
        <v>8.496878992947936</v>
      </c>
      <c r="M49" s="3">
        <v>0</v>
      </c>
      <c r="N49" s="3">
        <v>0</v>
      </c>
      <c r="O49" s="118" t="e">
        <f t="shared" si="11"/>
        <v>#DIV/0!</v>
      </c>
      <c r="P49" s="3">
        <v>0</v>
      </c>
      <c r="Q49" s="3">
        <v>0</v>
      </c>
      <c r="R49" s="118" t="e">
        <f t="shared" si="12"/>
        <v>#DIV/0!</v>
      </c>
      <c r="S49" s="3">
        <v>0</v>
      </c>
      <c r="T49" s="3">
        <v>0</v>
      </c>
      <c r="U49" s="118" t="e">
        <f t="shared" si="22"/>
        <v>#DIV/0!</v>
      </c>
      <c r="V49" s="118"/>
      <c r="W49" s="3">
        <v>76</v>
      </c>
      <c r="X49" s="3">
        <v>1381</v>
      </c>
      <c r="Y49" s="118">
        <f t="shared" si="13"/>
        <v>5.5032585083272991</v>
      </c>
      <c r="Z49" s="3">
        <v>46</v>
      </c>
      <c r="AA49" s="3">
        <v>1319</v>
      </c>
      <c r="AB49" s="118">
        <f t="shared" si="14"/>
        <v>3.4874905231235784</v>
      </c>
      <c r="AC49" s="3">
        <v>23</v>
      </c>
      <c r="AD49" s="3">
        <v>742</v>
      </c>
      <c r="AE49" s="118">
        <f t="shared" si="15"/>
        <v>3.0997304582210243</v>
      </c>
      <c r="AF49" s="118">
        <f t="shared" si="16"/>
        <v>4.0301598298906347</v>
      </c>
      <c r="AH49" s="118">
        <v>8.496878992947936</v>
      </c>
      <c r="AI49" s="118"/>
      <c r="AJ49" s="118">
        <v>4.0301598298906347</v>
      </c>
      <c r="AK49" s="118">
        <f t="shared" si="29"/>
        <v>6.2635194114192849</v>
      </c>
      <c r="AL49" s="315"/>
      <c r="AM49" s="168">
        <f t="shared" si="23"/>
        <v>466</v>
      </c>
      <c r="AN49" s="18">
        <f t="shared" si="24"/>
        <v>3828</v>
      </c>
      <c r="AO49" s="203">
        <f t="shared" si="17"/>
        <v>12.173458725182863</v>
      </c>
      <c r="AP49" s="18">
        <f t="shared" si="25"/>
        <v>162</v>
      </c>
      <c r="AQ49" s="18">
        <f t="shared" si="26"/>
        <v>3402</v>
      </c>
      <c r="AR49" s="203">
        <f t="shared" si="18"/>
        <v>4.7619047619047619</v>
      </c>
      <c r="AS49" s="18">
        <f t="shared" si="27"/>
        <v>102</v>
      </c>
      <c r="AT49" s="18">
        <f t="shared" si="28"/>
        <v>2725</v>
      </c>
      <c r="AU49" s="205">
        <f t="shared" si="19"/>
        <v>3.7431192660550456</v>
      </c>
      <c r="AV49" s="175">
        <f t="shared" si="20"/>
        <v>6.8928275843808899</v>
      </c>
    </row>
    <row r="50" spans="1:48" x14ac:dyDescent="0.25">
      <c r="A50" s="4" t="s">
        <v>94</v>
      </c>
      <c r="B50" s="4" t="s">
        <v>95</v>
      </c>
      <c r="C50" s="3">
        <v>121</v>
      </c>
      <c r="D50" s="3">
        <v>1985</v>
      </c>
      <c r="E50" s="118">
        <f t="shared" si="7"/>
        <v>6.0957178841309823</v>
      </c>
      <c r="F50" s="3">
        <v>79</v>
      </c>
      <c r="G50" s="3">
        <v>1868</v>
      </c>
      <c r="H50" s="118">
        <f t="shared" si="8"/>
        <v>4.2291220556745186</v>
      </c>
      <c r="I50" s="3">
        <v>252</v>
      </c>
      <c r="J50" s="3">
        <v>1789</v>
      </c>
      <c r="K50" s="118">
        <f t="shared" si="9"/>
        <v>14.086081609837898</v>
      </c>
      <c r="L50" s="118">
        <f t="shared" si="10"/>
        <v>8.1369738498811319</v>
      </c>
      <c r="M50" s="3">
        <v>0</v>
      </c>
      <c r="N50" s="3">
        <v>0</v>
      </c>
      <c r="O50" s="118" t="e">
        <f t="shared" si="11"/>
        <v>#DIV/0!</v>
      </c>
      <c r="P50" s="3">
        <v>0</v>
      </c>
      <c r="Q50" s="3">
        <v>0</v>
      </c>
      <c r="R50" s="118" t="e">
        <f t="shared" si="12"/>
        <v>#DIV/0!</v>
      </c>
      <c r="S50" s="3">
        <v>0</v>
      </c>
      <c r="T50" s="3">
        <v>0</v>
      </c>
      <c r="U50" s="118" t="e">
        <f t="shared" si="22"/>
        <v>#DIV/0!</v>
      </c>
      <c r="V50" s="118"/>
      <c r="W50" s="3">
        <v>18</v>
      </c>
      <c r="X50" s="3">
        <v>619</v>
      </c>
      <c r="Y50" s="118">
        <f t="shared" si="13"/>
        <v>2.9079159935379644</v>
      </c>
      <c r="Z50" s="3">
        <v>4</v>
      </c>
      <c r="AA50" s="3">
        <v>640</v>
      </c>
      <c r="AB50" s="118">
        <f t="shared" si="14"/>
        <v>0.625</v>
      </c>
      <c r="AC50" s="3">
        <v>34</v>
      </c>
      <c r="AD50" s="3">
        <v>352</v>
      </c>
      <c r="AE50" s="118">
        <f t="shared" si="15"/>
        <v>9.6590909090909083</v>
      </c>
      <c r="AF50" s="118">
        <f t="shared" si="16"/>
        <v>4.3973356342096244</v>
      </c>
      <c r="AH50" s="118">
        <v>8.1369738498811319</v>
      </c>
      <c r="AI50" s="118"/>
      <c r="AJ50" s="118">
        <v>4.3973356342096244</v>
      </c>
      <c r="AK50" s="118">
        <f t="shared" si="29"/>
        <v>6.2671547420453777</v>
      </c>
      <c r="AL50" s="315"/>
      <c r="AM50" s="168">
        <f t="shared" si="23"/>
        <v>139</v>
      </c>
      <c r="AN50" s="18">
        <f t="shared" si="24"/>
        <v>2604</v>
      </c>
      <c r="AO50" s="203">
        <f t="shared" si="17"/>
        <v>5.3379416282642094</v>
      </c>
      <c r="AP50" s="18">
        <f t="shared" si="25"/>
        <v>83</v>
      </c>
      <c r="AQ50" s="18">
        <f t="shared" si="26"/>
        <v>2508</v>
      </c>
      <c r="AR50" s="203">
        <f t="shared" si="18"/>
        <v>3.3094098883572567</v>
      </c>
      <c r="AS50" s="18">
        <f t="shared" si="27"/>
        <v>286</v>
      </c>
      <c r="AT50" s="18">
        <f t="shared" si="28"/>
        <v>2141</v>
      </c>
      <c r="AU50" s="205">
        <f t="shared" si="19"/>
        <v>13.358243811303131</v>
      </c>
      <c r="AV50" s="175">
        <f t="shared" si="20"/>
        <v>7.3351984426415315</v>
      </c>
    </row>
    <row r="51" spans="1:48" x14ac:dyDescent="0.25">
      <c r="A51" s="4" t="s">
        <v>96</v>
      </c>
      <c r="B51" s="4" t="s">
        <v>97</v>
      </c>
      <c r="C51" s="3">
        <v>637</v>
      </c>
      <c r="D51" s="3">
        <v>2678</v>
      </c>
      <c r="E51" s="118">
        <f t="shared" si="7"/>
        <v>23.78640776699029</v>
      </c>
      <c r="F51" s="3">
        <v>205</v>
      </c>
      <c r="G51" s="3">
        <v>2078</v>
      </c>
      <c r="H51" s="118">
        <f t="shared" si="8"/>
        <v>9.865255052935515</v>
      </c>
      <c r="I51" s="3">
        <v>204</v>
      </c>
      <c r="J51" s="3">
        <v>1946</v>
      </c>
      <c r="K51" s="118">
        <f t="shared" si="9"/>
        <v>10.483042137718398</v>
      </c>
      <c r="L51" s="118">
        <f t="shared" si="10"/>
        <v>14.711568319214734</v>
      </c>
      <c r="M51" s="3">
        <v>0</v>
      </c>
      <c r="N51" s="3">
        <v>0</v>
      </c>
      <c r="O51" s="118" t="e">
        <f t="shared" si="11"/>
        <v>#DIV/0!</v>
      </c>
      <c r="P51" s="3">
        <v>0</v>
      </c>
      <c r="Q51" s="3">
        <v>0</v>
      </c>
      <c r="R51" s="118" t="e">
        <f t="shared" si="12"/>
        <v>#DIV/0!</v>
      </c>
      <c r="S51" s="3">
        <v>0</v>
      </c>
      <c r="T51" s="3">
        <v>0</v>
      </c>
      <c r="U51" s="118" t="e">
        <f t="shared" si="22"/>
        <v>#DIV/0!</v>
      </c>
      <c r="V51" s="118"/>
      <c r="W51" s="3">
        <v>129</v>
      </c>
      <c r="X51" s="3">
        <v>1126</v>
      </c>
      <c r="Y51" s="118">
        <f t="shared" si="13"/>
        <v>11.456483126110124</v>
      </c>
      <c r="Z51" s="3">
        <v>64</v>
      </c>
      <c r="AA51" s="3">
        <v>1018</v>
      </c>
      <c r="AB51" s="118">
        <f t="shared" si="14"/>
        <v>6.2868369351669937</v>
      </c>
      <c r="AC51" s="3">
        <v>54</v>
      </c>
      <c r="AD51" s="3">
        <v>612</v>
      </c>
      <c r="AE51" s="118">
        <f t="shared" si="15"/>
        <v>8.8235294117647065</v>
      </c>
      <c r="AF51" s="118">
        <f t="shared" si="16"/>
        <v>8.8556164910139419</v>
      </c>
      <c r="AH51" s="118">
        <v>14.711568319214734</v>
      </c>
      <c r="AI51" s="118"/>
      <c r="AJ51" s="118">
        <v>8.8556164910139419</v>
      </c>
      <c r="AK51" s="118">
        <f t="shared" si="29"/>
        <v>11.783592405114337</v>
      </c>
      <c r="AL51" s="315"/>
      <c r="AM51" s="168">
        <f t="shared" si="23"/>
        <v>766</v>
      </c>
      <c r="AN51" s="18">
        <f t="shared" si="24"/>
        <v>3804</v>
      </c>
      <c r="AO51" s="203">
        <f t="shared" si="17"/>
        <v>20.136698212407993</v>
      </c>
      <c r="AP51" s="18">
        <f t="shared" si="25"/>
        <v>269</v>
      </c>
      <c r="AQ51" s="18">
        <f t="shared" si="26"/>
        <v>3096</v>
      </c>
      <c r="AR51" s="203">
        <f t="shared" si="18"/>
        <v>8.6886304909560721</v>
      </c>
      <c r="AS51" s="18">
        <f t="shared" si="27"/>
        <v>258</v>
      </c>
      <c r="AT51" s="18">
        <f t="shared" si="28"/>
        <v>2558</v>
      </c>
      <c r="AU51" s="205">
        <f t="shared" si="19"/>
        <v>10.086004691164971</v>
      </c>
      <c r="AV51" s="175">
        <f t="shared" si="20"/>
        <v>12.970444464843013</v>
      </c>
    </row>
    <row r="52" spans="1:48" x14ac:dyDescent="0.25">
      <c r="A52" s="4" t="s">
        <v>98</v>
      </c>
      <c r="B52" s="4" t="s">
        <v>99</v>
      </c>
      <c r="C52" s="3">
        <v>239</v>
      </c>
      <c r="D52" s="3">
        <v>1438</v>
      </c>
      <c r="E52" s="118">
        <f t="shared" si="7"/>
        <v>16.620305980528514</v>
      </c>
      <c r="F52" s="3">
        <v>154</v>
      </c>
      <c r="G52" s="3">
        <v>1281</v>
      </c>
      <c r="H52" s="118">
        <f t="shared" si="8"/>
        <v>12.021857923497267</v>
      </c>
      <c r="I52" s="3">
        <v>124</v>
      </c>
      <c r="J52" s="3">
        <v>1182</v>
      </c>
      <c r="K52" s="118">
        <f t="shared" si="9"/>
        <v>10.490693739424705</v>
      </c>
      <c r="L52" s="118">
        <f t="shared" si="10"/>
        <v>13.044285881150161</v>
      </c>
      <c r="M52" s="3">
        <v>0</v>
      </c>
      <c r="N52" s="3">
        <v>0</v>
      </c>
      <c r="O52" s="118" t="e">
        <f t="shared" si="11"/>
        <v>#DIV/0!</v>
      </c>
      <c r="P52" s="3">
        <v>0</v>
      </c>
      <c r="Q52" s="3">
        <v>0</v>
      </c>
      <c r="R52" s="118" t="e">
        <f t="shared" si="12"/>
        <v>#DIV/0!</v>
      </c>
      <c r="S52" s="3">
        <v>0</v>
      </c>
      <c r="T52" s="3">
        <v>0</v>
      </c>
      <c r="U52" s="118" t="e">
        <f t="shared" si="22"/>
        <v>#DIV/0!</v>
      </c>
      <c r="V52" s="118"/>
      <c r="W52" s="3">
        <v>60</v>
      </c>
      <c r="X52" s="3">
        <v>664</v>
      </c>
      <c r="Y52" s="118">
        <f t="shared" si="13"/>
        <v>9.0361445783132535</v>
      </c>
      <c r="Z52" s="3">
        <v>73</v>
      </c>
      <c r="AA52" s="3">
        <v>719</v>
      </c>
      <c r="AB52" s="118">
        <f t="shared" si="14"/>
        <v>10.15299026425591</v>
      </c>
      <c r="AC52" s="3">
        <v>29</v>
      </c>
      <c r="AD52" s="3">
        <v>481</v>
      </c>
      <c r="AE52" s="118">
        <f t="shared" si="15"/>
        <v>6.0291060291060292</v>
      </c>
      <c r="AF52" s="118">
        <f t="shared" si="16"/>
        <v>8.406080290558398</v>
      </c>
      <c r="AH52" s="118">
        <v>13.044285881150161</v>
      </c>
      <c r="AI52" s="118"/>
      <c r="AJ52" s="118">
        <v>8.406080290558398</v>
      </c>
      <c r="AK52" s="118">
        <f t="shared" si="29"/>
        <v>10.72518308585428</v>
      </c>
      <c r="AL52" s="315"/>
      <c r="AM52" s="168">
        <f t="shared" si="23"/>
        <v>299</v>
      </c>
      <c r="AN52" s="18">
        <f t="shared" si="24"/>
        <v>2102</v>
      </c>
      <c r="AO52" s="203">
        <f t="shared" si="17"/>
        <v>14.22454804947669</v>
      </c>
      <c r="AP52" s="18">
        <f t="shared" si="25"/>
        <v>227</v>
      </c>
      <c r="AQ52" s="18">
        <f t="shared" si="26"/>
        <v>2000</v>
      </c>
      <c r="AR52" s="203">
        <f t="shared" si="18"/>
        <v>11.35</v>
      </c>
      <c r="AS52" s="18">
        <f t="shared" si="27"/>
        <v>153</v>
      </c>
      <c r="AT52" s="18">
        <f t="shared" si="28"/>
        <v>1663</v>
      </c>
      <c r="AU52" s="205">
        <f t="shared" si="19"/>
        <v>9.2002405291641605</v>
      </c>
      <c r="AV52" s="175">
        <f t="shared" si="20"/>
        <v>11.591596192880283</v>
      </c>
    </row>
    <row r="53" spans="1:48" x14ac:dyDescent="0.25">
      <c r="A53" s="4" t="s">
        <v>100</v>
      </c>
      <c r="B53" s="4" t="s">
        <v>101</v>
      </c>
      <c r="C53" s="3">
        <v>75</v>
      </c>
      <c r="D53" s="3">
        <v>833</v>
      </c>
      <c r="E53" s="118">
        <f t="shared" si="7"/>
        <v>9.0036014405762312</v>
      </c>
      <c r="F53" s="3">
        <v>88</v>
      </c>
      <c r="G53" s="3">
        <v>779</v>
      </c>
      <c r="H53" s="118">
        <f t="shared" si="8"/>
        <v>11.296534017971759</v>
      </c>
      <c r="I53" s="3">
        <v>43</v>
      </c>
      <c r="J53" s="3">
        <v>703</v>
      </c>
      <c r="K53" s="118">
        <f t="shared" si="9"/>
        <v>6.1166429587482218</v>
      </c>
      <c r="L53" s="118">
        <f t="shared" si="10"/>
        <v>8.8055928057654054</v>
      </c>
      <c r="M53" s="3">
        <v>0</v>
      </c>
      <c r="N53" s="3">
        <v>0</v>
      </c>
      <c r="O53" s="118" t="e">
        <f t="shared" si="11"/>
        <v>#DIV/0!</v>
      </c>
      <c r="P53" s="3">
        <v>0</v>
      </c>
      <c r="Q53" s="3">
        <v>0</v>
      </c>
      <c r="R53" s="118" t="e">
        <f t="shared" si="12"/>
        <v>#DIV/0!</v>
      </c>
      <c r="S53" s="3">
        <v>0</v>
      </c>
      <c r="T53" s="3">
        <v>0</v>
      </c>
      <c r="U53" s="118" t="e">
        <f t="shared" si="22"/>
        <v>#DIV/0!</v>
      </c>
      <c r="V53" s="118"/>
      <c r="W53" s="3">
        <v>9</v>
      </c>
      <c r="X53" s="3">
        <v>325</v>
      </c>
      <c r="Y53" s="118">
        <f t="shared" si="13"/>
        <v>2.7692307692307692</v>
      </c>
      <c r="Z53" s="3">
        <v>27</v>
      </c>
      <c r="AA53" s="3">
        <v>320</v>
      </c>
      <c r="AB53" s="118">
        <f t="shared" si="14"/>
        <v>8.4375</v>
      </c>
      <c r="AC53" s="3">
        <v>13</v>
      </c>
      <c r="AD53" s="3">
        <v>186</v>
      </c>
      <c r="AE53" s="118">
        <f t="shared" si="15"/>
        <v>6.9892473118279561</v>
      </c>
      <c r="AF53" s="118">
        <f t="shared" si="16"/>
        <v>6.0653260270195757</v>
      </c>
      <c r="AH53" s="118">
        <v>8.8055928057654054</v>
      </c>
      <c r="AI53" s="118"/>
      <c r="AJ53" s="118">
        <v>6.0653260270195757</v>
      </c>
      <c r="AK53" s="118">
        <f t="shared" si="29"/>
        <v>7.4354594163924901</v>
      </c>
      <c r="AL53" s="315"/>
      <c r="AM53" s="168">
        <f t="shared" si="23"/>
        <v>84</v>
      </c>
      <c r="AN53" s="18">
        <f t="shared" si="24"/>
        <v>1158</v>
      </c>
      <c r="AO53" s="203">
        <f t="shared" si="17"/>
        <v>7.2538860103626934</v>
      </c>
      <c r="AP53" s="18">
        <f t="shared" si="25"/>
        <v>115</v>
      </c>
      <c r="AQ53" s="18">
        <f t="shared" si="26"/>
        <v>1099</v>
      </c>
      <c r="AR53" s="203">
        <f t="shared" si="18"/>
        <v>10.464058234758872</v>
      </c>
      <c r="AS53" s="18">
        <f t="shared" si="27"/>
        <v>56</v>
      </c>
      <c r="AT53" s="18">
        <f t="shared" si="28"/>
        <v>889</v>
      </c>
      <c r="AU53" s="205">
        <f t="shared" si="19"/>
        <v>6.2992125984251963</v>
      </c>
      <c r="AV53" s="175">
        <f t="shared" si="20"/>
        <v>8.005718947848921</v>
      </c>
    </row>
    <row r="54" spans="1:48" x14ac:dyDescent="0.25">
      <c r="A54" s="4" t="s">
        <v>102</v>
      </c>
      <c r="B54" s="4" t="s">
        <v>103</v>
      </c>
      <c r="C54" s="3">
        <v>102</v>
      </c>
      <c r="D54" s="3">
        <v>1342</v>
      </c>
      <c r="E54" s="118">
        <f t="shared" si="7"/>
        <v>7.6005961251862892</v>
      </c>
      <c r="F54" s="3">
        <v>109</v>
      </c>
      <c r="G54" s="3">
        <v>1276</v>
      </c>
      <c r="H54" s="118">
        <f t="shared" si="8"/>
        <v>8.5423197492163006</v>
      </c>
      <c r="I54" s="3">
        <v>106</v>
      </c>
      <c r="J54" s="3">
        <v>1046</v>
      </c>
      <c r="K54" s="118">
        <f t="shared" si="9"/>
        <v>10.133843212237094</v>
      </c>
      <c r="L54" s="118">
        <f t="shared" si="10"/>
        <v>8.7589196955465614</v>
      </c>
      <c r="M54" s="3">
        <v>0</v>
      </c>
      <c r="N54" s="3">
        <v>0</v>
      </c>
      <c r="O54" s="118" t="e">
        <f t="shared" si="11"/>
        <v>#DIV/0!</v>
      </c>
      <c r="P54" s="3">
        <v>0</v>
      </c>
      <c r="Q54" s="3">
        <v>0</v>
      </c>
      <c r="R54" s="118" t="e">
        <f t="shared" si="12"/>
        <v>#DIV/0!</v>
      </c>
      <c r="S54" s="3">
        <v>0</v>
      </c>
      <c r="T54" s="3">
        <v>0</v>
      </c>
      <c r="U54" s="118" t="e">
        <f t="shared" si="22"/>
        <v>#DIV/0!</v>
      </c>
      <c r="V54" s="118"/>
      <c r="W54" s="3">
        <v>23</v>
      </c>
      <c r="X54" s="3">
        <v>748</v>
      </c>
      <c r="Y54" s="118">
        <f t="shared" si="13"/>
        <v>3.0748663101604281</v>
      </c>
      <c r="Z54" s="3">
        <v>44</v>
      </c>
      <c r="AA54" s="3">
        <v>751</v>
      </c>
      <c r="AB54" s="118">
        <f t="shared" si="14"/>
        <v>5.8588548601864181</v>
      </c>
      <c r="AC54" s="3">
        <v>12</v>
      </c>
      <c r="AD54" s="3">
        <v>414</v>
      </c>
      <c r="AE54" s="118">
        <f t="shared" si="15"/>
        <v>2.8985507246376812</v>
      </c>
      <c r="AF54" s="118">
        <f t="shared" si="16"/>
        <v>3.9440906316615094</v>
      </c>
      <c r="AH54" s="118">
        <v>8.7589196955465614</v>
      </c>
      <c r="AI54" s="118"/>
      <c r="AJ54" s="118">
        <v>3.9440906316615094</v>
      </c>
      <c r="AK54" s="118">
        <f t="shared" si="29"/>
        <v>6.3515051636040356</v>
      </c>
      <c r="AL54" s="315"/>
      <c r="AM54" s="168">
        <f t="shared" si="23"/>
        <v>125</v>
      </c>
      <c r="AN54" s="18">
        <f t="shared" si="24"/>
        <v>2090</v>
      </c>
      <c r="AO54" s="203">
        <f t="shared" si="17"/>
        <v>5.9808612440191391</v>
      </c>
      <c r="AP54" s="18">
        <f t="shared" si="25"/>
        <v>153</v>
      </c>
      <c r="AQ54" s="18">
        <f t="shared" si="26"/>
        <v>2027</v>
      </c>
      <c r="AR54" s="203">
        <f t="shared" si="18"/>
        <v>7.5481006413418843</v>
      </c>
      <c r="AS54" s="18">
        <f t="shared" si="27"/>
        <v>118</v>
      </c>
      <c r="AT54" s="18">
        <f t="shared" si="28"/>
        <v>1460</v>
      </c>
      <c r="AU54" s="205">
        <f t="shared" si="19"/>
        <v>8.0821917808219172</v>
      </c>
      <c r="AV54" s="175">
        <f t="shared" si="20"/>
        <v>7.2037178887276481</v>
      </c>
    </row>
    <row r="55" spans="1:48" x14ac:dyDescent="0.25">
      <c r="A55" s="4" t="s">
        <v>104</v>
      </c>
      <c r="B55" s="4" t="s">
        <v>105</v>
      </c>
      <c r="C55" s="3">
        <v>147</v>
      </c>
      <c r="D55" s="3">
        <v>1014</v>
      </c>
      <c r="E55" s="118">
        <f t="shared" si="7"/>
        <v>14.497041420118343</v>
      </c>
      <c r="F55" s="3">
        <v>74</v>
      </c>
      <c r="G55" s="3">
        <v>855</v>
      </c>
      <c r="H55" s="118">
        <f t="shared" si="8"/>
        <v>8.654970760233919</v>
      </c>
      <c r="I55" s="3">
        <v>43</v>
      </c>
      <c r="J55" s="3">
        <v>811</v>
      </c>
      <c r="K55" s="118">
        <f t="shared" si="9"/>
        <v>5.3020961775585702</v>
      </c>
      <c r="L55" s="118">
        <f t="shared" si="10"/>
        <v>9.4847027859702777</v>
      </c>
      <c r="M55" s="3">
        <v>3</v>
      </c>
      <c r="N55" s="3">
        <v>9</v>
      </c>
      <c r="O55" s="118">
        <f t="shared" si="11"/>
        <v>33.333333333333329</v>
      </c>
      <c r="P55" s="3">
        <v>0</v>
      </c>
      <c r="Q55" s="3">
        <v>5</v>
      </c>
      <c r="R55" s="118">
        <f t="shared" si="12"/>
        <v>0</v>
      </c>
      <c r="S55" s="3">
        <v>0</v>
      </c>
      <c r="T55" s="3">
        <v>8</v>
      </c>
      <c r="U55" s="118">
        <f t="shared" si="22"/>
        <v>0</v>
      </c>
      <c r="V55" s="118">
        <f>+O55</f>
        <v>33.333333333333329</v>
      </c>
      <c r="W55" s="3">
        <v>24</v>
      </c>
      <c r="X55" s="3">
        <v>265</v>
      </c>
      <c r="Y55" s="118">
        <f t="shared" si="13"/>
        <v>9.0566037735849054</v>
      </c>
      <c r="Z55" s="3">
        <v>15</v>
      </c>
      <c r="AA55" s="3">
        <v>277</v>
      </c>
      <c r="AB55" s="118">
        <f t="shared" si="14"/>
        <v>5.4151624548736459</v>
      </c>
      <c r="AC55" s="3">
        <v>4</v>
      </c>
      <c r="AD55" s="3">
        <v>179</v>
      </c>
      <c r="AE55" s="118">
        <f t="shared" si="15"/>
        <v>2.2346368715083798</v>
      </c>
      <c r="AF55" s="118">
        <f t="shared" si="16"/>
        <v>5.5688010333223099</v>
      </c>
      <c r="AH55" s="118">
        <v>9.4847027859702777</v>
      </c>
      <c r="AI55" s="118">
        <v>33.333333333333329</v>
      </c>
      <c r="AJ55" s="118">
        <v>5.5688010333223099</v>
      </c>
      <c r="AK55" s="118">
        <f>+(AH55+AI55+AJ55)/3</f>
        <v>16.128945717541971</v>
      </c>
      <c r="AL55" s="315"/>
      <c r="AM55" s="168">
        <f t="shared" si="23"/>
        <v>174</v>
      </c>
      <c r="AN55" s="18">
        <f t="shared" si="24"/>
        <v>1288</v>
      </c>
      <c r="AO55" s="203">
        <f t="shared" si="17"/>
        <v>13.509316770186336</v>
      </c>
      <c r="AP55" s="18">
        <f t="shared" si="25"/>
        <v>89</v>
      </c>
      <c r="AQ55" s="18">
        <f t="shared" si="26"/>
        <v>1137</v>
      </c>
      <c r="AR55" s="203">
        <f t="shared" si="18"/>
        <v>7.8276165347405442</v>
      </c>
      <c r="AS55" s="18">
        <f t="shared" si="27"/>
        <v>47</v>
      </c>
      <c r="AT55" s="18">
        <f t="shared" si="28"/>
        <v>998</v>
      </c>
      <c r="AU55" s="205">
        <f t="shared" si="19"/>
        <v>4.7094188376753507</v>
      </c>
      <c r="AV55" s="175">
        <f t="shared" si="20"/>
        <v>8.6821173808674104</v>
      </c>
    </row>
    <row r="56" spans="1:48" x14ac:dyDescent="0.25">
      <c r="A56" s="4" t="s">
        <v>106</v>
      </c>
      <c r="B56" s="4" t="s">
        <v>107</v>
      </c>
      <c r="C56" s="3">
        <v>346</v>
      </c>
      <c r="D56" s="3">
        <v>1851</v>
      </c>
      <c r="E56" s="118">
        <f t="shared" si="7"/>
        <v>18.692598595353864</v>
      </c>
      <c r="F56" s="3">
        <v>193</v>
      </c>
      <c r="G56" s="3">
        <v>1574</v>
      </c>
      <c r="H56" s="118">
        <f t="shared" si="8"/>
        <v>12.261753494282084</v>
      </c>
      <c r="I56" s="3">
        <v>164</v>
      </c>
      <c r="J56" s="3">
        <v>1435</v>
      </c>
      <c r="K56" s="118">
        <f t="shared" si="9"/>
        <v>11.428571428571429</v>
      </c>
      <c r="L56" s="118">
        <f t="shared" si="10"/>
        <v>14.127641172735792</v>
      </c>
      <c r="M56" s="3">
        <v>0</v>
      </c>
      <c r="N56" s="3">
        <v>3</v>
      </c>
      <c r="O56" s="118">
        <f t="shared" si="11"/>
        <v>0</v>
      </c>
      <c r="P56" s="3">
        <v>0</v>
      </c>
      <c r="Q56" s="3">
        <v>5</v>
      </c>
      <c r="R56" s="118">
        <f t="shared" si="12"/>
        <v>0</v>
      </c>
      <c r="S56" s="3">
        <v>0</v>
      </c>
      <c r="T56" s="3">
        <v>5</v>
      </c>
      <c r="U56" s="118">
        <f t="shared" si="22"/>
        <v>0</v>
      </c>
      <c r="V56" s="118"/>
      <c r="W56" s="3">
        <v>33</v>
      </c>
      <c r="X56" s="3">
        <v>619</v>
      </c>
      <c r="Y56" s="118">
        <f t="shared" si="13"/>
        <v>5.3311793214862675</v>
      </c>
      <c r="Z56" s="3">
        <v>21</v>
      </c>
      <c r="AA56" s="3">
        <v>631</v>
      </c>
      <c r="AB56" s="118">
        <f t="shared" si="14"/>
        <v>3.3280507131537238</v>
      </c>
      <c r="AC56" s="3">
        <v>17</v>
      </c>
      <c r="AD56" s="3">
        <v>364</v>
      </c>
      <c r="AE56" s="118">
        <f t="shared" si="15"/>
        <v>4.6703296703296706</v>
      </c>
      <c r="AF56" s="118">
        <f t="shared" si="16"/>
        <v>4.4431865683232203</v>
      </c>
      <c r="AH56" s="118">
        <v>14.127641172735792</v>
      </c>
      <c r="AI56" s="118"/>
      <c r="AJ56" s="118">
        <v>4.4431865683232203</v>
      </c>
      <c r="AK56" s="118">
        <f t="shared" si="29"/>
        <v>9.2854138705295064</v>
      </c>
      <c r="AL56" s="315"/>
      <c r="AM56" s="168">
        <f t="shared" si="23"/>
        <v>379</v>
      </c>
      <c r="AN56" s="18">
        <f t="shared" si="24"/>
        <v>2473</v>
      </c>
      <c r="AO56" s="203">
        <f t="shared" si="17"/>
        <v>15.325515568135867</v>
      </c>
      <c r="AP56" s="18">
        <f t="shared" si="25"/>
        <v>214</v>
      </c>
      <c r="AQ56" s="18">
        <f t="shared" si="26"/>
        <v>2210</v>
      </c>
      <c r="AR56" s="203">
        <f t="shared" si="18"/>
        <v>9.6832579185520373</v>
      </c>
      <c r="AS56" s="18">
        <f t="shared" si="27"/>
        <v>181</v>
      </c>
      <c r="AT56" s="18">
        <f t="shared" si="28"/>
        <v>1804</v>
      </c>
      <c r="AU56" s="205">
        <f t="shared" si="19"/>
        <v>10.033259423503326</v>
      </c>
      <c r="AV56" s="175">
        <f t="shared" si="20"/>
        <v>11.68067763673041</v>
      </c>
    </row>
    <row r="57" spans="1:48" x14ac:dyDescent="0.25">
      <c r="A57" s="4" t="s">
        <v>108</v>
      </c>
      <c r="B57" s="4" t="s">
        <v>109</v>
      </c>
      <c r="C57" s="3">
        <v>96</v>
      </c>
      <c r="D57" s="3">
        <v>710</v>
      </c>
      <c r="E57" s="118">
        <f t="shared" si="7"/>
        <v>13.521126760563378</v>
      </c>
      <c r="F57" s="3">
        <v>119</v>
      </c>
      <c r="G57" s="3">
        <v>646</v>
      </c>
      <c r="H57" s="118">
        <f t="shared" si="8"/>
        <v>18.421052631578945</v>
      </c>
      <c r="I57" s="3">
        <v>94</v>
      </c>
      <c r="J57" s="3">
        <v>601</v>
      </c>
      <c r="K57" s="118">
        <f t="shared" si="9"/>
        <v>15.640599001663894</v>
      </c>
      <c r="L57" s="118">
        <f t="shared" si="10"/>
        <v>15.860926131268739</v>
      </c>
      <c r="M57" s="3">
        <v>0</v>
      </c>
      <c r="N57" s="3">
        <v>0</v>
      </c>
      <c r="O57" s="118" t="e">
        <f t="shared" si="11"/>
        <v>#DIV/0!</v>
      </c>
      <c r="P57" s="3">
        <v>0</v>
      </c>
      <c r="Q57" s="3">
        <v>0</v>
      </c>
      <c r="R57" s="118" t="e">
        <f t="shared" si="12"/>
        <v>#DIV/0!</v>
      </c>
      <c r="S57" s="3">
        <v>0</v>
      </c>
      <c r="T57" s="3">
        <v>0</v>
      </c>
      <c r="U57" s="118" t="e">
        <f t="shared" si="22"/>
        <v>#DIV/0!</v>
      </c>
      <c r="V57" s="118"/>
      <c r="W57" s="3">
        <v>44</v>
      </c>
      <c r="X57" s="3">
        <v>364</v>
      </c>
      <c r="Y57" s="118">
        <f t="shared" si="13"/>
        <v>12.087912087912088</v>
      </c>
      <c r="Z57" s="3">
        <v>42</v>
      </c>
      <c r="AA57" s="3">
        <v>334</v>
      </c>
      <c r="AB57" s="118">
        <f t="shared" si="14"/>
        <v>12.574850299401197</v>
      </c>
      <c r="AC57" s="3">
        <v>30</v>
      </c>
      <c r="AD57" s="3">
        <v>259</v>
      </c>
      <c r="AE57" s="118">
        <f t="shared" si="15"/>
        <v>11.583011583011583</v>
      </c>
      <c r="AF57" s="118">
        <f t="shared" si="16"/>
        <v>12.081924656774957</v>
      </c>
      <c r="AH57" s="118">
        <v>15.860926131268739</v>
      </c>
      <c r="AI57" s="118"/>
      <c r="AJ57" s="118">
        <v>12.081924656774957</v>
      </c>
      <c r="AK57" s="118">
        <f t="shared" si="29"/>
        <v>13.971425394021848</v>
      </c>
      <c r="AL57" s="315"/>
      <c r="AM57" s="168">
        <f t="shared" si="23"/>
        <v>140</v>
      </c>
      <c r="AN57" s="18">
        <f t="shared" si="24"/>
        <v>1074</v>
      </c>
      <c r="AO57" s="203">
        <f t="shared" si="17"/>
        <v>13.03538175046555</v>
      </c>
      <c r="AP57" s="18">
        <f t="shared" si="25"/>
        <v>161</v>
      </c>
      <c r="AQ57" s="18">
        <f t="shared" si="26"/>
        <v>980</v>
      </c>
      <c r="AR57" s="203">
        <f t="shared" si="18"/>
        <v>16.428571428571427</v>
      </c>
      <c r="AS57" s="18">
        <f t="shared" si="27"/>
        <v>124</v>
      </c>
      <c r="AT57" s="18">
        <f t="shared" si="28"/>
        <v>860</v>
      </c>
      <c r="AU57" s="205">
        <f t="shared" si="19"/>
        <v>14.418604651162791</v>
      </c>
      <c r="AV57" s="175">
        <f t="shared" si="20"/>
        <v>14.627519276733258</v>
      </c>
    </row>
    <row r="58" spans="1:48" x14ac:dyDescent="0.25">
      <c r="A58" s="4" t="s">
        <v>110</v>
      </c>
      <c r="B58" s="4" t="s">
        <v>111</v>
      </c>
      <c r="C58" s="3">
        <v>37</v>
      </c>
      <c r="D58" s="3">
        <v>1484</v>
      </c>
      <c r="E58" s="118">
        <f t="shared" si="7"/>
        <v>2.4932614555256065</v>
      </c>
      <c r="F58" s="3">
        <v>97</v>
      </c>
      <c r="G58" s="3">
        <v>1407</v>
      </c>
      <c r="H58" s="118">
        <f t="shared" si="8"/>
        <v>6.8941009239516697</v>
      </c>
      <c r="I58" s="3">
        <v>125</v>
      </c>
      <c r="J58" s="3">
        <v>956</v>
      </c>
      <c r="K58" s="118">
        <f t="shared" si="9"/>
        <v>13.07531380753138</v>
      </c>
      <c r="L58" s="118">
        <f t="shared" si="10"/>
        <v>7.4875587290028847</v>
      </c>
      <c r="M58" s="3">
        <v>0</v>
      </c>
      <c r="N58" s="3">
        <v>0</v>
      </c>
      <c r="O58" s="118" t="e">
        <f t="shared" si="11"/>
        <v>#DIV/0!</v>
      </c>
      <c r="P58" s="3">
        <v>0</v>
      </c>
      <c r="Q58" s="3">
        <v>0</v>
      </c>
      <c r="R58" s="118" t="e">
        <f t="shared" si="12"/>
        <v>#DIV/0!</v>
      </c>
      <c r="S58" s="3">
        <v>0</v>
      </c>
      <c r="T58" s="3">
        <v>0</v>
      </c>
      <c r="U58" s="118" t="e">
        <f t="shared" si="22"/>
        <v>#DIV/0!</v>
      </c>
      <c r="V58" s="118"/>
      <c r="W58" s="3">
        <v>6</v>
      </c>
      <c r="X58" s="3">
        <v>328</v>
      </c>
      <c r="Y58" s="118">
        <f t="shared" si="13"/>
        <v>1.8292682926829267</v>
      </c>
      <c r="Z58" s="3">
        <v>2</v>
      </c>
      <c r="AA58" s="3">
        <v>383</v>
      </c>
      <c r="AB58" s="118">
        <f t="shared" si="14"/>
        <v>0.52219321148825071</v>
      </c>
      <c r="AC58" s="3">
        <v>0</v>
      </c>
      <c r="AD58" s="3">
        <v>282</v>
      </c>
      <c r="AE58" s="118">
        <f t="shared" si="15"/>
        <v>0</v>
      </c>
      <c r="AF58" s="118">
        <f t="shared" si="16"/>
        <v>0.78382050139039239</v>
      </c>
      <c r="AH58" s="118">
        <v>7.4875587290028847</v>
      </c>
      <c r="AI58" s="118"/>
      <c r="AJ58" s="118">
        <v>0.78382050139039239</v>
      </c>
      <c r="AK58" s="118">
        <f t="shared" si="29"/>
        <v>4.1356896151966387</v>
      </c>
      <c r="AL58" s="315"/>
      <c r="AM58" s="168">
        <f t="shared" si="23"/>
        <v>43</v>
      </c>
      <c r="AN58" s="18">
        <f t="shared" si="24"/>
        <v>1812</v>
      </c>
      <c r="AO58" s="203">
        <f t="shared" si="17"/>
        <v>2.3730684326710816</v>
      </c>
      <c r="AP58" s="18">
        <f t="shared" si="25"/>
        <v>99</v>
      </c>
      <c r="AQ58" s="18">
        <f t="shared" si="26"/>
        <v>1790</v>
      </c>
      <c r="AR58" s="203">
        <f t="shared" si="18"/>
        <v>5.5307262569832396</v>
      </c>
      <c r="AS58" s="18">
        <f t="shared" si="27"/>
        <v>125</v>
      </c>
      <c r="AT58" s="18">
        <f t="shared" si="28"/>
        <v>1238</v>
      </c>
      <c r="AU58" s="205">
        <f t="shared" si="19"/>
        <v>10.096930533117931</v>
      </c>
      <c r="AV58" s="175">
        <f t="shared" si="20"/>
        <v>6.0002417409240847</v>
      </c>
    </row>
    <row r="59" spans="1:48" x14ac:dyDescent="0.25">
      <c r="A59" s="4" t="s">
        <v>112</v>
      </c>
      <c r="B59" s="4" t="s">
        <v>113</v>
      </c>
      <c r="C59" s="3">
        <v>303</v>
      </c>
      <c r="D59" s="3">
        <v>1381</v>
      </c>
      <c r="E59" s="118">
        <f t="shared" si="7"/>
        <v>21.940622737146995</v>
      </c>
      <c r="F59" s="3">
        <v>122</v>
      </c>
      <c r="G59" s="3">
        <v>1246</v>
      </c>
      <c r="H59" s="118">
        <f t="shared" si="8"/>
        <v>9.7913322632423743</v>
      </c>
      <c r="I59" s="3">
        <v>78</v>
      </c>
      <c r="J59" s="3">
        <v>1034</v>
      </c>
      <c r="K59" s="118">
        <f t="shared" si="9"/>
        <v>7.5435203094777563</v>
      </c>
      <c r="L59" s="118">
        <f t="shared" si="10"/>
        <v>13.091825103289041</v>
      </c>
      <c r="M59" s="3">
        <v>0</v>
      </c>
      <c r="N59" s="3">
        <v>0</v>
      </c>
      <c r="O59" s="118" t="e">
        <f t="shared" si="11"/>
        <v>#DIV/0!</v>
      </c>
      <c r="P59" s="3">
        <v>0</v>
      </c>
      <c r="Q59" s="3">
        <v>0</v>
      </c>
      <c r="R59" s="118" t="e">
        <f t="shared" si="12"/>
        <v>#DIV/0!</v>
      </c>
      <c r="S59" s="3">
        <v>0</v>
      </c>
      <c r="T59" s="3">
        <v>0</v>
      </c>
      <c r="U59" s="118" t="e">
        <f t="shared" si="22"/>
        <v>#DIV/0!</v>
      </c>
      <c r="V59" s="118"/>
      <c r="W59" s="3">
        <v>120</v>
      </c>
      <c r="X59" s="3">
        <v>630</v>
      </c>
      <c r="Y59" s="118">
        <f t="shared" si="13"/>
        <v>19.047619047619047</v>
      </c>
      <c r="Z59" s="3">
        <v>58</v>
      </c>
      <c r="AA59" s="3">
        <v>656</v>
      </c>
      <c r="AB59" s="118">
        <f t="shared" si="14"/>
        <v>8.8414634146341466</v>
      </c>
      <c r="AC59" s="3">
        <v>24</v>
      </c>
      <c r="AD59" s="3">
        <v>455</v>
      </c>
      <c r="AE59" s="118">
        <f t="shared" si="15"/>
        <v>5.2747252747252746</v>
      </c>
      <c r="AF59" s="118">
        <f t="shared" si="16"/>
        <v>11.054602578992823</v>
      </c>
      <c r="AH59" s="118">
        <v>13.091825103289041</v>
      </c>
      <c r="AI59" s="118"/>
      <c r="AJ59" s="118">
        <v>11.054602578992823</v>
      </c>
      <c r="AK59" s="118">
        <f t="shared" si="29"/>
        <v>12.073213841140932</v>
      </c>
      <c r="AL59" s="315"/>
      <c r="AM59" s="168">
        <f t="shared" si="23"/>
        <v>423</v>
      </c>
      <c r="AN59" s="18">
        <f t="shared" si="24"/>
        <v>2011</v>
      </c>
      <c r="AO59" s="203">
        <f t="shared" si="17"/>
        <v>21.034311287916459</v>
      </c>
      <c r="AP59" s="18">
        <f t="shared" si="25"/>
        <v>180</v>
      </c>
      <c r="AQ59" s="18">
        <f t="shared" si="26"/>
        <v>1902</v>
      </c>
      <c r="AR59" s="203">
        <f t="shared" si="18"/>
        <v>9.4637223974763405</v>
      </c>
      <c r="AS59" s="18">
        <f t="shared" si="27"/>
        <v>102</v>
      </c>
      <c r="AT59" s="18">
        <f t="shared" si="28"/>
        <v>1489</v>
      </c>
      <c r="AU59" s="205">
        <f t="shared" si="19"/>
        <v>6.8502350570852926</v>
      </c>
      <c r="AV59" s="175">
        <f t="shared" si="20"/>
        <v>12.449422914159364</v>
      </c>
    </row>
    <row r="60" spans="1:48" x14ac:dyDescent="0.25">
      <c r="A60" s="4" t="s">
        <v>114</v>
      </c>
      <c r="B60" s="4" t="s">
        <v>115</v>
      </c>
      <c r="C60" s="3">
        <v>49</v>
      </c>
      <c r="D60" s="3">
        <v>369</v>
      </c>
      <c r="E60" s="118">
        <f t="shared" si="7"/>
        <v>13.279132791327914</v>
      </c>
      <c r="F60" s="3">
        <v>28</v>
      </c>
      <c r="G60" s="3">
        <v>320</v>
      </c>
      <c r="H60" s="118">
        <f t="shared" si="8"/>
        <v>8.75</v>
      </c>
      <c r="I60" s="3">
        <v>9</v>
      </c>
      <c r="J60" s="3">
        <v>292</v>
      </c>
      <c r="K60" s="118">
        <f t="shared" si="9"/>
        <v>3.0821917808219177</v>
      </c>
      <c r="L60" s="118">
        <f t="shared" si="10"/>
        <v>8.3704415240499443</v>
      </c>
      <c r="M60" s="3">
        <v>0</v>
      </c>
      <c r="N60" s="3">
        <v>0</v>
      </c>
      <c r="O60" s="118" t="e">
        <f t="shared" si="11"/>
        <v>#DIV/0!</v>
      </c>
      <c r="P60" s="3">
        <v>0</v>
      </c>
      <c r="Q60" s="3">
        <v>0</v>
      </c>
      <c r="R60" s="118" t="e">
        <f t="shared" si="12"/>
        <v>#DIV/0!</v>
      </c>
      <c r="S60" s="3">
        <v>0</v>
      </c>
      <c r="T60" s="3">
        <v>0</v>
      </c>
      <c r="U60" s="118" t="e">
        <f t="shared" si="22"/>
        <v>#DIV/0!</v>
      </c>
      <c r="V60" s="118"/>
      <c r="W60" s="3">
        <v>6</v>
      </c>
      <c r="X60" s="3">
        <v>208</v>
      </c>
      <c r="Y60" s="118">
        <f t="shared" si="13"/>
        <v>2.8846153846153846</v>
      </c>
      <c r="Z60" s="3">
        <v>0</v>
      </c>
      <c r="AA60" s="3">
        <v>202</v>
      </c>
      <c r="AB60" s="118">
        <f t="shared" si="14"/>
        <v>0</v>
      </c>
      <c r="AC60" s="3">
        <v>1</v>
      </c>
      <c r="AD60" s="3">
        <v>89</v>
      </c>
      <c r="AE60" s="118">
        <f t="shared" si="15"/>
        <v>1.1235955056179776</v>
      </c>
      <c r="AF60" s="118">
        <f t="shared" si="16"/>
        <v>1.3360702967444542</v>
      </c>
      <c r="AH60" s="118">
        <v>8.3704415240499443</v>
      </c>
      <c r="AI60" s="118"/>
      <c r="AJ60" s="118">
        <v>1.3360702967444542</v>
      </c>
      <c r="AK60" s="118">
        <f t="shared" si="29"/>
        <v>4.8532559103971993</v>
      </c>
      <c r="AL60" s="315"/>
      <c r="AM60" s="168">
        <f t="shared" si="23"/>
        <v>55</v>
      </c>
      <c r="AN60" s="18">
        <f t="shared" si="24"/>
        <v>577</v>
      </c>
      <c r="AO60" s="203">
        <f t="shared" si="17"/>
        <v>9.5320623916811087</v>
      </c>
      <c r="AP60" s="18">
        <f t="shared" si="25"/>
        <v>28</v>
      </c>
      <c r="AQ60" s="18">
        <f t="shared" si="26"/>
        <v>522</v>
      </c>
      <c r="AR60" s="203">
        <f t="shared" si="18"/>
        <v>5.3639846743295019</v>
      </c>
      <c r="AS60" s="18">
        <f t="shared" si="27"/>
        <v>10</v>
      </c>
      <c r="AT60" s="18">
        <f t="shared" si="28"/>
        <v>381</v>
      </c>
      <c r="AU60" s="205">
        <f t="shared" si="19"/>
        <v>2.6246719160104988</v>
      </c>
      <c r="AV60" s="175">
        <f t="shared" si="20"/>
        <v>5.8402396606737028</v>
      </c>
    </row>
    <row r="61" spans="1:48" x14ac:dyDescent="0.25">
      <c r="A61" s="4" t="s">
        <v>116</v>
      </c>
      <c r="B61" s="4" t="s">
        <v>117</v>
      </c>
      <c r="C61" s="3">
        <v>97</v>
      </c>
      <c r="D61" s="3">
        <v>954</v>
      </c>
      <c r="E61" s="118">
        <f t="shared" si="7"/>
        <v>10.167714884696016</v>
      </c>
      <c r="F61" s="3">
        <v>51</v>
      </c>
      <c r="G61" s="3">
        <v>881</v>
      </c>
      <c r="H61" s="118">
        <f t="shared" si="8"/>
        <v>5.7888762769580024</v>
      </c>
      <c r="I61" s="3">
        <v>50</v>
      </c>
      <c r="J61" s="3">
        <v>836</v>
      </c>
      <c r="K61" s="118">
        <f t="shared" si="9"/>
        <v>5.9808612440191391</v>
      </c>
      <c r="L61" s="118">
        <f t="shared" si="10"/>
        <v>7.312484135224385</v>
      </c>
      <c r="M61" s="3">
        <v>0</v>
      </c>
      <c r="N61" s="3">
        <v>0</v>
      </c>
      <c r="O61" s="118" t="e">
        <f t="shared" si="11"/>
        <v>#DIV/0!</v>
      </c>
      <c r="P61" s="3">
        <v>0</v>
      </c>
      <c r="Q61" s="3">
        <v>0</v>
      </c>
      <c r="R61" s="118" t="e">
        <f t="shared" si="12"/>
        <v>#DIV/0!</v>
      </c>
      <c r="S61" s="3">
        <v>0</v>
      </c>
      <c r="T61" s="3">
        <v>0</v>
      </c>
      <c r="U61" s="118" t="e">
        <f t="shared" si="22"/>
        <v>#DIV/0!</v>
      </c>
      <c r="V61" s="118"/>
      <c r="W61" s="3">
        <v>23</v>
      </c>
      <c r="X61" s="3">
        <v>608</v>
      </c>
      <c r="Y61" s="118">
        <f t="shared" si="13"/>
        <v>3.7828947368421053</v>
      </c>
      <c r="Z61" s="3">
        <v>41</v>
      </c>
      <c r="AA61" s="3">
        <v>612</v>
      </c>
      <c r="AB61" s="118">
        <f t="shared" si="14"/>
        <v>6.6993464052287583</v>
      </c>
      <c r="AC61" s="3">
        <v>8</v>
      </c>
      <c r="AD61" s="3">
        <v>296</v>
      </c>
      <c r="AE61" s="118">
        <f t="shared" si="15"/>
        <v>2.7027027027027026</v>
      </c>
      <c r="AF61" s="118">
        <f t="shared" si="16"/>
        <v>4.3949812815911891</v>
      </c>
      <c r="AH61" s="118">
        <v>7.312484135224385</v>
      </c>
      <c r="AI61" s="118"/>
      <c r="AJ61" s="118">
        <v>4.3949812815911891</v>
      </c>
      <c r="AK61" s="118">
        <f t="shared" si="29"/>
        <v>5.8537327084077866</v>
      </c>
      <c r="AL61" s="315"/>
      <c r="AM61" s="168">
        <f t="shared" si="23"/>
        <v>120</v>
      </c>
      <c r="AN61" s="18">
        <f t="shared" si="24"/>
        <v>1562</v>
      </c>
      <c r="AO61" s="203">
        <f t="shared" si="17"/>
        <v>7.6824583866837379</v>
      </c>
      <c r="AP61" s="18">
        <f t="shared" si="25"/>
        <v>92</v>
      </c>
      <c r="AQ61" s="18">
        <f t="shared" si="26"/>
        <v>1493</v>
      </c>
      <c r="AR61" s="203">
        <f t="shared" si="18"/>
        <v>6.1620897521768256</v>
      </c>
      <c r="AS61" s="18">
        <f t="shared" si="27"/>
        <v>58</v>
      </c>
      <c r="AT61" s="18">
        <f t="shared" si="28"/>
        <v>1132</v>
      </c>
      <c r="AU61" s="205">
        <f t="shared" si="19"/>
        <v>5.1236749116607774</v>
      </c>
      <c r="AV61" s="175">
        <f t="shared" si="20"/>
        <v>6.322741016840447</v>
      </c>
    </row>
    <row r="62" spans="1:48" x14ac:dyDescent="0.25">
      <c r="A62" s="4" t="s">
        <v>118</v>
      </c>
      <c r="B62" s="4" t="s">
        <v>119</v>
      </c>
      <c r="C62" s="3">
        <v>435</v>
      </c>
      <c r="D62" s="3">
        <v>2652</v>
      </c>
      <c r="E62" s="118">
        <f t="shared" si="7"/>
        <v>16.402714932126695</v>
      </c>
      <c r="F62" s="3">
        <v>182</v>
      </c>
      <c r="G62" s="3">
        <v>2334</v>
      </c>
      <c r="H62" s="118">
        <f t="shared" si="8"/>
        <v>7.7977720651242501</v>
      </c>
      <c r="I62" s="3">
        <v>165</v>
      </c>
      <c r="J62" s="3">
        <v>2149</v>
      </c>
      <c r="K62" s="118">
        <f t="shared" si="9"/>
        <v>7.6779897626803164</v>
      </c>
      <c r="L62" s="118">
        <f t="shared" si="10"/>
        <v>10.626158919977087</v>
      </c>
      <c r="M62" s="3">
        <v>0</v>
      </c>
      <c r="N62" s="3">
        <v>0</v>
      </c>
      <c r="O62" s="118" t="e">
        <f t="shared" si="11"/>
        <v>#DIV/0!</v>
      </c>
      <c r="P62" s="3">
        <v>0</v>
      </c>
      <c r="Q62" s="3">
        <v>0</v>
      </c>
      <c r="R62" s="118" t="e">
        <f t="shared" si="12"/>
        <v>#DIV/0!</v>
      </c>
      <c r="S62" s="3">
        <v>0</v>
      </c>
      <c r="T62" s="3">
        <v>0</v>
      </c>
      <c r="U62" s="118" t="e">
        <f t="shared" si="22"/>
        <v>#DIV/0!</v>
      </c>
      <c r="V62" s="118"/>
      <c r="W62" s="3">
        <v>46</v>
      </c>
      <c r="X62" s="3">
        <v>804</v>
      </c>
      <c r="Y62" s="118">
        <f t="shared" si="13"/>
        <v>5.721393034825871</v>
      </c>
      <c r="Z62" s="3">
        <v>19</v>
      </c>
      <c r="AA62" s="3">
        <v>793</v>
      </c>
      <c r="AB62" s="118">
        <f t="shared" si="14"/>
        <v>2.3959646910466583</v>
      </c>
      <c r="AC62" s="3">
        <v>11</v>
      </c>
      <c r="AD62" s="3">
        <v>430</v>
      </c>
      <c r="AE62" s="118">
        <f t="shared" si="15"/>
        <v>2.558139534883721</v>
      </c>
      <c r="AF62" s="118">
        <f t="shared" si="16"/>
        <v>3.5584990869187507</v>
      </c>
      <c r="AH62" s="118">
        <v>10.626158919977087</v>
      </c>
      <c r="AI62" s="118"/>
      <c r="AJ62" s="118">
        <v>3.5584990869187507</v>
      </c>
      <c r="AK62" s="118">
        <f t="shared" si="29"/>
        <v>7.0923290034479187</v>
      </c>
      <c r="AL62" s="315"/>
      <c r="AM62" s="168">
        <f t="shared" si="23"/>
        <v>481</v>
      </c>
      <c r="AN62" s="18">
        <f t="shared" si="24"/>
        <v>3456</v>
      </c>
      <c r="AO62" s="203">
        <f t="shared" si="17"/>
        <v>13.917824074074073</v>
      </c>
      <c r="AP62" s="18">
        <f t="shared" si="25"/>
        <v>201</v>
      </c>
      <c r="AQ62" s="18">
        <f t="shared" si="26"/>
        <v>3127</v>
      </c>
      <c r="AR62" s="203">
        <f t="shared" si="18"/>
        <v>6.4278861528621682</v>
      </c>
      <c r="AS62" s="18">
        <f t="shared" si="27"/>
        <v>176</v>
      </c>
      <c r="AT62" s="18">
        <f t="shared" si="28"/>
        <v>2579</v>
      </c>
      <c r="AU62" s="205">
        <f t="shared" si="19"/>
        <v>6.8243505234587056</v>
      </c>
      <c r="AV62" s="175">
        <f t="shared" si="20"/>
        <v>9.0566869167983146</v>
      </c>
    </row>
    <row r="63" spans="1:48" x14ac:dyDescent="0.25">
      <c r="A63" s="4" t="s">
        <v>120</v>
      </c>
      <c r="B63" s="4" t="s">
        <v>121</v>
      </c>
      <c r="C63" s="3">
        <v>119</v>
      </c>
      <c r="D63" s="3">
        <v>649</v>
      </c>
      <c r="E63" s="118">
        <f t="shared" si="7"/>
        <v>18.335901386748844</v>
      </c>
      <c r="F63" s="3">
        <v>77</v>
      </c>
      <c r="G63" s="3">
        <v>491</v>
      </c>
      <c r="H63" s="118">
        <f t="shared" si="8"/>
        <v>15.682281059063136</v>
      </c>
      <c r="I63" s="3">
        <v>66</v>
      </c>
      <c r="J63" s="3">
        <v>414</v>
      </c>
      <c r="K63" s="118">
        <f t="shared" si="9"/>
        <v>15.942028985507244</v>
      </c>
      <c r="L63" s="118">
        <f t="shared" si="10"/>
        <v>16.653403810439741</v>
      </c>
      <c r="M63" s="3">
        <v>0</v>
      </c>
      <c r="N63" s="3">
        <v>0</v>
      </c>
      <c r="O63" s="118" t="e">
        <f t="shared" si="11"/>
        <v>#DIV/0!</v>
      </c>
      <c r="P63" s="3">
        <v>0</v>
      </c>
      <c r="Q63" s="3">
        <v>0</v>
      </c>
      <c r="R63" s="118" t="e">
        <f t="shared" si="12"/>
        <v>#DIV/0!</v>
      </c>
      <c r="S63" s="3">
        <v>0</v>
      </c>
      <c r="T63" s="3">
        <v>0</v>
      </c>
      <c r="U63" s="118" t="e">
        <f t="shared" si="22"/>
        <v>#DIV/0!</v>
      </c>
      <c r="V63" s="118"/>
      <c r="W63" s="3">
        <v>24</v>
      </c>
      <c r="X63" s="3">
        <v>279</v>
      </c>
      <c r="Y63" s="118">
        <f t="shared" si="13"/>
        <v>8.6021505376344098</v>
      </c>
      <c r="Z63" s="3">
        <v>9</v>
      </c>
      <c r="AA63" s="3">
        <v>235</v>
      </c>
      <c r="AB63" s="118">
        <f t="shared" si="14"/>
        <v>3.8297872340425529</v>
      </c>
      <c r="AC63" s="3">
        <v>8</v>
      </c>
      <c r="AD63" s="3">
        <v>135</v>
      </c>
      <c r="AE63" s="118">
        <f t="shared" si="15"/>
        <v>5.9259259259259265</v>
      </c>
      <c r="AF63" s="118">
        <f t="shared" si="16"/>
        <v>6.1192878992009634</v>
      </c>
      <c r="AH63" s="118">
        <v>16.653403810439741</v>
      </c>
      <c r="AI63" s="118"/>
      <c r="AJ63" s="118">
        <v>6.1192878992009634</v>
      </c>
      <c r="AK63" s="118">
        <f t="shared" si="29"/>
        <v>11.386345854820352</v>
      </c>
      <c r="AL63" s="315"/>
      <c r="AM63" s="168">
        <f t="shared" si="23"/>
        <v>143</v>
      </c>
      <c r="AN63" s="18">
        <f t="shared" si="24"/>
        <v>928</v>
      </c>
      <c r="AO63" s="203">
        <f t="shared" si="17"/>
        <v>15.40948275862069</v>
      </c>
      <c r="AP63" s="18">
        <f t="shared" si="25"/>
        <v>86</v>
      </c>
      <c r="AQ63" s="18">
        <f t="shared" si="26"/>
        <v>726</v>
      </c>
      <c r="AR63" s="203">
        <f t="shared" si="18"/>
        <v>11.84573002754821</v>
      </c>
      <c r="AS63" s="18">
        <f t="shared" si="27"/>
        <v>74</v>
      </c>
      <c r="AT63" s="18">
        <f t="shared" si="28"/>
        <v>549</v>
      </c>
      <c r="AU63" s="205">
        <f t="shared" si="19"/>
        <v>13.479052823315119</v>
      </c>
      <c r="AV63" s="175">
        <f t="shared" si="20"/>
        <v>13.578088536494674</v>
      </c>
    </row>
    <row r="64" spans="1:48" x14ac:dyDescent="0.25">
      <c r="A64" s="4" t="s">
        <v>122</v>
      </c>
      <c r="B64" s="4" t="s">
        <v>123</v>
      </c>
      <c r="C64" s="3">
        <v>234</v>
      </c>
      <c r="D64" s="3">
        <v>1876</v>
      </c>
      <c r="E64" s="118">
        <f t="shared" si="7"/>
        <v>12.473347547974413</v>
      </c>
      <c r="F64" s="3">
        <v>168</v>
      </c>
      <c r="G64" s="3">
        <v>1456</v>
      </c>
      <c r="H64" s="118">
        <f t="shared" si="8"/>
        <v>11.538461538461538</v>
      </c>
      <c r="I64" s="3">
        <v>101</v>
      </c>
      <c r="J64" s="3">
        <v>1067</v>
      </c>
      <c r="K64" s="118">
        <f t="shared" si="9"/>
        <v>9.4657919400187449</v>
      </c>
      <c r="L64" s="118">
        <f t="shared" si="10"/>
        <v>11.159200342151566</v>
      </c>
      <c r="M64" s="3">
        <v>0</v>
      </c>
      <c r="N64" s="3">
        <v>0</v>
      </c>
      <c r="O64" s="118" t="e">
        <f t="shared" si="11"/>
        <v>#DIV/0!</v>
      </c>
      <c r="P64" s="3">
        <v>0</v>
      </c>
      <c r="Q64" s="3">
        <v>0</v>
      </c>
      <c r="R64" s="118" t="e">
        <f t="shared" si="12"/>
        <v>#DIV/0!</v>
      </c>
      <c r="S64" s="3">
        <v>0</v>
      </c>
      <c r="T64" s="3">
        <v>0</v>
      </c>
      <c r="U64" s="118" t="e">
        <f t="shared" si="22"/>
        <v>#DIV/0!</v>
      </c>
      <c r="V64" s="118"/>
      <c r="W64" s="3">
        <v>4</v>
      </c>
      <c r="X64" s="3">
        <v>130</v>
      </c>
      <c r="Y64" s="118">
        <f t="shared" si="13"/>
        <v>3.0769230769230771</v>
      </c>
      <c r="Z64" s="3">
        <v>7</v>
      </c>
      <c r="AA64" s="3">
        <v>175</v>
      </c>
      <c r="AB64" s="118">
        <f t="shared" si="14"/>
        <v>4</v>
      </c>
      <c r="AC64" s="3">
        <v>3</v>
      </c>
      <c r="AD64" s="3">
        <v>82</v>
      </c>
      <c r="AE64" s="118">
        <f t="shared" si="15"/>
        <v>3.6585365853658534</v>
      </c>
      <c r="AF64" s="118">
        <f t="shared" si="16"/>
        <v>3.57848655409631</v>
      </c>
      <c r="AH64" s="118">
        <v>11.159200342151566</v>
      </c>
      <c r="AI64" s="118"/>
      <c r="AJ64" s="118">
        <v>3.57848655409631</v>
      </c>
      <c r="AK64" s="118">
        <f t="shared" si="29"/>
        <v>7.368843448123938</v>
      </c>
      <c r="AL64" s="315"/>
      <c r="AM64" s="168">
        <f t="shared" si="23"/>
        <v>238</v>
      </c>
      <c r="AN64" s="18">
        <f t="shared" si="24"/>
        <v>2006</v>
      </c>
      <c r="AO64" s="203">
        <f t="shared" si="17"/>
        <v>11.864406779661017</v>
      </c>
      <c r="AP64" s="18">
        <f t="shared" si="25"/>
        <v>175</v>
      </c>
      <c r="AQ64" s="18">
        <f t="shared" si="26"/>
        <v>1631</v>
      </c>
      <c r="AR64" s="203">
        <f t="shared" si="18"/>
        <v>10.72961373390558</v>
      </c>
      <c r="AS64" s="18">
        <f t="shared" si="27"/>
        <v>104</v>
      </c>
      <c r="AT64" s="18">
        <f t="shared" si="28"/>
        <v>1149</v>
      </c>
      <c r="AU64" s="205">
        <f t="shared" si="19"/>
        <v>9.0513489991296776</v>
      </c>
      <c r="AV64" s="175">
        <f t="shared" si="20"/>
        <v>10.548456504232092</v>
      </c>
    </row>
    <row r="65" spans="1:48" x14ac:dyDescent="0.25">
      <c r="A65" s="4" t="s">
        <v>124</v>
      </c>
      <c r="B65" s="4" t="s">
        <v>125</v>
      </c>
      <c r="C65" s="3">
        <v>20</v>
      </c>
      <c r="D65" s="3">
        <v>327</v>
      </c>
      <c r="E65" s="118">
        <f t="shared" si="7"/>
        <v>6.1162079510703364</v>
      </c>
      <c r="F65" s="3">
        <v>22</v>
      </c>
      <c r="G65" s="3">
        <v>306</v>
      </c>
      <c r="H65" s="118">
        <f t="shared" si="8"/>
        <v>7.18954248366013</v>
      </c>
      <c r="I65" s="3">
        <v>12</v>
      </c>
      <c r="J65" s="3">
        <v>284</v>
      </c>
      <c r="K65" s="118">
        <f t="shared" si="9"/>
        <v>4.225352112676056</v>
      </c>
      <c r="L65" s="118">
        <f t="shared" si="10"/>
        <v>5.8437008491355078</v>
      </c>
      <c r="M65" s="3">
        <v>0</v>
      </c>
      <c r="N65" s="3">
        <v>0</v>
      </c>
      <c r="O65" s="118" t="e">
        <f t="shared" si="11"/>
        <v>#DIV/0!</v>
      </c>
      <c r="P65" s="3">
        <v>0</v>
      </c>
      <c r="Q65" s="3">
        <v>0</v>
      </c>
      <c r="R65" s="118" t="e">
        <f t="shared" si="12"/>
        <v>#DIV/0!</v>
      </c>
      <c r="S65" s="3">
        <v>0</v>
      </c>
      <c r="T65" s="3">
        <v>0</v>
      </c>
      <c r="U65" s="118" t="e">
        <f t="shared" si="22"/>
        <v>#DIV/0!</v>
      </c>
      <c r="V65" s="118"/>
      <c r="W65" s="3">
        <v>10</v>
      </c>
      <c r="X65" s="3">
        <v>106</v>
      </c>
      <c r="Y65" s="118">
        <f t="shared" si="13"/>
        <v>9.433962264150944</v>
      </c>
      <c r="Z65" s="3">
        <v>3</v>
      </c>
      <c r="AA65" s="3">
        <v>96</v>
      </c>
      <c r="AB65" s="118">
        <f t="shared" si="14"/>
        <v>3.125</v>
      </c>
      <c r="AC65" s="3">
        <v>5</v>
      </c>
      <c r="AD65" s="3">
        <v>93</v>
      </c>
      <c r="AE65" s="118">
        <f t="shared" si="15"/>
        <v>5.376344086021505</v>
      </c>
      <c r="AF65" s="118">
        <f t="shared" si="16"/>
        <v>5.978435450057483</v>
      </c>
      <c r="AH65" s="118">
        <v>5.8437008491355078</v>
      </c>
      <c r="AI65" s="118"/>
      <c r="AJ65" s="118">
        <v>5.978435450057483</v>
      </c>
      <c r="AK65" s="118">
        <f t="shared" si="29"/>
        <v>5.9110681495964954</v>
      </c>
      <c r="AL65" s="315"/>
      <c r="AM65" s="168">
        <f t="shared" si="23"/>
        <v>30</v>
      </c>
      <c r="AN65" s="18">
        <f t="shared" si="24"/>
        <v>433</v>
      </c>
      <c r="AO65" s="203">
        <f t="shared" si="17"/>
        <v>6.9284064665127012</v>
      </c>
      <c r="AP65" s="18">
        <f t="shared" si="25"/>
        <v>25</v>
      </c>
      <c r="AQ65" s="18">
        <f t="shared" si="26"/>
        <v>402</v>
      </c>
      <c r="AR65" s="203">
        <f t="shared" si="18"/>
        <v>6.2189054726368163</v>
      </c>
      <c r="AS65" s="18">
        <f t="shared" si="27"/>
        <v>17</v>
      </c>
      <c r="AT65" s="18">
        <f t="shared" si="28"/>
        <v>377</v>
      </c>
      <c r="AU65" s="205">
        <f t="shared" si="19"/>
        <v>4.5092838196286467</v>
      </c>
      <c r="AV65" s="175">
        <f t="shared" si="20"/>
        <v>5.8855319195927214</v>
      </c>
    </row>
    <row r="66" spans="1:48" x14ac:dyDescent="0.25">
      <c r="A66" s="4" t="s">
        <v>126</v>
      </c>
      <c r="B66" s="4" t="s">
        <v>127</v>
      </c>
      <c r="C66" s="3">
        <v>101</v>
      </c>
      <c r="D66" s="3">
        <v>875</v>
      </c>
      <c r="E66" s="118">
        <f t="shared" si="7"/>
        <v>11.542857142857143</v>
      </c>
      <c r="F66" s="3">
        <v>59</v>
      </c>
      <c r="G66" s="3">
        <v>772</v>
      </c>
      <c r="H66" s="118">
        <f t="shared" si="8"/>
        <v>7.642487046632124</v>
      </c>
      <c r="I66" s="3">
        <v>58</v>
      </c>
      <c r="J66" s="3">
        <v>663</v>
      </c>
      <c r="K66" s="118">
        <f t="shared" si="9"/>
        <v>8.7481146304675708</v>
      </c>
      <c r="L66" s="118">
        <f t="shared" si="10"/>
        <v>9.3111529399856128</v>
      </c>
      <c r="M66" s="3">
        <v>0</v>
      </c>
      <c r="N66" s="3">
        <v>0</v>
      </c>
      <c r="O66" s="118" t="e">
        <f t="shared" si="11"/>
        <v>#DIV/0!</v>
      </c>
      <c r="P66" s="3">
        <v>0</v>
      </c>
      <c r="Q66" s="3">
        <v>0</v>
      </c>
      <c r="R66" s="118" t="e">
        <f t="shared" si="12"/>
        <v>#DIV/0!</v>
      </c>
      <c r="S66" s="3">
        <v>0</v>
      </c>
      <c r="T66" s="3">
        <v>0</v>
      </c>
      <c r="U66" s="118" t="e">
        <f t="shared" si="22"/>
        <v>#DIV/0!</v>
      </c>
      <c r="V66" s="118"/>
      <c r="W66" s="3">
        <v>2</v>
      </c>
      <c r="X66" s="3">
        <v>249</v>
      </c>
      <c r="Y66" s="118">
        <f t="shared" si="13"/>
        <v>0.80321285140562237</v>
      </c>
      <c r="Z66" s="3">
        <v>34</v>
      </c>
      <c r="AA66" s="3">
        <v>247</v>
      </c>
      <c r="AB66" s="118">
        <f t="shared" si="14"/>
        <v>13.765182186234817</v>
      </c>
      <c r="AC66" s="3">
        <v>58</v>
      </c>
      <c r="AD66" s="3">
        <v>106</v>
      </c>
      <c r="AE66" s="118">
        <f t="shared" si="15"/>
        <v>54.716981132075468</v>
      </c>
      <c r="AF66" s="118">
        <f t="shared" si="16"/>
        <v>23.095125389905302</v>
      </c>
      <c r="AH66" s="118">
        <v>9.3111529399856128</v>
      </c>
      <c r="AI66" s="118"/>
      <c r="AJ66" s="118">
        <v>23.095125389905302</v>
      </c>
      <c r="AK66" s="118">
        <f t="shared" si="29"/>
        <v>16.203139164945458</v>
      </c>
      <c r="AL66" s="315"/>
      <c r="AM66" s="168">
        <f t="shared" si="23"/>
        <v>103</v>
      </c>
      <c r="AN66" s="18">
        <f t="shared" si="24"/>
        <v>1124</v>
      </c>
      <c r="AO66" s="203">
        <f t="shared" si="17"/>
        <v>9.1637010676156585</v>
      </c>
      <c r="AP66" s="18">
        <f t="shared" si="25"/>
        <v>93</v>
      </c>
      <c r="AQ66" s="18">
        <f t="shared" si="26"/>
        <v>1019</v>
      </c>
      <c r="AR66" s="203">
        <f t="shared" si="18"/>
        <v>9.1265947006869474</v>
      </c>
      <c r="AS66" s="18">
        <f t="shared" si="27"/>
        <v>116</v>
      </c>
      <c r="AT66" s="18">
        <f t="shared" si="28"/>
        <v>769</v>
      </c>
      <c r="AU66" s="205">
        <f t="shared" si="19"/>
        <v>15.084525357607282</v>
      </c>
      <c r="AV66" s="175">
        <f t="shared" si="20"/>
        <v>11.124940375303296</v>
      </c>
    </row>
    <row r="67" spans="1:48" x14ac:dyDescent="0.25">
      <c r="A67" s="4" t="s">
        <v>128</v>
      </c>
      <c r="B67" s="4" t="s">
        <v>129</v>
      </c>
      <c r="C67" s="3">
        <v>105</v>
      </c>
      <c r="D67" s="3">
        <v>634</v>
      </c>
      <c r="E67" s="118">
        <f t="shared" si="7"/>
        <v>16.561514195583594</v>
      </c>
      <c r="F67" s="3">
        <v>58</v>
      </c>
      <c r="G67" s="3">
        <v>533</v>
      </c>
      <c r="H67" s="118">
        <f t="shared" si="8"/>
        <v>10.881801125703564</v>
      </c>
      <c r="I67" s="3">
        <v>27</v>
      </c>
      <c r="J67" s="3">
        <v>184</v>
      </c>
      <c r="K67" s="118">
        <f t="shared" si="9"/>
        <v>14.673913043478262</v>
      </c>
      <c r="L67" s="118">
        <f t="shared" si="10"/>
        <v>14.039076121588474</v>
      </c>
      <c r="M67" s="3">
        <v>0</v>
      </c>
      <c r="N67" s="3">
        <v>0</v>
      </c>
      <c r="O67" s="118" t="e">
        <f t="shared" si="11"/>
        <v>#DIV/0!</v>
      </c>
      <c r="P67" s="3">
        <v>0</v>
      </c>
      <c r="Q67" s="3">
        <v>0</v>
      </c>
      <c r="R67" s="118" t="e">
        <f t="shared" si="12"/>
        <v>#DIV/0!</v>
      </c>
      <c r="S67" s="3">
        <v>0</v>
      </c>
      <c r="T67" s="3">
        <v>0</v>
      </c>
      <c r="U67" s="118" t="e">
        <f t="shared" si="22"/>
        <v>#DIV/0!</v>
      </c>
      <c r="V67" s="118"/>
      <c r="W67" s="3">
        <v>0</v>
      </c>
      <c r="X67" s="3">
        <v>130</v>
      </c>
      <c r="Y67" s="118">
        <f t="shared" si="13"/>
        <v>0</v>
      </c>
      <c r="Z67" s="3">
        <v>0</v>
      </c>
      <c r="AA67" s="3">
        <v>0</v>
      </c>
      <c r="AB67" s="118" t="e">
        <f t="shared" si="14"/>
        <v>#DIV/0!</v>
      </c>
      <c r="AC67" s="3">
        <v>0</v>
      </c>
      <c r="AD67" s="3">
        <v>0</v>
      </c>
      <c r="AE67" s="118" t="e">
        <f t="shared" si="15"/>
        <v>#DIV/0!</v>
      </c>
      <c r="AF67" s="118"/>
      <c r="AH67" s="118">
        <v>14.039076121588474</v>
      </c>
      <c r="AI67" s="118"/>
      <c r="AJ67" s="118"/>
      <c r="AK67" s="118">
        <f>+AH67</f>
        <v>14.039076121588474</v>
      </c>
      <c r="AL67" s="315"/>
      <c r="AM67" s="168">
        <f t="shared" si="23"/>
        <v>105</v>
      </c>
      <c r="AN67" s="18">
        <f t="shared" si="24"/>
        <v>764</v>
      </c>
      <c r="AO67" s="203">
        <f t="shared" si="17"/>
        <v>13.743455497382199</v>
      </c>
      <c r="AP67" s="18">
        <f t="shared" si="25"/>
        <v>58</v>
      </c>
      <c r="AQ67" s="18">
        <f t="shared" si="26"/>
        <v>533</v>
      </c>
      <c r="AR67" s="203">
        <f t="shared" si="18"/>
        <v>10.881801125703564</v>
      </c>
      <c r="AS67" s="18">
        <f t="shared" si="27"/>
        <v>27</v>
      </c>
      <c r="AT67" s="18">
        <f t="shared" si="28"/>
        <v>184</v>
      </c>
      <c r="AU67" s="205">
        <f t="shared" si="19"/>
        <v>14.673913043478262</v>
      </c>
      <c r="AV67" s="175">
        <f t="shared" si="20"/>
        <v>13.099723222188009</v>
      </c>
    </row>
    <row r="68" spans="1:48" x14ac:dyDescent="0.25">
      <c r="A68" s="4" t="s">
        <v>130</v>
      </c>
      <c r="B68" s="4" t="s">
        <v>131</v>
      </c>
      <c r="C68" s="3">
        <v>0</v>
      </c>
      <c r="D68" s="3">
        <v>877</v>
      </c>
      <c r="E68" s="118">
        <f t="shared" si="7"/>
        <v>0</v>
      </c>
      <c r="F68" s="3">
        <v>0</v>
      </c>
      <c r="G68" s="3">
        <v>0</v>
      </c>
      <c r="H68" s="118" t="e">
        <f t="shared" si="8"/>
        <v>#DIV/0!</v>
      </c>
      <c r="I68" s="3">
        <v>0</v>
      </c>
      <c r="J68" s="3">
        <v>0</v>
      </c>
      <c r="K68" s="118" t="e">
        <f t="shared" si="9"/>
        <v>#DIV/0!</v>
      </c>
      <c r="L68" s="118" t="e">
        <f t="shared" si="10"/>
        <v>#DIV/0!</v>
      </c>
      <c r="M68" s="3">
        <v>0</v>
      </c>
      <c r="N68" s="3">
        <v>0</v>
      </c>
      <c r="O68" s="118" t="e">
        <f t="shared" si="11"/>
        <v>#DIV/0!</v>
      </c>
      <c r="P68" s="3">
        <v>0</v>
      </c>
      <c r="Q68" s="3">
        <v>0</v>
      </c>
      <c r="R68" s="118" t="e">
        <f t="shared" si="12"/>
        <v>#DIV/0!</v>
      </c>
      <c r="S68" s="3">
        <v>0</v>
      </c>
      <c r="T68" s="3">
        <v>0</v>
      </c>
      <c r="U68" s="118" t="e">
        <f t="shared" ref="U68:U99" si="30">+S68/T68*100</f>
        <v>#DIV/0!</v>
      </c>
      <c r="V68" s="118"/>
      <c r="W68" s="3">
        <v>0</v>
      </c>
      <c r="X68" s="3">
        <v>290</v>
      </c>
      <c r="Y68" s="118">
        <f t="shared" si="13"/>
        <v>0</v>
      </c>
      <c r="Z68" s="3">
        <v>0</v>
      </c>
      <c r="AA68" s="3">
        <v>0</v>
      </c>
      <c r="AB68" s="118" t="e">
        <f t="shared" si="14"/>
        <v>#DIV/0!</v>
      </c>
      <c r="AC68" s="3">
        <v>0</v>
      </c>
      <c r="AD68" s="3">
        <v>0</v>
      </c>
      <c r="AE68" s="118" t="e">
        <f t="shared" si="15"/>
        <v>#DIV/0!</v>
      </c>
      <c r="AF68" s="118"/>
      <c r="AH68" s="118"/>
      <c r="AI68" s="118"/>
      <c r="AJ68" s="118"/>
      <c r="AK68" s="306"/>
      <c r="AL68" s="315"/>
      <c r="AM68" s="168">
        <f t="shared" ref="AM68:AM99" si="31">+C68+M68+W68</f>
        <v>0</v>
      </c>
      <c r="AN68" s="18">
        <f t="shared" ref="AN68:AN99" si="32">+D68+N68+X68</f>
        <v>1167</v>
      </c>
      <c r="AO68" s="203">
        <f t="shared" si="17"/>
        <v>0</v>
      </c>
      <c r="AP68" s="18">
        <f t="shared" ref="AP68:AP99" si="33">+F68+P68+Z68</f>
        <v>0</v>
      </c>
      <c r="AQ68" s="18">
        <f t="shared" ref="AQ68:AQ99" si="34">+G68+Q68+AA68</f>
        <v>0</v>
      </c>
      <c r="AR68" s="203" t="e">
        <f t="shared" si="18"/>
        <v>#DIV/0!</v>
      </c>
      <c r="AS68" s="18">
        <f t="shared" ref="AS68:AS99" si="35">+I68+S68+AC68</f>
        <v>0</v>
      </c>
      <c r="AT68" s="18">
        <f t="shared" ref="AT68:AT99" si="36">+J68+T68+AD68</f>
        <v>0</v>
      </c>
      <c r="AU68" s="205" t="e">
        <f t="shared" si="19"/>
        <v>#DIV/0!</v>
      </c>
      <c r="AV68" s="175" t="e">
        <f t="shared" si="20"/>
        <v>#DIV/0!</v>
      </c>
    </row>
    <row r="69" spans="1:48" x14ac:dyDescent="0.25">
      <c r="A69" s="4" t="s">
        <v>132</v>
      </c>
      <c r="B69" s="4" t="s">
        <v>133</v>
      </c>
      <c r="C69" s="3">
        <v>77</v>
      </c>
      <c r="D69" s="3">
        <v>610</v>
      </c>
      <c r="E69" s="118">
        <f t="shared" ref="E69:E113" si="37">+C69/D69*100</f>
        <v>12.622950819672132</v>
      </c>
      <c r="F69" s="3">
        <v>24</v>
      </c>
      <c r="G69" s="3">
        <v>552</v>
      </c>
      <c r="H69" s="118">
        <f t="shared" ref="H69:H113" si="38">+F69/G69*100</f>
        <v>4.3478260869565215</v>
      </c>
      <c r="I69" s="3">
        <v>40</v>
      </c>
      <c r="J69" s="3">
        <v>533</v>
      </c>
      <c r="K69" s="118">
        <f t="shared" ref="K69:K113" si="39">+I69/J69*100</f>
        <v>7.5046904315197001</v>
      </c>
      <c r="L69" s="118">
        <f t="shared" ref="L69:L113" si="40">+(E69+H69+K69)/3</f>
        <v>8.1584891127161185</v>
      </c>
      <c r="M69" s="3">
        <v>0</v>
      </c>
      <c r="N69" s="3">
        <v>0</v>
      </c>
      <c r="O69" s="118" t="e">
        <f t="shared" ref="O69:O113" si="41">+M69/N69*100</f>
        <v>#DIV/0!</v>
      </c>
      <c r="P69" s="3">
        <v>0</v>
      </c>
      <c r="Q69" s="3">
        <v>0</v>
      </c>
      <c r="R69" s="118" t="e">
        <f t="shared" ref="R69:R113" si="42">+P69/Q69*100</f>
        <v>#DIV/0!</v>
      </c>
      <c r="S69" s="3">
        <v>0</v>
      </c>
      <c r="T69" s="3">
        <v>0</v>
      </c>
      <c r="U69" s="118" t="e">
        <f t="shared" si="30"/>
        <v>#DIV/0!</v>
      </c>
      <c r="V69" s="118"/>
      <c r="W69" s="3">
        <v>16</v>
      </c>
      <c r="X69" s="3">
        <v>226</v>
      </c>
      <c r="Y69" s="118">
        <f t="shared" ref="Y69:Y113" si="43">+W69/X69*100</f>
        <v>7.0796460176991154</v>
      </c>
      <c r="Z69" s="3">
        <v>8</v>
      </c>
      <c r="AA69" s="3">
        <v>228</v>
      </c>
      <c r="AB69" s="118">
        <f t="shared" ref="AB69:AB113" si="44">+Z69/AA69*100</f>
        <v>3.5087719298245612</v>
      </c>
      <c r="AC69" s="3">
        <v>6</v>
      </c>
      <c r="AD69" s="3">
        <v>118</v>
      </c>
      <c r="AE69" s="118">
        <f t="shared" ref="AE69:AE113" si="45">+AC69/AD69*100</f>
        <v>5.0847457627118651</v>
      </c>
      <c r="AF69" s="118">
        <f t="shared" ref="AF69:AF113" si="46">+(Y69+AB69+AE69)/3</f>
        <v>5.2243879034118477</v>
      </c>
      <c r="AH69" s="118">
        <v>8.1584891127161185</v>
      </c>
      <c r="AI69" s="118"/>
      <c r="AJ69" s="118">
        <v>5.2243879034118477</v>
      </c>
      <c r="AK69" s="118">
        <f t="shared" ref="AK69:AK77" si="47">+(AH69+AI69+AJ69)/2</f>
        <v>6.6914385080639835</v>
      </c>
      <c r="AL69" s="315"/>
      <c r="AM69" s="168">
        <f t="shared" si="31"/>
        <v>93</v>
      </c>
      <c r="AN69" s="18">
        <f t="shared" si="32"/>
        <v>836</v>
      </c>
      <c r="AO69" s="203">
        <f t="shared" ref="AO69:AO113" si="48">+AM69/AN69*100</f>
        <v>11.124401913875598</v>
      </c>
      <c r="AP69" s="18">
        <f t="shared" si="33"/>
        <v>32</v>
      </c>
      <c r="AQ69" s="18">
        <f t="shared" si="34"/>
        <v>780</v>
      </c>
      <c r="AR69" s="203">
        <f t="shared" ref="AR69:AR113" si="49">+AP69/AQ69*100</f>
        <v>4.1025641025641022</v>
      </c>
      <c r="AS69" s="18">
        <f t="shared" si="35"/>
        <v>46</v>
      </c>
      <c r="AT69" s="18">
        <f t="shared" si="36"/>
        <v>651</v>
      </c>
      <c r="AU69" s="205">
        <f t="shared" ref="AU69:AU113" si="50">+AS69/AT69*100</f>
        <v>7.0660522273425492</v>
      </c>
      <c r="AV69" s="175">
        <f t="shared" ref="AV69:AV113" si="51">AVERAGE(AO69,AR69,AU69)</f>
        <v>7.4310060812607501</v>
      </c>
    </row>
    <row r="70" spans="1:48" x14ac:dyDescent="0.25">
      <c r="A70" s="4" t="s">
        <v>134</v>
      </c>
      <c r="B70" s="4" t="s">
        <v>135</v>
      </c>
      <c r="C70" s="3">
        <v>48</v>
      </c>
      <c r="D70" s="3">
        <v>334</v>
      </c>
      <c r="E70" s="118">
        <f t="shared" si="37"/>
        <v>14.37125748502994</v>
      </c>
      <c r="F70" s="3">
        <v>44</v>
      </c>
      <c r="G70" s="3">
        <v>372</v>
      </c>
      <c r="H70" s="118">
        <f t="shared" si="38"/>
        <v>11.827956989247312</v>
      </c>
      <c r="I70" s="3">
        <v>57</v>
      </c>
      <c r="J70" s="3">
        <v>293</v>
      </c>
      <c r="K70" s="118">
        <f t="shared" si="39"/>
        <v>19.453924914675767</v>
      </c>
      <c r="L70" s="118">
        <f t="shared" si="40"/>
        <v>15.217713129651008</v>
      </c>
      <c r="M70" s="3">
        <v>0</v>
      </c>
      <c r="N70" s="3">
        <v>0</v>
      </c>
      <c r="O70" s="118" t="e">
        <f t="shared" si="41"/>
        <v>#DIV/0!</v>
      </c>
      <c r="P70" s="3">
        <v>0</v>
      </c>
      <c r="Q70" s="3">
        <v>0</v>
      </c>
      <c r="R70" s="118" t="e">
        <f t="shared" si="42"/>
        <v>#DIV/0!</v>
      </c>
      <c r="S70" s="3">
        <v>0</v>
      </c>
      <c r="T70" s="3">
        <v>0</v>
      </c>
      <c r="U70" s="118" t="e">
        <f t="shared" si="30"/>
        <v>#DIV/0!</v>
      </c>
      <c r="V70" s="118"/>
      <c r="W70" s="3">
        <v>62</v>
      </c>
      <c r="X70" s="3">
        <v>562</v>
      </c>
      <c r="Y70" s="118">
        <f t="shared" si="43"/>
        <v>11.032028469750891</v>
      </c>
      <c r="Z70" s="3">
        <v>39</v>
      </c>
      <c r="AA70" s="3">
        <v>608</v>
      </c>
      <c r="AB70" s="118">
        <f t="shared" si="44"/>
        <v>6.4144736842105265</v>
      </c>
      <c r="AC70" s="3">
        <v>91</v>
      </c>
      <c r="AD70" s="3">
        <v>495</v>
      </c>
      <c r="AE70" s="118">
        <f t="shared" si="45"/>
        <v>18.383838383838384</v>
      </c>
      <c r="AF70" s="118">
        <f t="shared" si="46"/>
        <v>11.943446845933266</v>
      </c>
      <c r="AH70" s="118">
        <v>15.217713129651008</v>
      </c>
      <c r="AI70" s="118"/>
      <c r="AJ70" s="118">
        <v>11.943446845933266</v>
      </c>
      <c r="AK70" s="118">
        <f t="shared" si="47"/>
        <v>13.580579987792138</v>
      </c>
      <c r="AL70" s="315"/>
      <c r="AM70" s="168">
        <f t="shared" si="31"/>
        <v>110</v>
      </c>
      <c r="AN70" s="18">
        <f t="shared" si="32"/>
        <v>896</v>
      </c>
      <c r="AO70" s="203">
        <f t="shared" si="48"/>
        <v>12.276785714285714</v>
      </c>
      <c r="AP70" s="18">
        <f t="shared" si="33"/>
        <v>83</v>
      </c>
      <c r="AQ70" s="18">
        <f t="shared" si="34"/>
        <v>980</v>
      </c>
      <c r="AR70" s="203">
        <f t="shared" si="49"/>
        <v>8.4693877551020407</v>
      </c>
      <c r="AS70" s="18">
        <f t="shared" si="35"/>
        <v>148</v>
      </c>
      <c r="AT70" s="18">
        <f t="shared" si="36"/>
        <v>788</v>
      </c>
      <c r="AU70" s="205">
        <f t="shared" si="50"/>
        <v>18.781725888324875</v>
      </c>
      <c r="AV70" s="175">
        <f t="shared" si="51"/>
        <v>13.175966452570876</v>
      </c>
    </row>
    <row r="71" spans="1:48" x14ac:dyDescent="0.25">
      <c r="A71" s="4" t="s">
        <v>136</v>
      </c>
      <c r="B71" s="4" t="s">
        <v>137</v>
      </c>
      <c r="C71" s="3">
        <v>196</v>
      </c>
      <c r="D71" s="3">
        <v>961</v>
      </c>
      <c r="E71" s="118">
        <f t="shared" si="37"/>
        <v>20.395421436004163</v>
      </c>
      <c r="F71" s="3">
        <v>76</v>
      </c>
      <c r="G71" s="3">
        <v>814</v>
      </c>
      <c r="H71" s="118">
        <f t="shared" si="38"/>
        <v>9.3366093366093352</v>
      </c>
      <c r="I71" s="3">
        <v>67</v>
      </c>
      <c r="J71" s="3">
        <v>738</v>
      </c>
      <c r="K71" s="118">
        <f t="shared" si="39"/>
        <v>9.0785907859078581</v>
      </c>
      <c r="L71" s="118">
        <f t="shared" si="40"/>
        <v>12.936873852840451</v>
      </c>
      <c r="M71" s="3">
        <v>0</v>
      </c>
      <c r="N71" s="3">
        <v>0</v>
      </c>
      <c r="O71" s="118" t="e">
        <f t="shared" si="41"/>
        <v>#DIV/0!</v>
      </c>
      <c r="P71" s="3">
        <v>0</v>
      </c>
      <c r="Q71" s="3">
        <v>0</v>
      </c>
      <c r="R71" s="118" t="e">
        <f t="shared" si="42"/>
        <v>#DIV/0!</v>
      </c>
      <c r="S71" s="3">
        <v>0</v>
      </c>
      <c r="T71" s="3">
        <v>0</v>
      </c>
      <c r="U71" s="118" t="e">
        <f t="shared" si="30"/>
        <v>#DIV/0!</v>
      </c>
      <c r="V71" s="118"/>
      <c r="W71" s="3">
        <v>24</v>
      </c>
      <c r="X71" s="3">
        <v>328</v>
      </c>
      <c r="Y71" s="118">
        <f t="shared" si="43"/>
        <v>7.3170731707317067</v>
      </c>
      <c r="Z71" s="3">
        <v>13</v>
      </c>
      <c r="AA71" s="3">
        <v>337</v>
      </c>
      <c r="AB71" s="118">
        <f t="shared" si="44"/>
        <v>3.857566765578635</v>
      </c>
      <c r="AC71" s="3">
        <v>12</v>
      </c>
      <c r="AD71" s="3">
        <v>230</v>
      </c>
      <c r="AE71" s="118">
        <f t="shared" si="45"/>
        <v>5.2173913043478262</v>
      </c>
      <c r="AF71" s="118">
        <f t="shared" si="46"/>
        <v>5.4640104135527237</v>
      </c>
      <c r="AH71" s="118">
        <v>12.936873852840451</v>
      </c>
      <c r="AI71" s="118"/>
      <c r="AJ71" s="118">
        <v>5.4640104135527237</v>
      </c>
      <c r="AK71" s="118">
        <f t="shared" si="47"/>
        <v>9.2004421331965869</v>
      </c>
      <c r="AL71" s="315"/>
      <c r="AM71" s="168">
        <f t="shared" si="31"/>
        <v>220</v>
      </c>
      <c r="AN71" s="18">
        <f t="shared" si="32"/>
        <v>1289</v>
      </c>
      <c r="AO71" s="203">
        <f t="shared" si="48"/>
        <v>17.067494181536073</v>
      </c>
      <c r="AP71" s="18">
        <f t="shared" si="33"/>
        <v>89</v>
      </c>
      <c r="AQ71" s="18">
        <f t="shared" si="34"/>
        <v>1151</v>
      </c>
      <c r="AR71" s="203">
        <f t="shared" si="49"/>
        <v>7.7324066029539535</v>
      </c>
      <c r="AS71" s="18">
        <f t="shared" si="35"/>
        <v>79</v>
      </c>
      <c r="AT71" s="18">
        <f t="shared" si="36"/>
        <v>968</v>
      </c>
      <c r="AU71" s="205">
        <f t="shared" si="50"/>
        <v>8.1611570247933898</v>
      </c>
      <c r="AV71" s="175">
        <f t="shared" si="51"/>
        <v>10.98701926976114</v>
      </c>
    </row>
    <row r="72" spans="1:48" x14ac:dyDescent="0.25">
      <c r="A72" s="4" t="s">
        <v>138</v>
      </c>
      <c r="B72" s="4" t="s">
        <v>139</v>
      </c>
      <c r="C72" s="3">
        <v>63</v>
      </c>
      <c r="D72" s="3">
        <v>573</v>
      </c>
      <c r="E72" s="118">
        <f t="shared" si="37"/>
        <v>10.99476439790576</v>
      </c>
      <c r="F72" s="3">
        <v>20</v>
      </c>
      <c r="G72" s="3">
        <v>498</v>
      </c>
      <c r="H72" s="118">
        <f t="shared" si="38"/>
        <v>4.0160642570281126</v>
      </c>
      <c r="I72" s="3">
        <v>16</v>
      </c>
      <c r="J72" s="3">
        <v>463</v>
      </c>
      <c r="K72" s="118">
        <f t="shared" si="39"/>
        <v>3.455723542116631</v>
      </c>
      <c r="L72" s="118">
        <f t="shared" si="40"/>
        <v>6.1555173990168344</v>
      </c>
      <c r="M72" s="3">
        <v>0</v>
      </c>
      <c r="N72" s="3">
        <v>0</v>
      </c>
      <c r="O72" s="118" t="e">
        <f t="shared" si="41"/>
        <v>#DIV/0!</v>
      </c>
      <c r="P72" s="3">
        <v>0</v>
      </c>
      <c r="Q72" s="3">
        <v>0</v>
      </c>
      <c r="R72" s="118" t="e">
        <f t="shared" si="42"/>
        <v>#DIV/0!</v>
      </c>
      <c r="S72" s="3">
        <v>0</v>
      </c>
      <c r="T72" s="3">
        <v>0</v>
      </c>
      <c r="U72" s="118" t="e">
        <f t="shared" si="30"/>
        <v>#DIV/0!</v>
      </c>
      <c r="V72" s="118"/>
      <c r="W72" s="3">
        <v>1</v>
      </c>
      <c r="X72" s="3">
        <v>202</v>
      </c>
      <c r="Y72" s="118">
        <f t="shared" si="43"/>
        <v>0.49504950495049505</v>
      </c>
      <c r="Z72" s="3">
        <v>0</v>
      </c>
      <c r="AA72" s="3">
        <v>193</v>
      </c>
      <c r="AB72" s="118">
        <f t="shared" si="44"/>
        <v>0</v>
      </c>
      <c r="AC72" s="3">
        <v>0</v>
      </c>
      <c r="AD72" s="3">
        <v>200</v>
      </c>
      <c r="AE72" s="118">
        <f t="shared" si="45"/>
        <v>0</v>
      </c>
      <c r="AF72" s="118">
        <f t="shared" si="46"/>
        <v>0.16501650165016502</v>
      </c>
      <c r="AH72" s="118">
        <v>6.1555173990168344</v>
      </c>
      <c r="AI72" s="118"/>
      <c r="AJ72" s="118">
        <v>0.16501650165016502</v>
      </c>
      <c r="AK72" s="118">
        <f t="shared" si="47"/>
        <v>3.1602669503334999</v>
      </c>
      <c r="AL72" s="315"/>
      <c r="AM72" s="168">
        <f t="shared" si="31"/>
        <v>64</v>
      </c>
      <c r="AN72" s="18">
        <f t="shared" si="32"/>
        <v>775</v>
      </c>
      <c r="AO72" s="203">
        <f t="shared" si="48"/>
        <v>8.258064516129032</v>
      </c>
      <c r="AP72" s="18">
        <f t="shared" si="33"/>
        <v>20</v>
      </c>
      <c r="AQ72" s="18">
        <f t="shared" si="34"/>
        <v>691</v>
      </c>
      <c r="AR72" s="203">
        <f t="shared" si="49"/>
        <v>2.8943560057887119</v>
      </c>
      <c r="AS72" s="18">
        <f t="shared" si="35"/>
        <v>16</v>
      </c>
      <c r="AT72" s="18">
        <f t="shared" si="36"/>
        <v>663</v>
      </c>
      <c r="AU72" s="205">
        <f t="shared" si="50"/>
        <v>2.4132730015082959</v>
      </c>
      <c r="AV72" s="175">
        <f t="shared" si="51"/>
        <v>4.521897841142013</v>
      </c>
    </row>
    <row r="73" spans="1:48" x14ac:dyDescent="0.25">
      <c r="A73" s="4" t="s">
        <v>140</v>
      </c>
      <c r="B73" s="4" t="s">
        <v>141</v>
      </c>
      <c r="C73" s="3">
        <v>0</v>
      </c>
      <c r="D73" s="3">
        <v>77</v>
      </c>
      <c r="E73" s="118">
        <f t="shared" si="37"/>
        <v>0</v>
      </c>
      <c r="F73" s="3">
        <v>0</v>
      </c>
      <c r="G73" s="3">
        <v>0</v>
      </c>
      <c r="H73" s="118" t="e">
        <f t="shared" si="38"/>
        <v>#DIV/0!</v>
      </c>
      <c r="I73" s="3">
        <v>0</v>
      </c>
      <c r="J73" s="3">
        <v>0</v>
      </c>
      <c r="K73" s="118" t="e">
        <f t="shared" si="39"/>
        <v>#DIV/0!</v>
      </c>
      <c r="L73" s="118" t="e">
        <f t="shared" si="40"/>
        <v>#DIV/0!</v>
      </c>
      <c r="M73" s="3">
        <v>0</v>
      </c>
      <c r="N73" s="3">
        <v>0</v>
      </c>
      <c r="O73" s="118" t="e">
        <f t="shared" si="41"/>
        <v>#DIV/0!</v>
      </c>
      <c r="P73" s="3">
        <v>0</v>
      </c>
      <c r="Q73" s="3">
        <v>0</v>
      </c>
      <c r="R73" s="118" t="e">
        <f t="shared" si="42"/>
        <v>#DIV/0!</v>
      </c>
      <c r="S73" s="3">
        <v>0</v>
      </c>
      <c r="T73" s="3">
        <v>0</v>
      </c>
      <c r="U73" s="118" t="e">
        <f t="shared" si="30"/>
        <v>#DIV/0!</v>
      </c>
      <c r="V73" s="118"/>
      <c r="W73" s="3">
        <v>0</v>
      </c>
      <c r="X73" s="3">
        <v>0</v>
      </c>
      <c r="Y73" s="118" t="e">
        <f t="shared" si="43"/>
        <v>#DIV/0!</v>
      </c>
      <c r="Z73" s="3">
        <v>0</v>
      </c>
      <c r="AA73" s="3">
        <v>0</v>
      </c>
      <c r="AB73" s="118" t="e">
        <f t="shared" si="44"/>
        <v>#DIV/0!</v>
      </c>
      <c r="AC73" s="3">
        <v>0</v>
      </c>
      <c r="AD73" s="3">
        <v>0</v>
      </c>
      <c r="AE73" s="118" t="e">
        <f t="shared" si="45"/>
        <v>#DIV/0!</v>
      </c>
      <c r="AF73" s="118"/>
      <c r="AH73" s="118"/>
      <c r="AI73" s="118"/>
      <c r="AJ73" s="118"/>
      <c r="AK73" s="306"/>
      <c r="AL73" s="315"/>
      <c r="AM73" s="168">
        <f t="shared" si="31"/>
        <v>0</v>
      </c>
      <c r="AN73" s="18">
        <f t="shared" si="32"/>
        <v>77</v>
      </c>
      <c r="AO73" s="203">
        <f t="shared" si="48"/>
        <v>0</v>
      </c>
      <c r="AP73" s="18">
        <f t="shared" si="33"/>
        <v>0</v>
      </c>
      <c r="AQ73" s="18">
        <f t="shared" si="34"/>
        <v>0</v>
      </c>
      <c r="AR73" s="203" t="e">
        <f t="shared" si="49"/>
        <v>#DIV/0!</v>
      </c>
      <c r="AS73" s="18">
        <f t="shared" si="35"/>
        <v>0</v>
      </c>
      <c r="AT73" s="18">
        <f t="shared" si="36"/>
        <v>0</v>
      </c>
      <c r="AU73" s="205" t="e">
        <f t="shared" si="50"/>
        <v>#DIV/0!</v>
      </c>
      <c r="AV73" s="175" t="e">
        <f t="shared" si="51"/>
        <v>#DIV/0!</v>
      </c>
    </row>
    <row r="74" spans="1:48" x14ac:dyDescent="0.25">
      <c r="A74" s="4" t="s">
        <v>142</v>
      </c>
      <c r="B74" s="4" t="s">
        <v>143</v>
      </c>
      <c r="C74" s="3">
        <v>54</v>
      </c>
      <c r="D74" s="3">
        <v>821</v>
      </c>
      <c r="E74" s="118">
        <f t="shared" si="37"/>
        <v>6.577344701583435</v>
      </c>
      <c r="F74" s="3">
        <v>45</v>
      </c>
      <c r="G74" s="3">
        <v>771</v>
      </c>
      <c r="H74" s="118">
        <f t="shared" si="38"/>
        <v>5.836575875486381</v>
      </c>
      <c r="I74" s="3">
        <v>58</v>
      </c>
      <c r="J74" s="3">
        <v>735</v>
      </c>
      <c r="K74" s="118">
        <f t="shared" si="39"/>
        <v>7.891156462585033</v>
      </c>
      <c r="L74" s="118">
        <f t="shared" si="40"/>
        <v>6.7683590132182836</v>
      </c>
      <c r="M74" s="3">
        <v>0</v>
      </c>
      <c r="N74" s="3">
        <v>0</v>
      </c>
      <c r="O74" s="118" t="e">
        <f t="shared" si="41"/>
        <v>#DIV/0!</v>
      </c>
      <c r="P74" s="3">
        <v>0</v>
      </c>
      <c r="Q74" s="3">
        <v>0</v>
      </c>
      <c r="R74" s="118" t="e">
        <f t="shared" si="42"/>
        <v>#DIV/0!</v>
      </c>
      <c r="S74" s="3">
        <v>0</v>
      </c>
      <c r="T74" s="3">
        <v>0</v>
      </c>
      <c r="U74" s="118" t="e">
        <f t="shared" si="30"/>
        <v>#DIV/0!</v>
      </c>
      <c r="V74" s="118"/>
      <c r="W74" s="3">
        <v>5</v>
      </c>
      <c r="X74" s="3">
        <v>226</v>
      </c>
      <c r="Y74" s="118">
        <f t="shared" si="43"/>
        <v>2.2123893805309733</v>
      </c>
      <c r="Z74" s="3">
        <v>1</v>
      </c>
      <c r="AA74" s="3">
        <v>262</v>
      </c>
      <c r="AB74" s="118">
        <f t="shared" si="44"/>
        <v>0.38167938931297707</v>
      </c>
      <c r="AC74" s="3">
        <v>12</v>
      </c>
      <c r="AD74" s="3">
        <v>184</v>
      </c>
      <c r="AE74" s="118">
        <f t="shared" si="45"/>
        <v>6.5217391304347823</v>
      </c>
      <c r="AF74" s="118">
        <f t="shared" si="46"/>
        <v>3.0386026334262439</v>
      </c>
      <c r="AH74" s="118">
        <v>6.7683590132182836</v>
      </c>
      <c r="AI74" s="118"/>
      <c r="AJ74" s="118">
        <v>3.0386026334262439</v>
      </c>
      <c r="AK74" s="118">
        <f t="shared" si="47"/>
        <v>4.9034808233222638</v>
      </c>
      <c r="AL74" s="315"/>
      <c r="AM74" s="168">
        <f t="shared" si="31"/>
        <v>59</v>
      </c>
      <c r="AN74" s="18">
        <f t="shared" si="32"/>
        <v>1047</v>
      </c>
      <c r="AO74" s="203">
        <f t="shared" si="48"/>
        <v>5.6351480420248334</v>
      </c>
      <c r="AP74" s="18">
        <f t="shared" si="33"/>
        <v>46</v>
      </c>
      <c r="AQ74" s="18">
        <f t="shared" si="34"/>
        <v>1033</v>
      </c>
      <c r="AR74" s="203">
        <f t="shared" si="49"/>
        <v>4.4530493707647629</v>
      </c>
      <c r="AS74" s="18">
        <f t="shared" si="35"/>
        <v>70</v>
      </c>
      <c r="AT74" s="18">
        <f t="shared" si="36"/>
        <v>919</v>
      </c>
      <c r="AU74" s="205">
        <f t="shared" si="50"/>
        <v>7.6169749727965179</v>
      </c>
      <c r="AV74" s="175">
        <f t="shared" si="51"/>
        <v>5.9017241285287056</v>
      </c>
    </row>
    <row r="75" spans="1:48" x14ac:dyDescent="0.25">
      <c r="A75" s="4" t="s">
        <v>144</v>
      </c>
      <c r="B75" s="4" t="s">
        <v>145</v>
      </c>
      <c r="C75" s="3">
        <v>23</v>
      </c>
      <c r="D75" s="3">
        <v>207</v>
      </c>
      <c r="E75" s="118">
        <f t="shared" si="37"/>
        <v>11.111111111111111</v>
      </c>
      <c r="F75" s="3">
        <v>38</v>
      </c>
      <c r="G75" s="3">
        <v>232</v>
      </c>
      <c r="H75" s="118">
        <f t="shared" si="38"/>
        <v>16.379310344827587</v>
      </c>
      <c r="I75" s="3">
        <v>14</v>
      </c>
      <c r="J75" s="3">
        <v>196</v>
      </c>
      <c r="K75" s="118">
        <f t="shared" si="39"/>
        <v>7.1428571428571423</v>
      </c>
      <c r="L75" s="118">
        <f t="shared" si="40"/>
        <v>11.544426199598613</v>
      </c>
      <c r="M75" s="3">
        <v>0</v>
      </c>
      <c r="N75" s="3">
        <v>0</v>
      </c>
      <c r="O75" s="118" t="e">
        <f t="shared" si="41"/>
        <v>#DIV/0!</v>
      </c>
      <c r="P75" s="3">
        <v>0</v>
      </c>
      <c r="Q75" s="3">
        <v>0</v>
      </c>
      <c r="R75" s="118" t="e">
        <f t="shared" si="42"/>
        <v>#DIV/0!</v>
      </c>
      <c r="S75" s="3">
        <v>0</v>
      </c>
      <c r="T75" s="3">
        <v>0</v>
      </c>
      <c r="U75" s="118" t="e">
        <f t="shared" si="30"/>
        <v>#DIV/0!</v>
      </c>
      <c r="V75" s="118"/>
      <c r="W75" s="3">
        <v>5</v>
      </c>
      <c r="X75" s="3">
        <v>115</v>
      </c>
      <c r="Y75" s="118">
        <f t="shared" si="43"/>
        <v>4.3478260869565215</v>
      </c>
      <c r="Z75" s="3">
        <v>2</v>
      </c>
      <c r="AA75" s="3">
        <v>110</v>
      </c>
      <c r="AB75" s="118">
        <f t="shared" si="44"/>
        <v>1.8181818181818181</v>
      </c>
      <c r="AC75" s="3">
        <v>0</v>
      </c>
      <c r="AD75" s="3">
        <v>73</v>
      </c>
      <c r="AE75" s="118">
        <f t="shared" si="45"/>
        <v>0</v>
      </c>
      <c r="AF75" s="118">
        <f t="shared" si="46"/>
        <v>2.0553359683794468</v>
      </c>
      <c r="AH75" s="118">
        <v>11.544426199598613</v>
      </c>
      <c r="AI75" s="118"/>
      <c r="AJ75" s="118">
        <v>2.0553359683794468</v>
      </c>
      <c r="AK75" s="118">
        <f t="shared" si="47"/>
        <v>6.79988108398903</v>
      </c>
      <c r="AL75" s="315"/>
      <c r="AM75" s="168">
        <f t="shared" si="31"/>
        <v>28</v>
      </c>
      <c r="AN75" s="18">
        <f t="shared" si="32"/>
        <v>322</v>
      </c>
      <c r="AO75" s="203">
        <f t="shared" si="48"/>
        <v>8.695652173913043</v>
      </c>
      <c r="AP75" s="18">
        <f t="shared" si="33"/>
        <v>40</v>
      </c>
      <c r="AQ75" s="18">
        <f t="shared" si="34"/>
        <v>342</v>
      </c>
      <c r="AR75" s="203">
        <f t="shared" si="49"/>
        <v>11.695906432748536</v>
      </c>
      <c r="AS75" s="18">
        <f t="shared" si="35"/>
        <v>14</v>
      </c>
      <c r="AT75" s="18">
        <f t="shared" si="36"/>
        <v>269</v>
      </c>
      <c r="AU75" s="205">
        <f t="shared" si="50"/>
        <v>5.2044609665427508</v>
      </c>
      <c r="AV75" s="175">
        <f t="shared" si="51"/>
        <v>8.532006524401444</v>
      </c>
    </row>
    <row r="76" spans="1:48" x14ac:dyDescent="0.25">
      <c r="A76" s="4" t="s">
        <v>146</v>
      </c>
      <c r="B76" s="4" t="s">
        <v>147</v>
      </c>
      <c r="C76" s="3">
        <v>0</v>
      </c>
      <c r="D76" s="3">
        <v>1516</v>
      </c>
      <c r="E76" s="118">
        <f t="shared" si="37"/>
        <v>0</v>
      </c>
      <c r="F76" s="3">
        <v>0</v>
      </c>
      <c r="G76" s="3">
        <v>0</v>
      </c>
      <c r="H76" s="118" t="e">
        <f t="shared" si="38"/>
        <v>#DIV/0!</v>
      </c>
      <c r="I76" s="3">
        <v>0</v>
      </c>
      <c r="J76" s="3">
        <v>0</v>
      </c>
      <c r="K76" s="118" t="e">
        <f t="shared" si="39"/>
        <v>#DIV/0!</v>
      </c>
      <c r="L76" s="118" t="e">
        <f t="shared" si="40"/>
        <v>#DIV/0!</v>
      </c>
      <c r="M76" s="3">
        <v>0</v>
      </c>
      <c r="N76" s="3">
        <v>0</v>
      </c>
      <c r="O76" s="118" t="e">
        <f t="shared" si="41"/>
        <v>#DIV/0!</v>
      </c>
      <c r="P76" s="3">
        <v>0</v>
      </c>
      <c r="Q76" s="3">
        <v>0</v>
      </c>
      <c r="R76" s="118" t="e">
        <f t="shared" si="42"/>
        <v>#DIV/0!</v>
      </c>
      <c r="S76" s="3">
        <v>0</v>
      </c>
      <c r="T76" s="3">
        <v>0</v>
      </c>
      <c r="U76" s="118" t="e">
        <f t="shared" si="30"/>
        <v>#DIV/0!</v>
      </c>
      <c r="V76" s="118"/>
      <c r="W76" s="3">
        <v>0</v>
      </c>
      <c r="X76" s="3">
        <v>644</v>
      </c>
      <c r="Y76" s="118">
        <f t="shared" si="43"/>
        <v>0</v>
      </c>
      <c r="Z76" s="3">
        <v>0</v>
      </c>
      <c r="AA76" s="3">
        <v>0</v>
      </c>
      <c r="AB76" s="118" t="e">
        <f t="shared" si="44"/>
        <v>#DIV/0!</v>
      </c>
      <c r="AC76" s="3">
        <v>0</v>
      </c>
      <c r="AD76" s="3">
        <v>0</v>
      </c>
      <c r="AE76" s="118" t="e">
        <f t="shared" si="45"/>
        <v>#DIV/0!</v>
      </c>
      <c r="AF76" s="118"/>
      <c r="AH76" s="118"/>
      <c r="AI76" s="118"/>
      <c r="AJ76" s="118"/>
      <c r="AK76" s="306"/>
      <c r="AL76" s="315"/>
      <c r="AM76" s="168">
        <f t="shared" si="31"/>
        <v>0</v>
      </c>
      <c r="AN76" s="18">
        <f t="shared" si="32"/>
        <v>2160</v>
      </c>
      <c r="AO76" s="203">
        <f t="shared" si="48"/>
        <v>0</v>
      </c>
      <c r="AP76" s="18">
        <f t="shared" si="33"/>
        <v>0</v>
      </c>
      <c r="AQ76" s="18">
        <f t="shared" si="34"/>
        <v>0</v>
      </c>
      <c r="AR76" s="203" t="e">
        <f t="shared" si="49"/>
        <v>#DIV/0!</v>
      </c>
      <c r="AS76" s="18">
        <f t="shared" si="35"/>
        <v>0</v>
      </c>
      <c r="AT76" s="18">
        <f t="shared" si="36"/>
        <v>0</v>
      </c>
      <c r="AU76" s="205" t="e">
        <f t="shared" si="50"/>
        <v>#DIV/0!</v>
      </c>
      <c r="AV76" s="175" t="e">
        <f t="shared" si="51"/>
        <v>#DIV/0!</v>
      </c>
    </row>
    <row r="77" spans="1:48" x14ac:dyDescent="0.25">
      <c r="A77" s="4" t="s">
        <v>148</v>
      </c>
      <c r="B77" s="4" t="s">
        <v>149</v>
      </c>
      <c r="C77" s="3">
        <v>67</v>
      </c>
      <c r="D77" s="3">
        <v>705</v>
      </c>
      <c r="E77" s="118">
        <f t="shared" si="37"/>
        <v>9.5035460992907801</v>
      </c>
      <c r="F77" s="3">
        <v>16</v>
      </c>
      <c r="G77" s="3">
        <v>608</v>
      </c>
      <c r="H77" s="118">
        <f t="shared" si="38"/>
        <v>2.6315789473684208</v>
      </c>
      <c r="I77" s="3">
        <v>28</v>
      </c>
      <c r="J77" s="3">
        <v>559</v>
      </c>
      <c r="K77" s="118">
        <f t="shared" si="39"/>
        <v>5.0089445438282647</v>
      </c>
      <c r="L77" s="118">
        <f t="shared" si="40"/>
        <v>5.7146898634958214</v>
      </c>
      <c r="M77" s="3">
        <v>0</v>
      </c>
      <c r="N77" s="3">
        <v>0</v>
      </c>
      <c r="O77" s="118" t="e">
        <f t="shared" si="41"/>
        <v>#DIV/0!</v>
      </c>
      <c r="P77" s="3">
        <v>0</v>
      </c>
      <c r="Q77" s="3">
        <v>0</v>
      </c>
      <c r="R77" s="118" t="e">
        <f t="shared" si="42"/>
        <v>#DIV/0!</v>
      </c>
      <c r="S77" s="3">
        <v>0</v>
      </c>
      <c r="T77" s="3">
        <v>0</v>
      </c>
      <c r="U77" s="118" t="e">
        <f t="shared" si="30"/>
        <v>#DIV/0!</v>
      </c>
      <c r="V77" s="118"/>
      <c r="W77" s="3">
        <v>2</v>
      </c>
      <c r="X77" s="3">
        <v>310</v>
      </c>
      <c r="Y77" s="118">
        <f t="shared" si="43"/>
        <v>0.64516129032258063</v>
      </c>
      <c r="Z77" s="3">
        <v>0</v>
      </c>
      <c r="AA77" s="3">
        <v>328</v>
      </c>
      <c r="AB77" s="118">
        <f t="shared" si="44"/>
        <v>0</v>
      </c>
      <c r="AC77" s="3">
        <v>0</v>
      </c>
      <c r="AD77" s="3">
        <v>239</v>
      </c>
      <c r="AE77" s="118">
        <f t="shared" si="45"/>
        <v>0</v>
      </c>
      <c r="AF77" s="118">
        <f t="shared" si="46"/>
        <v>0.21505376344086022</v>
      </c>
      <c r="AH77" s="118">
        <v>5.7146898634958214</v>
      </c>
      <c r="AI77" s="118"/>
      <c r="AJ77" s="118">
        <v>0.21505376344086022</v>
      </c>
      <c r="AK77" s="118">
        <f t="shared" si="47"/>
        <v>2.9648718134683407</v>
      </c>
      <c r="AL77" s="315"/>
      <c r="AM77" s="168">
        <f t="shared" si="31"/>
        <v>69</v>
      </c>
      <c r="AN77" s="18">
        <f t="shared" si="32"/>
        <v>1015</v>
      </c>
      <c r="AO77" s="203">
        <f t="shared" si="48"/>
        <v>6.7980295566502464</v>
      </c>
      <c r="AP77" s="18">
        <f t="shared" si="33"/>
        <v>16</v>
      </c>
      <c r="AQ77" s="18">
        <f t="shared" si="34"/>
        <v>936</v>
      </c>
      <c r="AR77" s="203">
        <f t="shared" si="49"/>
        <v>1.7094017094017095</v>
      </c>
      <c r="AS77" s="18">
        <f t="shared" si="35"/>
        <v>28</v>
      </c>
      <c r="AT77" s="18">
        <f t="shared" si="36"/>
        <v>798</v>
      </c>
      <c r="AU77" s="205">
        <f t="shared" si="50"/>
        <v>3.5087719298245612</v>
      </c>
      <c r="AV77" s="175">
        <f t="shared" si="51"/>
        <v>4.0054010652921725</v>
      </c>
    </row>
    <row r="78" spans="1:48" x14ac:dyDescent="0.25">
      <c r="A78" s="4" t="s">
        <v>150</v>
      </c>
      <c r="B78" s="4" t="s">
        <v>151</v>
      </c>
      <c r="C78" s="3">
        <v>70</v>
      </c>
      <c r="D78" s="3">
        <v>422</v>
      </c>
      <c r="E78" s="118">
        <f t="shared" si="37"/>
        <v>16.587677725118482</v>
      </c>
      <c r="F78" s="3">
        <v>47</v>
      </c>
      <c r="G78" s="3">
        <v>344</v>
      </c>
      <c r="H78" s="118">
        <f t="shared" si="38"/>
        <v>13.662790697674417</v>
      </c>
      <c r="I78" s="3">
        <v>27</v>
      </c>
      <c r="J78" s="3">
        <v>312</v>
      </c>
      <c r="K78" s="118">
        <f t="shared" si="39"/>
        <v>8.6538461538461533</v>
      </c>
      <c r="L78" s="118">
        <f t="shared" si="40"/>
        <v>12.968104858879684</v>
      </c>
      <c r="M78" s="3">
        <v>0</v>
      </c>
      <c r="N78" s="3">
        <v>0</v>
      </c>
      <c r="O78" s="118" t="e">
        <f t="shared" si="41"/>
        <v>#DIV/0!</v>
      </c>
      <c r="P78" s="3">
        <v>0</v>
      </c>
      <c r="Q78" s="3">
        <v>0</v>
      </c>
      <c r="R78" s="118" t="e">
        <f t="shared" si="42"/>
        <v>#DIV/0!</v>
      </c>
      <c r="S78" s="3">
        <v>0</v>
      </c>
      <c r="T78" s="3">
        <v>0</v>
      </c>
      <c r="U78" s="118" t="e">
        <f t="shared" si="30"/>
        <v>#DIV/0!</v>
      </c>
      <c r="V78" s="118"/>
      <c r="W78" s="3">
        <v>0</v>
      </c>
      <c r="X78" s="3">
        <v>0</v>
      </c>
      <c r="Y78" s="118" t="e">
        <f t="shared" si="43"/>
        <v>#DIV/0!</v>
      </c>
      <c r="Z78" s="3">
        <v>0</v>
      </c>
      <c r="AA78" s="3">
        <v>0</v>
      </c>
      <c r="AB78" s="118" t="e">
        <f t="shared" si="44"/>
        <v>#DIV/0!</v>
      </c>
      <c r="AC78" s="3">
        <v>0</v>
      </c>
      <c r="AD78" s="3">
        <v>0</v>
      </c>
      <c r="AE78" s="118" t="e">
        <f t="shared" si="45"/>
        <v>#DIV/0!</v>
      </c>
      <c r="AF78" s="118"/>
      <c r="AH78" s="118">
        <v>12.968104858879684</v>
      </c>
      <c r="AI78" s="118"/>
      <c r="AJ78" s="118"/>
      <c r="AK78" s="118">
        <f>+AH78</f>
        <v>12.968104858879684</v>
      </c>
      <c r="AL78" s="315"/>
      <c r="AM78" s="168">
        <f t="shared" si="31"/>
        <v>70</v>
      </c>
      <c r="AN78" s="18">
        <f t="shared" si="32"/>
        <v>422</v>
      </c>
      <c r="AO78" s="203">
        <f t="shared" si="48"/>
        <v>16.587677725118482</v>
      </c>
      <c r="AP78" s="18">
        <f t="shared" si="33"/>
        <v>47</v>
      </c>
      <c r="AQ78" s="18">
        <f t="shared" si="34"/>
        <v>344</v>
      </c>
      <c r="AR78" s="203">
        <f t="shared" si="49"/>
        <v>13.662790697674417</v>
      </c>
      <c r="AS78" s="18">
        <f t="shared" si="35"/>
        <v>27</v>
      </c>
      <c r="AT78" s="18">
        <f t="shared" si="36"/>
        <v>312</v>
      </c>
      <c r="AU78" s="205">
        <f t="shared" si="50"/>
        <v>8.6538461538461533</v>
      </c>
      <c r="AV78" s="175">
        <f t="shared" si="51"/>
        <v>12.968104858879684</v>
      </c>
    </row>
    <row r="79" spans="1:48" x14ac:dyDescent="0.25">
      <c r="A79" s="4" t="s">
        <v>152</v>
      </c>
      <c r="B79" s="4" t="s">
        <v>153</v>
      </c>
      <c r="C79" s="3">
        <v>0</v>
      </c>
      <c r="D79" s="3">
        <v>134</v>
      </c>
      <c r="E79" s="118">
        <f t="shared" si="37"/>
        <v>0</v>
      </c>
      <c r="F79" s="3">
        <v>0</v>
      </c>
      <c r="G79" s="3">
        <v>0</v>
      </c>
      <c r="H79" s="118" t="e">
        <f t="shared" si="38"/>
        <v>#DIV/0!</v>
      </c>
      <c r="I79" s="3">
        <v>0</v>
      </c>
      <c r="J79" s="3">
        <v>0</v>
      </c>
      <c r="K79" s="118" t="e">
        <f t="shared" si="39"/>
        <v>#DIV/0!</v>
      </c>
      <c r="L79" s="118" t="e">
        <f t="shared" si="40"/>
        <v>#DIV/0!</v>
      </c>
      <c r="M79" s="3">
        <v>0</v>
      </c>
      <c r="N79" s="3">
        <v>0</v>
      </c>
      <c r="O79" s="118" t="e">
        <f t="shared" si="41"/>
        <v>#DIV/0!</v>
      </c>
      <c r="P79" s="3">
        <v>0</v>
      </c>
      <c r="Q79" s="3">
        <v>0</v>
      </c>
      <c r="R79" s="118" t="e">
        <f t="shared" si="42"/>
        <v>#DIV/0!</v>
      </c>
      <c r="S79" s="3">
        <v>0</v>
      </c>
      <c r="T79" s="3">
        <v>0</v>
      </c>
      <c r="U79" s="118" t="e">
        <f t="shared" si="30"/>
        <v>#DIV/0!</v>
      </c>
      <c r="V79" s="118"/>
      <c r="W79" s="3">
        <v>0</v>
      </c>
      <c r="X79" s="3">
        <v>64</v>
      </c>
      <c r="Y79" s="118">
        <f t="shared" si="43"/>
        <v>0</v>
      </c>
      <c r="Z79" s="3">
        <v>0</v>
      </c>
      <c r="AA79" s="3">
        <v>0</v>
      </c>
      <c r="AB79" s="118" t="e">
        <f t="shared" si="44"/>
        <v>#DIV/0!</v>
      </c>
      <c r="AC79" s="3">
        <v>0</v>
      </c>
      <c r="AD79" s="3">
        <v>0</v>
      </c>
      <c r="AE79" s="118" t="e">
        <f t="shared" si="45"/>
        <v>#DIV/0!</v>
      </c>
      <c r="AF79" s="118"/>
      <c r="AH79" s="118"/>
      <c r="AI79" s="118"/>
      <c r="AJ79" s="118"/>
      <c r="AK79" s="118"/>
      <c r="AL79" s="315"/>
      <c r="AM79" s="168">
        <f t="shared" si="31"/>
        <v>0</v>
      </c>
      <c r="AN79" s="18">
        <f t="shared" si="32"/>
        <v>198</v>
      </c>
      <c r="AO79" s="203">
        <f t="shared" si="48"/>
        <v>0</v>
      </c>
      <c r="AP79" s="18">
        <f t="shared" si="33"/>
        <v>0</v>
      </c>
      <c r="AQ79" s="18">
        <f t="shared" si="34"/>
        <v>0</v>
      </c>
      <c r="AR79" s="203" t="e">
        <f t="shared" si="49"/>
        <v>#DIV/0!</v>
      </c>
      <c r="AS79" s="18">
        <f t="shared" si="35"/>
        <v>0</v>
      </c>
      <c r="AT79" s="18">
        <f t="shared" si="36"/>
        <v>0</v>
      </c>
      <c r="AU79" s="205" t="e">
        <f t="shared" si="50"/>
        <v>#DIV/0!</v>
      </c>
      <c r="AV79" s="175" t="e">
        <f t="shared" si="51"/>
        <v>#DIV/0!</v>
      </c>
    </row>
    <row r="80" spans="1:48" x14ac:dyDescent="0.25">
      <c r="A80" s="4" t="s">
        <v>154</v>
      </c>
      <c r="B80" s="4" t="s">
        <v>155</v>
      </c>
      <c r="C80" s="3">
        <v>57</v>
      </c>
      <c r="D80" s="3">
        <v>357</v>
      </c>
      <c r="E80" s="118">
        <f t="shared" si="37"/>
        <v>15.966386554621847</v>
      </c>
      <c r="F80" s="3">
        <v>27</v>
      </c>
      <c r="G80" s="3">
        <v>309</v>
      </c>
      <c r="H80" s="118">
        <f t="shared" si="38"/>
        <v>8.7378640776699026</v>
      </c>
      <c r="I80" s="3">
        <v>26</v>
      </c>
      <c r="J80" s="3">
        <v>286</v>
      </c>
      <c r="K80" s="118">
        <f t="shared" si="39"/>
        <v>9.0909090909090917</v>
      </c>
      <c r="L80" s="118">
        <f t="shared" si="40"/>
        <v>11.265053241066946</v>
      </c>
      <c r="M80" s="3">
        <v>0</v>
      </c>
      <c r="N80" s="3">
        <v>0</v>
      </c>
      <c r="O80" s="118" t="e">
        <f t="shared" si="41"/>
        <v>#DIV/0!</v>
      </c>
      <c r="P80" s="3">
        <v>0</v>
      </c>
      <c r="Q80" s="3">
        <v>0</v>
      </c>
      <c r="R80" s="118" t="e">
        <f t="shared" si="42"/>
        <v>#DIV/0!</v>
      </c>
      <c r="S80" s="3">
        <v>0</v>
      </c>
      <c r="T80" s="3">
        <v>0</v>
      </c>
      <c r="U80" s="118" t="e">
        <f t="shared" si="30"/>
        <v>#DIV/0!</v>
      </c>
      <c r="V80" s="118"/>
      <c r="W80" s="3">
        <v>0</v>
      </c>
      <c r="X80" s="3">
        <v>0</v>
      </c>
      <c r="Y80" s="118" t="e">
        <f t="shared" si="43"/>
        <v>#DIV/0!</v>
      </c>
      <c r="Z80" s="3">
        <v>0</v>
      </c>
      <c r="AA80" s="3">
        <v>0</v>
      </c>
      <c r="AB80" s="118" t="e">
        <f t="shared" si="44"/>
        <v>#DIV/0!</v>
      </c>
      <c r="AC80" s="3">
        <v>0</v>
      </c>
      <c r="AD80" s="3">
        <v>0</v>
      </c>
      <c r="AE80" s="118" t="e">
        <f t="shared" si="45"/>
        <v>#DIV/0!</v>
      </c>
      <c r="AF80" s="118"/>
      <c r="AH80" s="118">
        <v>11.265053241066946</v>
      </c>
      <c r="AI80" s="118"/>
      <c r="AJ80" s="118"/>
      <c r="AK80" s="118">
        <f>+AH80</f>
        <v>11.265053241066946</v>
      </c>
      <c r="AL80" s="315"/>
      <c r="AM80" s="168">
        <f t="shared" si="31"/>
        <v>57</v>
      </c>
      <c r="AN80" s="18">
        <f t="shared" si="32"/>
        <v>357</v>
      </c>
      <c r="AO80" s="203">
        <f t="shared" si="48"/>
        <v>15.966386554621847</v>
      </c>
      <c r="AP80" s="18">
        <f t="shared" si="33"/>
        <v>27</v>
      </c>
      <c r="AQ80" s="18">
        <f t="shared" si="34"/>
        <v>309</v>
      </c>
      <c r="AR80" s="203">
        <f t="shared" si="49"/>
        <v>8.7378640776699026</v>
      </c>
      <c r="AS80" s="18">
        <f t="shared" si="35"/>
        <v>26</v>
      </c>
      <c r="AT80" s="18">
        <f t="shared" si="36"/>
        <v>286</v>
      </c>
      <c r="AU80" s="205">
        <f t="shared" si="50"/>
        <v>9.0909090909090917</v>
      </c>
      <c r="AV80" s="175">
        <f t="shared" si="51"/>
        <v>11.265053241066946</v>
      </c>
    </row>
    <row r="81" spans="1:48" x14ac:dyDescent="0.25">
      <c r="A81" s="4" t="s">
        <v>156</v>
      </c>
      <c r="B81" s="4" t="s">
        <v>157</v>
      </c>
      <c r="C81" s="3">
        <v>93</v>
      </c>
      <c r="D81" s="3">
        <v>472</v>
      </c>
      <c r="E81" s="118">
        <f t="shared" si="37"/>
        <v>19.703389830508474</v>
      </c>
      <c r="F81" s="3">
        <v>67</v>
      </c>
      <c r="G81" s="3">
        <v>452</v>
      </c>
      <c r="H81" s="118">
        <f t="shared" si="38"/>
        <v>14.823008849557523</v>
      </c>
      <c r="I81" s="3">
        <v>47</v>
      </c>
      <c r="J81" s="3">
        <v>404</v>
      </c>
      <c r="K81" s="118">
        <f t="shared" si="39"/>
        <v>11.633663366336634</v>
      </c>
      <c r="L81" s="118">
        <f t="shared" si="40"/>
        <v>15.386687348800876</v>
      </c>
      <c r="M81" s="3">
        <v>0</v>
      </c>
      <c r="N81" s="3">
        <v>0</v>
      </c>
      <c r="O81" s="118" t="e">
        <f t="shared" si="41"/>
        <v>#DIV/0!</v>
      </c>
      <c r="P81" s="3">
        <v>0</v>
      </c>
      <c r="Q81" s="3">
        <v>0</v>
      </c>
      <c r="R81" s="118" t="e">
        <f t="shared" si="42"/>
        <v>#DIV/0!</v>
      </c>
      <c r="S81" s="3">
        <v>0</v>
      </c>
      <c r="T81" s="3">
        <v>0</v>
      </c>
      <c r="U81" s="118" t="e">
        <f t="shared" si="30"/>
        <v>#DIV/0!</v>
      </c>
      <c r="V81" s="118"/>
      <c r="W81" s="3">
        <v>12</v>
      </c>
      <c r="X81" s="3">
        <v>59</v>
      </c>
      <c r="Y81" s="118">
        <f t="shared" si="43"/>
        <v>20.33898305084746</v>
      </c>
      <c r="Z81" s="3">
        <v>4</v>
      </c>
      <c r="AA81" s="3">
        <v>76</v>
      </c>
      <c r="AB81" s="118">
        <f t="shared" si="44"/>
        <v>5.2631578947368416</v>
      </c>
      <c r="AC81" s="3">
        <v>6</v>
      </c>
      <c r="AD81" s="3">
        <v>76</v>
      </c>
      <c r="AE81" s="118">
        <f t="shared" si="45"/>
        <v>7.8947368421052628</v>
      </c>
      <c r="AF81" s="118">
        <f t="shared" si="46"/>
        <v>11.165625929229854</v>
      </c>
      <c r="AH81" s="118">
        <v>15.386687348800876</v>
      </c>
      <c r="AI81" s="118"/>
      <c r="AJ81" s="118">
        <v>11.165625929229854</v>
      </c>
      <c r="AK81" s="118">
        <f t="shared" ref="AK81" si="52">+(AH81+AI81+AJ81)/2</f>
        <v>13.276156639015365</v>
      </c>
      <c r="AL81" s="315"/>
      <c r="AM81" s="168">
        <f t="shared" si="31"/>
        <v>105</v>
      </c>
      <c r="AN81" s="18">
        <f t="shared" si="32"/>
        <v>531</v>
      </c>
      <c r="AO81" s="203">
        <f t="shared" si="48"/>
        <v>19.774011299435028</v>
      </c>
      <c r="AP81" s="18">
        <f t="shared" si="33"/>
        <v>71</v>
      </c>
      <c r="AQ81" s="18">
        <f t="shared" si="34"/>
        <v>528</v>
      </c>
      <c r="AR81" s="203">
        <f t="shared" si="49"/>
        <v>13.446969696969695</v>
      </c>
      <c r="AS81" s="18">
        <f t="shared" si="35"/>
        <v>53</v>
      </c>
      <c r="AT81" s="18">
        <f t="shared" si="36"/>
        <v>480</v>
      </c>
      <c r="AU81" s="205">
        <f t="shared" si="50"/>
        <v>11.041666666666666</v>
      </c>
      <c r="AV81" s="175">
        <f t="shared" si="51"/>
        <v>14.754215887690462</v>
      </c>
    </row>
    <row r="82" spans="1:48" x14ac:dyDescent="0.25">
      <c r="A82" s="4" t="s">
        <v>158</v>
      </c>
      <c r="B82" s="4" t="s">
        <v>159</v>
      </c>
      <c r="C82" s="3">
        <v>49</v>
      </c>
      <c r="D82" s="3">
        <v>255</v>
      </c>
      <c r="E82" s="118">
        <f t="shared" si="37"/>
        <v>19.215686274509807</v>
      </c>
      <c r="F82" s="3">
        <v>25</v>
      </c>
      <c r="G82" s="3">
        <v>188</v>
      </c>
      <c r="H82" s="118">
        <f t="shared" si="38"/>
        <v>13.297872340425531</v>
      </c>
      <c r="I82" s="3">
        <v>28</v>
      </c>
      <c r="J82" s="3">
        <v>153</v>
      </c>
      <c r="K82" s="118">
        <f t="shared" si="39"/>
        <v>18.300653594771241</v>
      </c>
      <c r="L82" s="118">
        <f t="shared" si="40"/>
        <v>16.938070736568857</v>
      </c>
      <c r="M82" s="3">
        <v>0</v>
      </c>
      <c r="N82" s="3">
        <v>0</v>
      </c>
      <c r="O82" s="118" t="e">
        <f t="shared" si="41"/>
        <v>#DIV/0!</v>
      </c>
      <c r="P82" s="3">
        <v>0</v>
      </c>
      <c r="Q82" s="3">
        <v>0</v>
      </c>
      <c r="R82" s="118" t="e">
        <f t="shared" si="42"/>
        <v>#DIV/0!</v>
      </c>
      <c r="S82" s="3">
        <v>0</v>
      </c>
      <c r="T82" s="3">
        <v>0</v>
      </c>
      <c r="U82" s="118" t="e">
        <f t="shared" si="30"/>
        <v>#DIV/0!</v>
      </c>
      <c r="V82" s="118"/>
      <c r="W82" s="3">
        <v>0</v>
      </c>
      <c r="X82" s="3">
        <v>0</v>
      </c>
      <c r="Y82" s="118" t="e">
        <f t="shared" si="43"/>
        <v>#DIV/0!</v>
      </c>
      <c r="Z82" s="3">
        <v>0</v>
      </c>
      <c r="AA82" s="3">
        <v>0</v>
      </c>
      <c r="AB82" s="118" t="e">
        <f t="shared" si="44"/>
        <v>#DIV/0!</v>
      </c>
      <c r="AC82" s="3">
        <v>0</v>
      </c>
      <c r="AD82" s="3">
        <v>0</v>
      </c>
      <c r="AE82" s="118" t="e">
        <f t="shared" si="45"/>
        <v>#DIV/0!</v>
      </c>
      <c r="AF82" s="118"/>
      <c r="AH82" s="118">
        <v>16.938070736568857</v>
      </c>
      <c r="AI82" s="118"/>
      <c r="AJ82" s="118"/>
      <c r="AK82" s="118">
        <f>+AH82</f>
        <v>16.938070736568857</v>
      </c>
      <c r="AL82" s="315"/>
      <c r="AM82" s="168">
        <f t="shared" si="31"/>
        <v>49</v>
      </c>
      <c r="AN82" s="18">
        <f t="shared" si="32"/>
        <v>255</v>
      </c>
      <c r="AO82" s="203">
        <f t="shared" si="48"/>
        <v>19.215686274509807</v>
      </c>
      <c r="AP82" s="18">
        <f t="shared" si="33"/>
        <v>25</v>
      </c>
      <c r="AQ82" s="18">
        <f t="shared" si="34"/>
        <v>188</v>
      </c>
      <c r="AR82" s="203">
        <f t="shared" si="49"/>
        <v>13.297872340425531</v>
      </c>
      <c r="AS82" s="18">
        <f t="shared" si="35"/>
        <v>28</v>
      </c>
      <c r="AT82" s="18">
        <f t="shared" si="36"/>
        <v>153</v>
      </c>
      <c r="AU82" s="205">
        <f t="shared" si="50"/>
        <v>18.300653594771241</v>
      </c>
      <c r="AV82" s="175">
        <f t="shared" si="51"/>
        <v>16.938070736568857</v>
      </c>
    </row>
    <row r="83" spans="1:48" x14ac:dyDescent="0.25">
      <c r="A83" s="4" t="s">
        <v>160</v>
      </c>
      <c r="B83" s="4" t="s">
        <v>161</v>
      </c>
      <c r="C83" s="3">
        <v>23</v>
      </c>
      <c r="D83" s="3">
        <v>353</v>
      </c>
      <c r="E83" s="118">
        <f t="shared" si="37"/>
        <v>6.5155807365439093</v>
      </c>
      <c r="F83" s="3">
        <v>31</v>
      </c>
      <c r="G83" s="3">
        <v>334</v>
      </c>
      <c r="H83" s="118">
        <f t="shared" si="38"/>
        <v>9.2814371257485018</v>
      </c>
      <c r="I83" s="3">
        <v>22</v>
      </c>
      <c r="J83" s="3">
        <v>310</v>
      </c>
      <c r="K83" s="118">
        <f t="shared" si="39"/>
        <v>7.096774193548387</v>
      </c>
      <c r="L83" s="118">
        <f t="shared" si="40"/>
        <v>7.6312640186135994</v>
      </c>
      <c r="M83" s="3">
        <v>0</v>
      </c>
      <c r="N83" s="3">
        <v>0</v>
      </c>
      <c r="O83" s="118" t="e">
        <f t="shared" si="41"/>
        <v>#DIV/0!</v>
      </c>
      <c r="P83" s="3">
        <v>0</v>
      </c>
      <c r="Q83" s="3">
        <v>0</v>
      </c>
      <c r="R83" s="118" t="e">
        <f t="shared" si="42"/>
        <v>#DIV/0!</v>
      </c>
      <c r="S83" s="3">
        <v>0</v>
      </c>
      <c r="T83" s="3">
        <v>0</v>
      </c>
      <c r="U83" s="118" t="e">
        <f t="shared" si="30"/>
        <v>#DIV/0!</v>
      </c>
      <c r="V83" s="118"/>
      <c r="W83" s="3">
        <v>0</v>
      </c>
      <c r="X83" s="3">
        <v>16</v>
      </c>
      <c r="Y83" s="118">
        <f t="shared" si="43"/>
        <v>0</v>
      </c>
      <c r="Z83" s="3">
        <v>0</v>
      </c>
      <c r="AA83" s="3">
        <v>0</v>
      </c>
      <c r="AB83" s="118" t="e">
        <f t="shared" si="44"/>
        <v>#DIV/0!</v>
      </c>
      <c r="AC83" s="3">
        <v>0</v>
      </c>
      <c r="AD83" s="3">
        <v>0</v>
      </c>
      <c r="AE83" s="118" t="e">
        <f t="shared" si="45"/>
        <v>#DIV/0!</v>
      </c>
      <c r="AF83" s="118"/>
      <c r="AH83" s="118">
        <v>7.6312640186135994</v>
      </c>
      <c r="AI83" s="118"/>
      <c r="AJ83" s="118"/>
      <c r="AK83" s="118">
        <f t="shared" ref="AK83:AK86" si="53">+AH83</f>
        <v>7.6312640186135994</v>
      </c>
      <c r="AL83" s="315"/>
      <c r="AM83" s="168">
        <f t="shared" si="31"/>
        <v>23</v>
      </c>
      <c r="AN83" s="18">
        <f t="shared" si="32"/>
        <v>369</v>
      </c>
      <c r="AO83" s="203">
        <f t="shared" si="48"/>
        <v>6.2330623306233059</v>
      </c>
      <c r="AP83" s="18">
        <f t="shared" si="33"/>
        <v>31</v>
      </c>
      <c r="AQ83" s="18">
        <f t="shared" si="34"/>
        <v>334</v>
      </c>
      <c r="AR83" s="203">
        <f t="shared" si="49"/>
        <v>9.2814371257485018</v>
      </c>
      <c r="AS83" s="18">
        <f t="shared" si="35"/>
        <v>22</v>
      </c>
      <c r="AT83" s="18">
        <f t="shared" si="36"/>
        <v>310</v>
      </c>
      <c r="AU83" s="205">
        <f t="shared" si="50"/>
        <v>7.096774193548387</v>
      </c>
      <c r="AV83" s="175">
        <f t="shared" si="51"/>
        <v>7.5370912166400652</v>
      </c>
    </row>
    <row r="84" spans="1:48" x14ac:dyDescent="0.25">
      <c r="A84" s="4" t="s">
        <v>162</v>
      </c>
      <c r="B84" s="4" t="s">
        <v>163</v>
      </c>
      <c r="C84" s="3">
        <v>9</v>
      </c>
      <c r="D84" s="3">
        <v>162</v>
      </c>
      <c r="E84" s="118">
        <f t="shared" si="37"/>
        <v>5.5555555555555554</v>
      </c>
      <c r="F84" s="3">
        <v>3</v>
      </c>
      <c r="G84" s="3">
        <v>55</v>
      </c>
      <c r="H84" s="118">
        <f t="shared" si="38"/>
        <v>5.4545454545454541</v>
      </c>
      <c r="I84" s="3">
        <v>0</v>
      </c>
      <c r="J84" s="3">
        <v>52</v>
      </c>
      <c r="K84" s="118">
        <f t="shared" si="39"/>
        <v>0</v>
      </c>
      <c r="L84" s="118">
        <f t="shared" si="40"/>
        <v>3.67003367003367</v>
      </c>
      <c r="M84" s="3">
        <v>0</v>
      </c>
      <c r="N84" s="3">
        <v>0</v>
      </c>
      <c r="O84" s="118" t="e">
        <f t="shared" si="41"/>
        <v>#DIV/0!</v>
      </c>
      <c r="P84" s="3">
        <v>0</v>
      </c>
      <c r="Q84" s="3">
        <v>0</v>
      </c>
      <c r="R84" s="118" t="e">
        <f t="shared" si="42"/>
        <v>#DIV/0!</v>
      </c>
      <c r="S84" s="3">
        <v>0</v>
      </c>
      <c r="T84" s="3">
        <v>0</v>
      </c>
      <c r="U84" s="118" t="e">
        <f t="shared" si="30"/>
        <v>#DIV/0!</v>
      </c>
      <c r="V84" s="118"/>
      <c r="W84" s="3">
        <v>0</v>
      </c>
      <c r="X84" s="3">
        <v>0</v>
      </c>
      <c r="Y84" s="118" t="e">
        <f t="shared" si="43"/>
        <v>#DIV/0!</v>
      </c>
      <c r="Z84" s="3">
        <v>0</v>
      </c>
      <c r="AA84" s="3">
        <v>0</v>
      </c>
      <c r="AB84" s="118" t="e">
        <f t="shared" si="44"/>
        <v>#DIV/0!</v>
      </c>
      <c r="AC84" s="3">
        <v>0</v>
      </c>
      <c r="AD84" s="3">
        <v>0</v>
      </c>
      <c r="AE84" s="118" t="e">
        <f t="shared" si="45"/>
        <v>#DIV/0!</v>
      </c>
      <c r="AF84" s="118"/>
      <c r="AH84" s="118">
        <v>3.67003367003367</v>
      </c>
      <c r="AI84" s="118"/>
      <c r="AJ84" s="118"/>
      <c r="AK84" s="118">
        <f t="shared" si="53"/>
        <v>3.67003367003367</v>
      </c>
      <c r="AL84" s="315"/>
      <c r="AM84" s="168">
        <f t="shared" si="31"/>
        <v>9</v>
      </c>
      <c r="AN84" s="18">
        <f t="shared" si="32"/>
        <v>162</v>
      </c>
      <c r="AO84" s="203">
        <f t="shared" si="48"/>
        <v>5.5555555555555554</v>
      </c>
      <c r="AP84" s="18">
        <f t="shared" si="33"/>
        <v>3</v>
      </c>
      <c r="AQ84" s="18">
        <f t="shared" si="34"/>
        <v>55</v>
      </c>
      <c r="AR84" s="203">
        <f t="shared" si="49"/>
        <v>5.4545454545454541</v>
      </c>
      <c r="AS84" s="18">
        <f t="shared" si="35"/>
        <v>0</v>
      </c>
      <c r="AT84" s="18">
        <f t="shared" si="36"/>
        <v>52</v>
      </c>
      <c r="AU84" s="205">
        <f t="shared" si="50"/>
        <v>0</v>
      </c>
      <c r="AV84" s="175">
        <f t="shared" si="51"/>
        <v>3.67003367003367</v>
      </c>
    </row>
    <row r="85" spans="1:48" x14ac:dyDescent="0.25">
      <c r="A85" s="4" t="s">
        <v>164</v>
      </c>
      <c r="B85" s="4" t="s">
        <v>165</v>
      </c>
      <c r="C85" s="3">
        <v>67</v>
      </c>
      <c r="D85" s="3">
        <v>479</v>
      </c>
      <c r="E85" s="118">
        <f t="shared" si="37"/>
        <v>13.987473903966595</v>
      </c>
      <c r="F85" s="3">
        <v>68</v>
      </c>
      <c r="G85" s="3">
        <v>445</v>
      </c>
      <c r="H85" s="118">
        <f t="shared" si="38"/>
        <v>15.280898876404494</v>
      </c>
      <c r="I85" s="3">
        <v>31</v>
      </c>
      <c r="J85" s="3">
        <v>386</v>
      </c>
      <c r="K85" s="118">
        <f t="shared" si="39"/>
        <v>8.0310880829015545</v>
      </c>
      <c r="L85" s="118">
        <f t="shared" si="40"/>
        <v>12.433153621090881</v>
      </c>
      <c r="M85" s="3">
        <v>0</v>
      </c>
      <c r="N85" s="3">
        <v>0</v>
      </c>
      <c r="O85" s="118" t="e">
        <f t="shared" si="41"/>
        <v>#DIV/0!</v>
      </c>
      <c r="P85" s="3">
        <v>0</v>
      </c>
      <c r="Q85" s="3">
        <v>0</v>
      </c>
      <c r="R85" s="118" t="e">
        <f t="shared" si="42"/>
        <v>#DIV/0!</v>
      </c>
      <c r="S85" s="3">
        <v>0</v>
      </c>
      <c r="T85" s="3">
        <v>0</v>
      </c>
      <c r="U85" s="118" t="e">
        <f t="shared" si="30"/>
        <v>#DIV/0!</v>
      </c>
      <c r="V85" s="118"/>
      <c r="W85" s="3">
        <v>3</v>
      </c>
      <c r="X85" s="3">
        <v>38</v>
      </c>
      <c r="Y85" s="118">
        <f t="shared" si="43"/>
        <v>7.8947368421052628</v>
      </c>
      <c r="Z85" s="3">
        <v>3</v>
      </c>
      <c r="AA85" s="3">
        <v>60</v>
      </c>
      <c r="AB85" s="118">
        <f t="shared" si="44"/>
        <v>5</v>
      </c>
      <c r="AC85" s="3">
        <v>4</v>
      </c>
      <c r="AD85" s="3">
        <v>57</v>
      </c>
      <c r="AE85" s="118">
        <f t="shared" si="45"/>
        <v>7.0175438596491224</v>
      </c>
      <c r="AF85" s="118">
        <f t="shared" si="46"/>
        <v>6.6374269005847957</v>
      </c>
      <c r="AH85" s="118">
        <v>12.433153621090881</v>
      </c>
      <c r="AI85" s="118"/>
      <c r="AJ85" s="118">
        <v>6.6374269005847957</v>
      </c>
      <c r="AK85" s="118">
        <f t="shared" ref="AK85" si="54">+(AH85+AI85+AJ85)/2</f>
        <v>9.5352902608378383</v>
      </c>
      <c r="AL85" s="315"/>
      <c r="AM85" s="168">
        <f t="shared" si="31"/>
        <v>70</v>
      </c>
      <c r="AN85" s="18">
        <f t="shared" si="32"/>
        <v>517</v>
      </c>
      <c r="AO85" s="203">
        <f t="shared" si="48"/>
        <v>13.539651837524177</v>
      </c>
      <c r="AP85" s="18">
        <f t="shared" si="33"/>
        <v>71</v>
      </c>
      <c r="AQ85" s="18">
        <f t="shared" si="34"/>
        <v>505</v>
      </c>
      <c r="AR85" s="203">
        <f t="shared" si="49"/>
        <v>14.059405940594061</v>
      </c>
      <c r="AS85" s="18">
        <f t="shared" si="35"/>
        <v>35</v>
      </c>
      <c r="AT85" s="18">
        <f t="shared" si="36"/>
        <v>443</v>
      </c>
      <c r="AU85" s="205">
        <f t="shared" si="50"/>
        <v>7.9006772009029351</v>
      </c>
      <c r="AV85" s="175">
        <f t="shared" si="51"/>
        <v>11.833244993007057</v>
      </c>
    </row>
    <row r="86" spans="1:48" x14ac:dyDescent="0.25">
      <c r="A86" s="4" t="s">
        <v>166</v>
      </c>
      <c r="B86" s="4" t="s">
        <v>167</v>
      </c>
      <c r="C86" s="3">
        <v>24</v>
      </c>
      <c r="D86" s="3">
        <v>175</v>
      </c>
      <c r="E86" s="118">
        <f t="shared" si="37"/>
        <v>13.714285714285715</v>
      </c>
      <c r="F86" s="3">
        <v>18</v>
      </c>
      <c r="G86" s="3">
        <v>159</v>
      </c>
      <c r="H86" s="118">
        <f t="shared" si="38"/>
        <v>11.320754716981133</v>
      </c>
      <c r="I86" s="3">
        <v>13</v>
      </c>
      <c r="J86" s="3">
        <v>144</v>
      </c>
      <c r="K86" s="118">
        <f t="shared" si="39"/>
        <v>9.0277777777777768</v>
      </c>
      <c r="L86" s="118">
        <f t="shared" si="40"/>
        <v>11.354272736348209</v>
      </c>
      <c r="M86" s="3">
        <v>0</v>
      </c>
      <c r="N86" s="3">
        <v>0</v>
      </c>
      <c r="O86" s="118" t="e">
        <f t="shared" si="41"/>
        <v>#DIV/0!</v>
      </c>
      <c r="P86" s="3">
        <v>0</v>
      </c>
      <c r="Q86" s="3">
        <v>0</v>
      </c>
      <c r="R86" s="118" t="e">
        <f t="shared" si="42"/>
        <v>#DIV/0!</v>
      </c>
      <c r="S86" s="3">
        <v>0</v>
      </c>
      <c r="T86" s="3">
        <v>0</v>
      </c>
      <c r="U86" s="118" t="e">
        <f t="shared" si="30"/>
        <v>#DIV/0!</v>
      </c>
      <c r="V86" s="118"/>
      <c r="W86" s="3">
        <v>0</v>
      </c>
      <c r="X86" s="3">
        <v>0</v>
      </c>
      <c r="Y86" s="118" t="e">
        <f t="shared" si="43"/>
        <v>#DIV/0!</v>
      </c>
      <c r="Z86" s="3">
        <v>0</v>
      </c>
      <c r="AA86" s="3">
        <v>0</v>
      </c>
      <c r="AB86" s="118" t="e">
        <f t="shared" si="44"/>
        <v>#DIV/0!</v>
      </c>
      <c r="AC86" s="3">
        <v>0</v>
      </c>
      <c r="AD86" s="3">
        <v>0</v>
      </c>
      <c r="AE86" s="118" t="e">
        <f t="shared" si="45"/>
        <v>#DIV/0!</v>
      </c>
      <c r="AF86" s="118"/>
      <c r="AH86" s="118">
        <v>11.354272736348209</v>
      </c>
      <c r="AI86" s="118"/>
      <c r="AJ86" s="118"/>
      <c r="AK86" s="118">
        <f t="shared" si="53"/>
        <v>11.354272736348209</v>
      </c>
      <c r="AL86" s="315"/>
      <c r="AM86" s="168">
        <f t="shared" si="31"/>
        <v>24</v>
      </c>
      <c r="AN86" s="18">
        <f t="shared" si="32"/>
        <v>175</v>
      </c>
      <c r="AO86" s="203">
        <f t="shared" si="48"/>
        <v>13.714285714285715</v>
      </c>
      <c r="AP86" s="18">
        <f t="shared" si="33"/>
        <v>18</v>
      </c>
      <c r="AQ86" s="18">
        <f t="shared" si="34"/>
        <v>159</v>
      </c>
      <c r="AR86" s="203">
        <f t="shared" si="49"/>
        <v>11.320754716981133</v>
      </c>
      <c r="AS86" s="18">
        <f t="shared" si="35"/>
        <v>13</v>
      </c>
      <c r="AT86" s="18">
        <f t="shared" si="36"/>
        <v>144</v>
      </c>
      <c r="AU86" s="205">
        <f t="shared" si="50"/>
        <v>9.0277777777777768</v>
      </c>
      <c r="AV86" s="175">
        <f t="shared" si="51"/>
        <v>11.354272736348209</v>
      </c>
    </row>
    <row r="87" spans="1:48" x14ac:dyDescent="0.25">
      <c r="A87" s="4" t="s">
        <v>168</v>
      </c>
      <c r="B87" s="4" t="s">
        <v>169</v>
      </c>
      <c r="C87" s="3">
        <v>35</v>
      </c>
      <c r="D87" s="3">
        <v>293</v>
      </c>
      <c r="E87" s="118">
        <f t="shared" si="37"/>
        <v>11.945392491467576</v>
      </c>
      <c r="F87" s="3">
        <v>21</v>
      </c>
      <c r="G87" s="3">
        <v>261</v>
      </c>
      <c r="H87" s="118">
        <f t="shared" si="38"/>
        <v>8.0459770114942533</v>
      </c>
      <c r="I87" s="3">
        <v>9</v>
      </c>
      <c r="J87" s="3">
        <v>244</v>
      </c>
      <c r="K87" s="118">
        <f t="shared" si="39"/>
        <v>3.6885245901639343</v>
      </c>
      <c r="L87" s="118">
        <f t="shared" si="40"/>
        <v>7.8932980310419216</v>
      </c>
      <c r="M87" s="3">
        <v>0</v>
      </c>
      <c r="N87" s="3">
        <v>0</v>
      </c>
      <c r="O87" s="118" t="e">
        <f t="shared" si="41"/>
        <v>#DIV/0!</v>
      </c>
      <c r="P87" s="3">
        <v>0</v>
      </c>
      <c r="Q87" s="3">
        <v>0</v>
      </c>
      <c r="R87" s="118" t="e">
        <f t="shared" si="42"/>
        <v>#DIV/0!</v>
      </c>
      <c r="S87" s="3">
        <v>0</v>
      </c>
      <c r="T87" s="3">
        <v>0</v>
      </c>
      <c r="U87" s="118" t="e">
        <f t="shared" si="30"/>
        <v>#DIV/0!</v>
      </c>
      <c r="V87" s="118"/>
      <c r="W87" s="3">
        <v>4</v>
      </c>
      <c r="X87" s="3">
        <v>121</v>
      </c>
      <c r="Y87" s="118">
        <f t="shared" si="43"/>
        <v>3.3057851239669422</v>
      </c>
      <c r="Z87" s="3">
        <v>4</v>
      </c>
      <c r="AA87" s="3">
        <v>117</v>
      </c>
      <c r="AB87" s="118">
        <f t="shared" si="44"/>
        <v>3.4188034188034191</v>
      </c>
      <c r="AC87" s="3">
        <v>0</v>
      </c>
      <c r="AD87" s="3">
        <v>113</v>
      </c>
      <c r="AE87" s="118">
        <f t="shared" si="45"/>
        <v>0</v>
      </c>
      <c r="AF87" s="118">
        <f>+(Y87+AB87+AE87)/2</f>
        <v>3.3622942713851804</v>
      </c>
      <c r="AH87" s="118">
        <v>7.8932980310419216</v>
      </c>
      <c r="AI87" s="118"/>
      <c r="AJ87" s="118">
        <v>3.3622942713851804</v>
      </c>
      <c r="AK87" s="118">
        <f t="shared" ref="AK87:AK88" si="55">+(AH87+AI87+AJ87)/2</f>
        <v>5.627796151213551</v>
      </c>
      <c r="AL87" s="315"/>
      <c r="AM87" s="168">
        <f t="shared" si="31"/>
        <v>39</v>
      </c>
      <c r="AN87" s="18">
        <f t="shared" si="32"/>
        <v>414</v>
      </c>
      <c r="AO87" s="203">
        <f t="shared" si="48"/>
        <v>9.4202898550724647</v>
      </c>
      <c r="AP87" s="18">
        <f t="shared" si="33"/>
        <v>25</v>
      </c>
      <c r="AQ87" s="18">
        <f t="shared" si="34"/>
        <v>378</v>
      </c>
      <c r="AR87" s="203">
        <f t="shared" si="49"/>
        <v>6.6137566137566131</v>
      </c>
      <c r="AS87" s="18">
        <f t="shared" si="35"/>
        <v>9</v>
      </c>
      <c r="AT87" s="18">
        <f t="shared" si="36"/>
        <v>357</v>
      </c>
      <c r="AU87" s="205">
        <f t="shared" si="50"/>
        <v>2.5210084033613445</v>
      </c>
      <c r="AV87" s="175">
        <f t="shared" si="51"/>
        <v>6.1850182907301416</v>
      </c>
    </row>
    <row r="88" spans="1:48" x14ac:dyDescent="0.25">
      <c r="A88" s="4" t="s">
        <v>170</v>
      </c>
      <c r="B88" s="4" t="s">
        <v>171</v>
      </c>
      <c r="C88" s="3">
        <v>56</v>
      </c>
      <c r="D88" s="3">
        <v>474</v>
      </c>
      <c r="E88" s="118">
        <f t="shared" si="37"/>
        <v>11.814345991561181</v>
      </c>
      <c r="F88" s="3">
        <v>56</v>
      </c>
      <c r="G88" s="3">
        <v>378</v>
      </c>
      <c r="H88" s="118">
        <f t="shared" si="38"/>
        <v>14.814814814814813</v>
      </c>
      <c r="I88" s="3">
        <v>39</v>
      </c>
      <c r="J88" s="3">
        <v>330</v>
      </c>
      <c r="K88" s="118">
        <f t="shared" si="39"/>
        <v>11.818181818181818</v>
      </c>
      <c r="L88" s="118">
        <f t="shared" si="40"/>
        <v>12.815780874852605</v>
      </c>
      <c r="M88" s="3">
        <v>0</v>
      </c>
      <c r="N88" s="3">
        <v>0</v>
      </c>
      <c r="O88" s="118" t="e">
        <f t="shared" si="41"/>
        <v>#DIV/0!</v>
      </c>
      <c r="P88" s="3">
        <v>0</v>
      </c>
      <c r="Q88" s="3">
        <v>0</v>
      </c>
      <c r="R88" s="118" t="e">
        <f t="shared" si="42"/>
        <v>#DIV/0!</v>
      </c>
      <c r="S88" s="3">
        <v>0</v>
      </c>
      <c r="T88" s="3">
        <v>0</v>
      </c>
      <c r="U88" s="118" t="e">
        <f t="shared" si="30"/>
        <v>#DIV/0!</v>
      </c>
      <c r="V88" s="118"/>
      <c r="W88" s="3">
        <v>8</v>
      </c>
      <c r="X88" s="3">
        <v>85</v>
      </c>
      <c r="Y88" s="118">
        <f t="shared" si="43"/>
        <v>9.4117647058823533</v>
      </c>
      <c r="Z88" s="3">
        <v>7</v>
      </c>
      <c r="AA88" s="3">
        <v>69</v>
      </c>
      <c r="AB88" s="118">
        <f t="shared" si="44"/>
        <v>10.144927536231885</v>
      </c>
      <c r="AC88" s="3">
        <v>0</v>
      </c>
      <c r="AD88" s="3">
        <v>62</v>
      </c>
      <c r="AE88" s="118">
        <f t="shared" si="45"/>
        <v>0</v>
      </c>
      <c r="AF88" s="118">
        <f>+(Y88+AB88+AE88)/2</f>
        <v>9.778346121057119</v>
      </c>
      <c r="AH88" s="118">
        <v>12.815780874852605</v>
      </c>
      <c r="AI88" s="118"/>
      <c r="AJ88" s="118">
        <v>9.778346121057119</v>
      </c>
      <c r="AK88" s="118">
        <f t="shared" si="55"/>
        <v>11.297063497954863</v>
      </c>
      <c r="AL88" s="315"/>
      <c r="AM88" s="168">
        <f t="shared" si="31"/>
        <v>64</v>
      </c>
      <c r="AN88" s="18">
        <f t="shared" si="32"/>
        <v>559</v>
      </c>
      <c r="AO88" s="203">
        <f t="shared" si="48"/>
        <v>11.449016100178891</v>
      </c>
      <c r="AP88" s="18">
        <f t="shared" si="33"/>
        <v>63</v>
      </c>
      <c r="AQ88" s="18">
        <f t="shared" si="34"/>
        <v>447</v>
      </c>
      <c r="AR88" s="203">
        <f t="shared" si="49"/>
        <v>14.093959731543624</v>
      </c>
      <c r="AS88" s="18">
        <f t="shared" si="35"/>
        <v>39</v>
      </c>
      <c r="AT88" s="18">
        <f t="shared" si="36"/>
        <v>392</v>
      </c>
      <c r="AU88" s="205">
        <f t="shared" si="50"/>
        <v>9.9489795918367339</v>
      </c>
      <c r="AV88" s="175">
        <f t="shared" si="51"/>
        <v>11.830651807853082</v>
      </c>
    </row>
    <row r="89" spans="1:48" x14ac:dyDescent="0.25">
      <c r="A89" s="4" t="s">
        <v>172</v>
      </c>
      <c r="B89" s="4" t="s">
        <v>173</v>
      </c>
      <c r="C89" s="3">
        <v>12</v>
      </c>
      <c r="D89" s="3">
        <v>99</v>
      </c>
      <c r="E89" s="118">
        <f t="shared" si="37"/>
        <v>12.121212121212121</v>
      </c>
      <c r="F89" s="3">
        <v>6</v>
      </c>
      <c r="G89" s="3">
        <v>85</v>
      </c>
      <c r="H89" s="118">
        <f t="shared" si="38"/>
        <v>7.0588235294117645</v>
      </c>
      <c r="I89" s="3">
        <v>6</v>
      </c>
      <c r="J89" s="3">
        <v>79</v>
      </c>
      <c r="K89" s="118">
        <f t="shared" si="39"/>
        <v>7.59493670886076</v>
      </c>
      <c r="L89" s="118">
        <f t="shared" si="40"/>
        <v>8.9249907864948828</v>
      </c>
      <c r="M89" s="3">
        <v>0</v>
      </c>
      <c r="N89" s="3">
        <v>0</v>
      </c>
      <c r="O89" s="118" t="e">
        <f t="shared" si="41"/>
        <v>#DIV/0!</v>
      </c>
      <c r="P89" s="3">
        <v>0</v>
      </c>
      <c r="Q89" s="3">
        <v>0</v>
      </c>
      <c r="R89" s="118" t="e">
        <f t="shared" si="42"/>
        <v>#DIV/0!</v>
      </c>
      <c r="S89" s="3">
        <v>0</v>
      </c>
      <c r="T89" s="3">
        <v>0</v>
      </c>
      <c r="U89" s="118" t="e">
        <f t="shared" si="30"/>
        <v>#DIV/0!</v>
      </c>
      <c r="V89" s="118"/>
      <c r="W89" s="3">
        <v>0</v>
      </c>
      <c r="X89" s="3">
        <v>0</v>
      </c>
      <c r="Y89" s="118" t="e">
        <f t="shared" si="43"/>
        <v>#DIV/0!</v>
      </c>
      <c r="Z89" s="3">
        <v>0</v>
      </c>
      <c r="AA89" s="3">
        <v>0</v>
      </c>
      <c r="AB89" s="118" t="e">
        <f t="shared" si="44"/>
        <v>#DIV/0!</v>
      </c>
      <c r="AC89" s="3">
        <v>0</v>
      </c>
      <c r="AD89" s="3">
        <v>0</v>
      </c>
      <c r="AE89" s="118" t="e">
        <f t="shared" si="45"/>
        <v>#DIV/0!</v>
      </c>
      <c r="AF89" s="118"/>
      <c r="AH89" s="118">
        <v>8.9249907864948828</v>
      </c>
      <c r="AI89" s="118"/>
      <c r="AJ89" s="118"/>
      <c r="AK89" s="118">
        <f t="shared" ref="AK89:AK102" si="56">+AH89</f>
        <v>8.9249907864948828</v>
      </c>
      <c r="AL89" s="315"/>
      <c r="AM89" s="168">
        <f t="shared" si="31"/>
        <v>12</v>
      </c>
      <c r="AN89" s="18">
        <f t="shared" si="32"/>
        <v>99</v>
      </c>
      <c r="AO89" s="203">
        <f t="shared" si="48"/>
        <v>12.121212121212121</v>
      </c>
      <c r="AP89" s="18">
        <f t="shared" si="33"/>
        <v>6</v>
      </c>
      <c r="AQ89" s="18">
        <f t="shared" si="34"/>
        <v>85</v>
      </c>
      <c r="AR89" s="203">
        <f t="shared" si="49"/>
        <v>7.0588235294117645</v>
      </c>
      <c r="AS89" s="18">
        <f t="shared" si="35"/>
        <v>6</v>
      </c>
      <c r="AT89" s="18">
        <f t="shared" si="36"/>
        <v>79</v>
      </c>
      <c r="AU89" s="205">
        <f t="shared" si="50"/>
        <v>7.59493670886076</v>
      </c>
      <c r="AV89" s="175">
        <f t="shared" si="51"/>
        <v>8.9249907864948828</v>
      </c>
    </row>
    <row r="90" spans="1:48" x14ac:dyDescent="0.25">
      <c r="A90" s="4" t="s">
        <v>174</v>
      </c>
      <c r="B90" s="4" t="s">
        <v>175</v>
      </c>
      <c r="C90" s="3">
        <v>44</v>
      </c>
      <c r="D90" s="3">
        <v>492</v>
      </c>
      <c r="E90" s="118">
        <f t="shared" si="37"/>
        <v>8.9430894308943092</v>
      </c>
      <c r="F90" s="3">
        <v>46</v>
      </c>
      <c r="G90" s="3">
        <v>418</v>
      </c>
      <c r="H90" s="118">
        <f t="shared" si="38"/>
        <v>11.004784688995215</v>
      </c>
      <c r="I90" s="3">
        <v>25</v>
      </c>
      <c r="J90" s="3">
        <v>372</v>
      </c>
      <c r="K90" s="118">
        <f t="shared" si="39"/>
        <v>6.7204301075268811</v>
      </c>
      <c r="L90" s="118">
        <f t="shared" si="40"/>
        <v>8.8894347424721349</v>
      </c>
      <c r="M90" s="3">
        <v>0</v>
      </c>
      <c r="N90" s="3">
        <v>0</v>
      </c>
      <c r="O90" s="118" t="e">
        <f t="shared" si="41"/>
        <v>#DIV/0!</v>
      </c>
      <c r="P90" s="3">
        <v>0</v>
      </c>
      <c r="Q90" s="3">
        <v>0</v>
      </c>
      <c r="R90" s="118" t="e">
        <f t="shared" si="42"/>
        <v>#DIV/0!</v>
      </c>
      <c r="S90" s="3">
        <v>0</v>
      </c>
      <c r="T90" s="3">
        <v>0</v>
      </c>
      <c r="U90" s="118" t="e">
        <f t="shared" si="30"/>
        <v>#DIV/0!</v>
      </c>
      <c r="V90" s="118"/>
      <c r="W90" s="3">
        <v>0</v>
      </c>
      <c r="X90" s="3">
        <v>0</v>
      </c>
      <c r="Y90" s="118" t="e">
        <f t="shared" si="43"/>
        <v>#DIV/0!</v>
      </c>
      <c r="Z90" s="3">
        <v>0</v>
      </c>
      <c r="AA90" s="3">
        <v>0</v>
      </c>
      <c r="AB90" s="118" t="e">
        <f t="shared" si="44"/>
        <v>#DIV/0!</v>
      </c>
      <c r="AC90" s="3">
        <v>0</v>
      </c>
      <c r="AD90" s="3">
        <v>0</v>
      </c>
      <c r="AE90" s="118" t="e">
        <f t="shared" si="45"/>
        <v>#DIV/0!</v>
      </c>
      <c r="AF90" s="118"/>
      <c r="AH90" s="118">
        <v>8.8894347424721349</v>
      </c>
      <c r="AI90" s="118"/>
      <c r="AJ90" s="118"/>
      <c r="AK90" s="118">
        <f t="shared" si="56"/>
        <v>8.8894347424721349</v>
      </c>
      <c r="AL90" s="315"/>
      <c r="AM90" s="168">
        <f t="shared" si="31"/>
        <v>44</v>
      </c>
      <c r="AN90" s="18">
        <f t="shared" si="32"/>
        <v>492</v>
      </c>
      <c r="AO90" s="203">
        <f t="shared" si="48"/>
        <v>8.9430894308943092</v>
      </c>
      <c r="AP90" s="18">
        <f t="shared" si="33"/>
        <v>46</v>
      </c>
      <c r="AQ90" s="18">
        <f t="shared" si="34"/>
        <v>418</v>
      </c>
      <c r="AR90" s="203">
        <f t="shared" si="49"/>
        <v>11.004784688995215</v>
      </c>
      <c r="AS90" s="18">
        <f t="shared" si="35"/>
        <v>25</v>
      </c>
      <c r="AT90" s="18">
        <f t="shared" si="36"/>
        <v>372</v>
      </c>
      <c r="AU90" s="205">
        <f t="shared" si="50"/>
        <v>6.7204301075268811</v>
      </c>
      <c r="AV90" s="175">
        <f t="shared" si="51"/>
        <v>8.8894347424721349</v>
      </c>
    </row>
    <row r="91" spans="1:48" x14ac:dyDescent="0.25">
      <c r="A91" s="4" t="s">
        <v>176</v>
      </c>
      <c r="B91" s="4" t="s">
        <v>177</v>
      </c>
      <c r="C91" s="3">
        <v>62</v>
      </c>
      <c r="D91" s="3">
        <v>298</v>
      </c>
      <c r="E91" s="118">
        <f t="shared" si="37"/>
        <v>20.80536912751678</v>
      </c>
      <c r="F91" s="3">
        <v>15</v>
      </c>
      <c r="G91" s="3">
        <v>239</v>
      </c>
      <c r="H91" s="118">
        <f t="shared" si="38"/>
        <v>6.2761506276150625</v>
      </c>
      <c r="I91" s="3">
        <v>10</v>
      </c>
      <c r="J91" s="3">
        <v>224</v>
      </c>
      <c r="K91" s="118">
        <f t="shared" si="39"/>
        <v>4.4642857142857144</v>
      </c>
      <c r="L91" s="118">
        <f t="shared" si="40"/>
        <v>10.515268489805853</v>
      </c>
      <c r="M91" s="3">
        <v>0</v>
      </c>
      <c r="N91" s="3">
        <v>0</v>
      </c>
      <c r="O91" s="118" t="e">
        <f t="shared" si="41"/>
        <v>#DIV/0!</v>
      </c>
      <c r="P91" s="3">
        <v>0</v>
      </c>
      <c r="Q91" s="3">
        <v>0</v>
      </c>
      <c r="R91" s="118" t="e">
        <f t="shared" si="42"/>
        <v>#DIV/0!</v>
      </c>
      <c r="S91" s="3">
        <v>0</v>
      </c>
      <c r="T91" s="3">
        <v>0</v>
      </c>
      <c r="U91" s="118" t="e">
        <f t="shared" si="30"/>
        <v>#DIV/0!</v>
      </c>
      <c r="V91" s="118"/>
      <c r="W91" s="3">
        <v>0</v>
      </c>
      <c r="X91" s="3">
        <v>0</v>
      </c>
      <c r="Y91" s="118" t="e">
        <f t="shared" si="43"/>
        <v>#DIV/0!</v>
      </c>
      <c r="Z91" s="3">
        <v>0</v>
      </c>
      <c r="AA91" s="3">
        <v>0</v>
      </c>
      <c r="AB91" s="118" t="e">
        <f t="shared" si="44"/>
        <v>#DIV/0!</v>
      </c>
      <c r="AC91" s="3">
        <v>0</v>
      </c>
      <c r="AD91" s="3">
        <v>0</v>
      </c>
      <c r="AE91" s="118" t="e">
        <f t="shared" si="45"/>
        <v>#DIV/0!</v>
      </c>
      <c r="AF91" s="118"/>
      <c r="AH91" s="118">
        <v>10.515268489805853</v>
      </c>
      <c r="AI91" s="118"/>
      <c r="AJ91" s="118"/>
      <c r="AK91" s="118">
        <f t="shared" si="56"/>
        <v>10.515268489805853</v>
      </c>
      <c r="AL91" s="315"/>
      <c r="AM91" s="168">
        <f t="shared" si="31"/>
        <v>62</v>
      </c>
      <c r="AN91" s="18">
        <f t="shared" si="32"/>
        <v>298</v>
      </c>
      <c r="AO91" s="203">
        <f t="shared" si="48"/>
        <v>20.80536912751678</v>
      </c>
      <c r="AP91" s="18">
        <f t="shared" si="33"/>
        <v>15</v>
      </c>
      <c r="AQ91" s="18">
        <f t="shared" si="34"/>
        <v>239</v>
      </c>
      <c r="AR91" s="203">
        <f t="shared" si="49"/>
        <v>6.2761506276150625</v>
      </c>
      <c r="AS91" s="18">
        <f t="shared" si="35"/>
        <v>10</v>
      </c>
      <c r="AT91" s="18">
        <f t="shared" si="36"/>
        <v>224</v>
      </c>
      <c r="AU91" s="205">
        <f t="shared" si="50"/>
        <v>4.4642857142857144</v>
      </c>
      <c r="AV91" s="175">
        <f t="shared" si="51"/>
        <v>10.515268489805853</v>
      </c>
    </row>
    <row r="92" spans="1:48" x14ac:dyDescent="0.25">
      <c r="A92" s="4" t="s">
        <v>178</v>
      </c>
      <c r="B92" s="4" t="s">
        <v>179</v>
      </c>
      <c r="C92" s="3">
        <v>83</v>
      </c>
      <c r="D92" s="3">
        <v>366</v>
      </c>
      <c r="E92" s="118">
        <f t="shared" si="37"/>
        <v>22.6775956284153</v>
      </c>
      <c r="F92" s="3">
        <v>17</v>
      </c>
      <c r="G92" s="3">
        <v>279</v>
      </c>
      <c r="H92" s="118">
        <f t="shared" si="38"/>
        <v>6.0931899641577063</v>
      </c>
      <c r="I92" s="3">
        <v>10</v>
      </c>
      <c r="J92" s="3">
        <v>262</v>
      </c>
      <c r="K92" s="118">
        <f t="shared" si="39"/>
        <v>3.8167938931297711</v>
      </c>
      <c r="L92" s="118">
        <f t="shared" si="40"/>
        <v>10.862526495234258</v>
      </c>
      <c r="M92" s="3">
        <v>0</v>
      </c>
      <c r="N92" s="3">
        <v>0</v>
      </c>
      <c r="O92" s="118" t="e">
        <f t="shared" si="41"/>
        <v>#DIV/0!</v>
      </c>
      <c r="P92" s="3">
        <v>0</v>
      </c>
      <c r="Q92" s="3">
        <v>0</v>
      </c>
      <c r="R92" s="118" t="e">
        <f t="shared" si="42"/>
        <v>#DIV/0!</v>
      </c>
      <c r="S92" s="3">
        <v>0</v>
      </c>
      <c r="T92" s="3">
        <v>0</v>
      </c>
      <c r="U92" s="118" t="e">
        <f t="shared" si="30"/>
        <v>#DIV/0!</v>
      </c>
      <c r="V92" s="118"/>
      <c r="W92" s="3">
        <v>0</v>
      </c>
      <c r="X92" s="3">
        <v>76</v>
      </c>
      <c r="Y92" s="118">
        <f t="shared" si="43"/>
        <v>0</v>
      </c>
      <c r="Z92" s="3">
        <v>0</v>
      </c>
      <c r="AA92" s="3">
        <v>0</v>
      </c>
      <c r="AB92" s="118" t="e">
        <f t="shared" si="44"/>
        <v>#DIV/0!</v>
      </c>
      <c r="AC92" s="3">
        <v>0</v>
      </c>
      <c r="AD92" s="3">
        <v>0</v>
      </c>
      <c r="AE92" s="118" t="e">
        <f t="shared" si="45"/>
        <v>#DIV/0!</v>
      </c>
      <c r="AF92" s="118"/>
      <c r="AH92" s="118">
        <v>10.862526495234258</v>
      </c>
      <c r="AI92" s="118"/>
      <c r="AJ92" s="118"/>
      <c r="AK92" s="118">
        <f t="shared" si="56"/>
        <v>10.862526495234258</v>
      </c>
      <c r="AL92" s="315"/>
      <c r="AM92" s="168">
        <f t="shared" si="31"/>
        <v>83</v>
      </c>
      <c r="AN92" s="18">
        <f t="shared" si="32"/>
        <v>442</v>
      </c>
      <c r="AO92" s="203">
        <f t="shared" si="48"/>
        <v>18.778280542986426</v>
      </c>
      <c r="AP92" s="18">
        <f t="shared" si="33"/>
        <v>17</v>
      </c>
      <c r="AQ92" s="18">
        <f t="shared" si="34"/>
        <v>279</v>
      </c>
      <c r="AR92" s="203">
        <f t="shared" si="49"/>
        <v>6.0931899641577063</v>
      </c>
      <c r="AS92" s="18">
        <f t="shared" si="35"/>
        <v>10</v>
      </c>
      <c r="AT92" s="18">
        <f t="shared" si="36"/>
        <v>262</v>
      </c>
      <c r="AU92" s="205">
        <f t="shared" si="50"/>
        <v>3.8167938931297711</v>
      </c>
      <c r="AV92" s="175">
        <f t="shared" si="51"/>
        <v>9.5627548000912999</v>
      </c>
    </row>
    <row r="93" spans="1:48" x14ac:dyDescent="0.25">
      <c r="A93" s="4" t="s">
        <v>180</v>
      </c>
      <c r="B93" s="4" t="s">
        <v>181</v>
      </c>
      <c r="C93" s="3">
        <v>77</v>
      </c>
      <c r="D93" s="3">
        <v>205</v>
      </c>
      <c r="E93" s="118">
        <f t="shared" si="37"/>
        <v>37.560975609756099</v>
      </c>
      <c r="F93" s="3">
        <v>12</v>
      </c>
      <c r="G93" s="3">
        <v>174</v>
      </c>
      <c r="H93" s="118">
        <f t="shared" si="38"/>
        <v>6.8965517241379306</v>
      </c>
      <c r="I93" s="3">
        <v>4</v>
      </c>
      <c r="J93" s="3">
        <v>174</v>
      </c>
      <c r="K93" s="118">
        <f t="shared" si="39"/>
        <v>2.2988505747126435</v>
      </c>
      <c r="L93" s="118">
        <f t="shared" si="40"/>
        <v>15.585459302868891</v>
      </c>
      <c r="M93" s="3">
        <v>0</v>
      </c>
      <c r="N93" s="3">
        <v>0</v>
      </c>
      <c r="O93" s="118" t="e">
        <f t="shared" si="41"/>
        <v>#DIV/0!</v>
      </c>
      <c r="P93" s="3">
        <v>0</v>
      </c>
      <c r="Q93" s="3">
        <v>0</v>
      </c>
      <c r="R93" s="118" t="e">
        <f t="shared" si="42"/>
        <v>#DIV/0!</v>
      </c>
      <c r="S93" s="3">
        <v>0</v>
      </c>
      <c r="T93" s="3">
        <v>0</v>
      </c>
      <c r="U93" s="118" t="e">
        <f t="shared" si="30"/>
        <v>#DIV/0!</v>
      </c>
      <c r="V93" s="118"/>
      <c r="W93" s="3">
        <v>0</v>
      </c>
      <c r="X93" s="3">
        <v>31</v>
      </c>
      <c r="Y93" s="118">
        <f t="shared" si="43"/>
        <v>0</v>
      </c>
      <c r="Z93" s="3">
        <v>0</v>
      </c>
      <c r="AA93" s="3">
        <v>34</v>
      </c>
      <c r="AB93" s="118">
        <f t="shared" si="44"/>
        <v>0</v>
      </c>
      <c r="AC93" s="3">
        <v>0</v>
      </c>
      <c r="AD93" s="3">
        <v>10</v>
      </c>
      <c r="AE93" s="118">
        <f t="shared" si="45"/>
        <v>0</v>
      </c>
      <c r="AF93" s="118"/>
      <c r="AH93" s="118">
        <v>15.585459302868891</v>
      </c>
      <c r="AI93" s="118"/>
      <c r="AJ93" s="118"/>
      <c r="AK93" s="118">
        <f t="shared" si="56"/>
        <v>15.585459302868891</v>
      </c>
      <c r="AL93" s="315"/>
      <c r="AM93" s="168">
        <f t="shared" si="31"/>
        <v>77</v>
      </c>
      <c r="AN93" s="18">
        <f t="shared" si="32"/>
        <v>236</v>
      </c>
      <c r="AO93" s="203">
        <f t="shared" si="48"/>
        <v>32.627118644067799</v>
      </c>
      <c r="AP93" s="18">
        <f t="shared" si="33"/>
        <v>12</v>
      </c>
      <c r="AQ93" s="18">
        <f t="shared" si="34"/>
        <v>208</v>
      </c>
      <c r="AR93" s="203">
        <f t="shared" si="49"/>
        <v>5.7692307692307692</v>
      </c>
      <c r="AS93" s="18">
        <f t="shared" si="35"/>
        <v>4</v>
      </c>
      <c r="AT93" s="18">
        <f t="shared" si="36"/>
        <v>184</v>
      </c>
      <c r="AU93" s="205">
        <f t="shared" si="50"/>
        <v>2.1739130434782608</v>
      </c>
      <c r="AV93" s="175">
        <f t="shared" si="51"/>
        <v>13.523420818925608</v>
      </c>
    </row>
    <row r="94" spans="1:48" x14ac:dyDescent="0.25">
      <c r="A94" s="4" t="s">
        <v>182</v>
      </c>
      <c r="B94" s="4" t="s">
        <v>183</v>
      </c>
      <c r="C94" s="3">
        <v>39</v>
      </c>
      <c r="D94" s="3">
        <v>432</v>
      </c>
      <c r="E94" s="118">
        <f t="shared" si="37"/>
        <v>9.0277777777777768</v>
      </c>
      <c r="F94" s="3">
        <v>25</v>
      </c>
      <c r="G94" s="3">
        <v>346</v>
      </c>
      <c r="H94" s="118">
        <f t="shared" si="38"/>
        <v>7.2254335260115612</v>
      </c>
      <c r="I94" s="3">
        <v>4</v>
      </c>
      <c r="J94" s="3">
        <v>338</v>
      </c>
      <c r="K94" s="118">
        <f t="shared" si="39"/>
        <v>1.1834319526627219</v>
      </c>
      <c r="L94" s="118">
        <f t="shared" si="40"/>
        <v>5.8122144188173541</v>
      </c>
      <c r="M94" s="3">
        <v>0</v>
      </c>
      <c r="N94" s="3">
        <v>0</v>
      </c>
      <c r="O94" s="118" t="e">
        <f t="shared" si="41"/>
        <v>#DIV/0!</v>
      </c>
      <c r="P94" s="3">
        <v>0</v>
      </c>
      <c r="Q94" s="3">
        <v>0</v>
      </c>
      <c r="R94" s="118" t="e">
        <f t="shared" si="42"/>
        <v>#DIV/0!</v>
      </c>
      <c r="S94" s="3">
        <v>0</v>
      </c>
      <c r="T94" s="3">
        <v>0</v>
      </c>
      <c r="U94" s="118" t="e">
        <f t="shared" si="30"/>
        <v>#DIV/0!</v>
      </c>
      <c r="V94" s="118"/>
      <c r="W94" s="3">
        <v>0</v>
      </c>
      <c r="X94" s="3">
        <v>0</v>
      </c>
      <c r="Y94" s="118" t="e">
        <f t="shared" si="43"/>
        <v>#DIV/0!</v>
      </c>
      <c r="Z94" s="3">
        <v>0</v>
      </c>
      <c r="AA94" s="3">
        <v>0</v>
      </c>
      <c r="AB94" s="118" t="e">
        <f t="shared" si="44"/>
        <v>#DIV/0!</v>
      </c>
      <c r="AC94" s="3">
        <v>0</v>
      </c>
      <c r="AD94" s="3">
        <v>0</v>
      </c>
      <c r="AE94" s="118" t="e">
        <f t="shared" si="45"/>
        <v>#DIV/0!</v>
      </c>
      <c r="AF94" s="118"/>
      <c r="AH94" s="118">
        <v>5.8122144188173541</v>
      </c>
      <c r="AI94" s="118"/>
      <c r="AJ94" s="118"/>
      <c r="AK94" s="118">
        <f t="shared" si="56"/>
        <v>5.8122144188173541</v>
      </c>
      <c r="AL94" s="315"/>
      <c r="AM94" s="168">
        <f t="shared" si="31"/>
        <v>39</v>
      </c>
      <c r="AN94" s="18">
        <f t="shared" si="32"/>
        <v>432</v>
      </c>
      <c r="AO94" s="203">
        <f t="shared" si="48"/>
        <v>9.0277777777777768</v>
      </c>
      <c r="AP94" s="18">
        <f t="shared" si="33"/>
        <v>25</v>
      </c>
      <c r="AQ94" s="18">
        <f t="shared" si="34"/>
        <v>346</v>
      </c>
      <c r="AR94" s="203">
        <f t="shared" si="49"/>
        <v>7.2254335260115612</v>
      </c>
      <c r="AS94" s="18">
        <f t="shared" si="35"/>
        <v>4</v>
      </c>
      <c r="AT94" s="18">
        <f t="shared" si="36"/>
        <v>338</v>
      </c>
      <c r="AU94" s="205">
        <f t="shared" si="50"/>
        <v>1.1834319526627219</v>
      </c>
      <c r="AV94" s="175">
        <f t="shared" si="51"/>
        <v>5.8122144188173541</v>
      </c>
    </row>
    <row r="95" spans="1:48" x14ac:dyDescent="0.25">
      <c r="A95" s="4" t="s">
        <v>184</v>
      </c>
      <c r="B95" s="4" t="s">
        <v>185</v>
      </c>
      <c r="C95" s="3">
        <v>0</v>
      </c>
      <c r="D95" s="3">
        <v>190</v>
      </c>
      <c r="E95" s="118">
        <f t="shared" si="37"/>
        <v>0</v>
      </c>
      <c r="F95" s="3">
        <v>0</v>
      </c>
      <c r="G95" s="3">
        <v>146</v>
      </c>
      <c r="H95" s="118">
        <f t="shared" si="38"/>
        <v>0</v>
      </c>
      <c r="I95" s="3">
        <v>0</v>
      </c>
      <c r="J95" s="3">
        <v>127</v>
      </c>
      <c r="K95" s="118">
        <f t="shared" si="39"/>
        <v>0</v>
      </c>
      <c r="L95" s="118">
        <f t="shared" si="40"/>
        <v>0</v>
      </c>
      <c r="M95" s="3">
        <v>0</v>
      </c>
      <c r="N95" s="3">
        <v>0</v>
      </c>
      <c r="O95" s="118" t="e">
        <f t="shared" si="41"/>
        <v>#DIV/0!</v>
      </c>
      <c r="P95" s="3">
        <v>0</v>
      </c>
      <c r="Q95" s="3">
        <v>0</v>
      </c>
      <c r="R95" s="118" t="e">
        <f t="shared" si="42"/>
        <v>#DIV/0!</v>
      </c>
      <c r="S95" s="3">
        <v>0</v>
      </c>
      <c r="T95" s="3">
        <v>0</v>
      </c>
      <c r="U95" s="118" t="e">
        <f t="shared" si="30"/>
        <v>#DIV/0!</v>
      </c>
      <c r="V95" s="118"/>
      <c r="W95" s="3">
        <v>0</v>
      </c>
      <c r="X95" s="3">
        <v>0</v>
      </c>
      <c r="Y95" s="118" t="e">
        <f t="shared" si="43"/>
        <v>#DIV/0!</v>
      </c>
      <c r="Z95" s="3">
        <v>0</v>
      </c>
      <c r="AA95" s="3">
        <v>0</v>
      </c>
      <c r="AB95" s="118" t="e">
        <f t="shared" si="44"/>
        <v>#DIV/0!</v>
      </c>
      <c r="AC95" s="3">
        <v>0</v>
      </c>
      <c r="AD95" s="3">
        <v>0</v>
      </c>
      <c r="AE95" s="118" t="e">
        <f t="shared" si="45"/>
        <v>#DIV/0!</v>
      </c>
      <c r="AF95" s="118"/>
      <c r="AH95" s="118"/>
      <c r="AI95" s="118"/>
      <c r="AJ95" s="118"/>
      <c r="AK95" s="306"/>
      <c r="AL95" s="315"/>
      <c r="AM95" s="168">
        <f t="shared" si="31"/>
        <v>0</v>
      </c>
      <c r="AN95" s="18">
        <f t="shared" si="32"/>
        <v>190</v>
      </c>
      <c r="AO95" s="203">
        <f t="shared" si="48"/>
        <v>0</v>
      </c>
      <c r="AP95" s="18">
        <f t="shared" si="33"/>
        <v>0</v>
      </c>
      <c r="AQ95" s="18">
        <f t="shared" si="34"/>
        <v>146</v>
      </c>
      <c r="AR95" s="203">
        <f t="shared" si="49"/>
        <v>0</v>
      </c>
      <c r="AS95" s="18">
        <f t="shared" si="35"/>
        <v>0</v>
      </c>
      <c r="AT95" s="18">
        <f t="shared" si="36"/>
        <v>127</v>
      </c>
      <c r="AU95" s="205">
        <f t="shared" si="50"/>
        <v>0</v>
      </c>
      <c r="AV95" s="175">
        <f t="shared" si="51"/>
        <v>0</v>
      </c>
    </row>
    <row r="96" spans="1:48" x14ac:dyDescent="0.25">
      <c r="A96" s="4" t="s">
        <v>186</v>
      </c>
      <c r="B96" s="4" t="s">
        <v>187</v>
      </c>
      <c r="C96" s="3">
        <v>54</v>
      </c>
      <c r="D96" s="3">
        <v>546</v>
      </c>
      <c r="E96" s="118">
        <f t="shared" si="37"/>
        <v>9.8901098901098905</v>
      </c>
      <c r="F96" s="3">
        <v>64</v>
      </c>
      <c r="G96" s="3">
        <v>534</v>
      </c>
      <c r="H96" s="118">
        <f t="shared" si="38"/>
        <v>11.985018726591761</v>
      </c>
      <c r="I96" s="3">
        <v>42</v>
      </c>
      <c r="J96" s="3">
        <v>450</v>
      </c>
      <c r="K96" s="118">
        <f t="shared" si="39"/>
        <v>9.3333333333333339</v>
      </c>
      <c r="L96" s="118">
        <f t="shared" si="40"/>
        <v>10.402820650011662</v>
      </c>
      <c r="M96" s="3">
        <v>0</v>
      </c>
      <c r="N96" s="3">
        <v>0</v>
      </c>
      <c r="O96" s="118" t="e">
        <f t="shared" si="41"/>
        <v>#DIV/0!</v>
      </c>
      <c r="P96" s="3">
        <v>0</v>
      </c>
      <c r="Q96" s="3">
        <v>0</v>
      </c>
      <c r="R96" s="118" t="e">
        <f t="shared" si="42"/>
        <v>#DIV/0!</v>
      </c>
      <c r="S96" s="3">
        <v>0</v>
      </c>
      <c r="T96" s="3">
        <v>0</v>
      </c>
      <c r="U96" s="118" t="e">
        <f t="shared" si="30"/>
        <v>#DIV/0!</v>
      </c>
      <c r="V96" s="118"/>
      <c r="W96" s="3">
        <v>0</v>
      </c>
      <c r="X96" s="3">
        <v>0</v>
      </c>
      <c r="Y96" s="118" t="e">
        <f t="shared" si="43"/>
        <v>#DIV/0!</v>
      </c>
      <c r="Z96" s="3">
        <v>0</v>
      </c>
      <c r="AA96" s="3">
        <v>0</v>
      </c>
      <c r="AB96" s="118" t="e">
        <f t="shared" si="44"/>
        <v>#DIV/0!</v>
      </c>
      <c r="AC96" s="3">
        <v>0</v>
      </c>
      <c r="AD96" s="3">
        <v>0</v>
      </c>
      <c r="AE96" s="118" t="e">
        <f t="shared" si="45"/>
        <v>#DIV/0!</v>
      </c>
      <c r="AF96" s="118"/>
      <c r="AH96" s="118">
        <v>10.402820650011662</v>
      </c>
      <c r="AI96" s="118"/>
      <c r="AJ96" s="118"/>
      <c r="AK96" s="118">
        <f t="shared" si="56"/>
        <v>10.402820650011662</v>
      </c>
      <c r="AL96" s="315"/>
      <c r="AM96" s="168">
        <f t="shared" si="31"/>
        <v>54</v>
      </c>
      <c r="AN96" s="18">
        <f t="shared" si="32"/>
        <v>546</v>
      </c>
      <c r="AO96" s="203">
        <f t="shared" si="48"/>
        <v>9.8901098901098905</v>
      </c>
      <c r="AP96" s="18">
        <f t="shared" si="33"/>
        <v>64</v>
      </c>
      <c r="AQ96" s="18">
        <f t="shared" si="34"/>
        <v>534</v>
      </c>
      <c r="AR96" s="203">
        <f t="shared" si="49"/>
        <v>11.985018726591761</v>
      </c>
      <c r="AS96" s="18">
        <f t="shared" si="35"/>
        <v>42</v>
      </c>
      <c r="AT96" s="18">
        <f t="shared" si="36"/>
        <v>450</v>
      </c>
      <c r="AU96" s="205">
        <f t="shared" si="50"/>
        <v>9.3333333333333339</v>
      </c>
      <c r="AV96" s="175">
        <f t="shared" si="51"/>
        <v>10.402820650011662</v>
      </c>
    </row>
    <row r="97" spans="1:48" x14ac:dyDescent="0.25">
      <c r="A97" s="4" t="s">
        <v>188</v>
      </c>
      <c r="B97" s="4" t="s">
        <v>189</v>
      </c>
      <c r="C97" s="3">
        <v>145</v>
      </c>
      <c r="D97" s="3">
        <v>542</v>
      </c>
      <c r="E97" s="118">
        <f t="shared" si="37"/>
        <v>26.752767527675275</v>
      </c>
      <c r="F97" s="3">
        <v>107</v>
      </c>
      <c r="G97" s="3">
        <v>504</v>
      </c>
      <c r="H97" s="118">
        <f t="shared" si="38"/>
        <v>21.230158730158731</v>
      </c>
      <c r="I97" s="3">
        <v>53</v>
      </c>
      <c r="J97" s="3">
        <v>416</v>
      </c>
      <c r="K97" s="118">
        <f t="shared" si="39"/>
        <v>12.740384615384615</v>
      </c>
      <c r="L97" s="118">
        <f t="shared" si="40"/>
        <v>20.241103624406207</v>
      </c>
      <c r="M97" s="3">
        <v>0</v>
      </c>
      <c r="N97" s="3">
        <v>0</v>
      </c>
      <c r="O97" s="118" t="e">
        <f t="shared" si="41"/>
        <v>#DIV/0!</v>
      </c>
      <c r="P97" s="3">
        <v>0</v>
      </c>
      <c r="Q97" s="3">
        <v>0</v>
      </c>
      <c r="R97" s="118" t="e">
        <f t="shared" si="42"/>
        <v>#DIV/0!</v>
      </c>
      <c r="S97" s="3">
        <v>0</v>
      </c>
      <c r="T97" s="3">
        <v>0</v>
      </c>
      <c r="U97" s="118" t="e">
        <f t="shared" si="30"/>
        <v>#DIV/0!</v>
      </c>
      <c r="V97" s="118"/>
      <c r="W97" s="3">
        <v>0</v>
      </c>
      <c r="X97" s="3">
        <v>0</v>
      </c>
      <c r="Y97" s="118" t="e">
        <f t="shared" si="43"/>
        <v>#DIV/0!</v>
      </c>
      <c r="Z97" s="3">
        <v>0</v>
      </c>
      <c r="AA97" s="3">
        <v>0</v>
      </c>
      <c r="AB97" s="118" t="e">
        <f t="shared" si="44"/>
        <v>#DIV/0!</v>
      </c>
      <c r="AC97" s="3">
        <v>0</v>
      </c>
      <c r="AD97" s="3">
        <v>0</v>
      </c>
      <c r="AE97" s="118" t="e">
        <f t="shared" si="45"/>
        <v>#DIV/0!</v>
      </c>
      <c r="AF97" s="118"/>
      <c r="AH97" s="118">
        <v>20.241103624406207</v>
      </c>
      <c r="AI97" s="118"/>
      <c r="AJ97" s="118"/>
      <c r="AK97" s="118">
        <f t="shared" si="56"/>
        <v>20.241103624406207</v>
      </c>
      <c r="AL97" s="315"/>
      <c r="AM97" s="168">
        <f t="shared" si="31"/>
        <v>145</v>
      </c>
      <c r="AN97" s="18">
        <f t="shared" si="32"/>
        <v>542</v>
      </c>
      <c r="AO97" s="203">
        <f t="shared" si="48"/>
        <v>26.752767527675275</v>
      </c>
      <c r="AP97" s="18">
        <f t="shared" si="33"/>
        <v>107</v>
      </c>
      <c r="AQ97" s="18">
        <f t="shared" si="34"/>
        <v>504</v>
      </c>
      <c r="AR97" s="203">
        <f t="shared" si="49"/>
        <v>21.230158730158731</v>
      </c>
      <c r="AS97" s="18">
        <f t="shared" si="35"/>
        <v>53</v>
      </c>
      <c r="AT97" s="18">
        <f t="shared" si="36"/>
        <v>416</v>
      </c>
      <c r="AU97" s="205">
        <f t="shared" si="50"/>
        <v>12.740384615384615</v>
      </c>
      <c r="AV97" s="175">
        <f t="shared" si="51"/>
        <v>20.241103624406207</v>
      </c>
    </row>
    <row r="98" spans="1:48" x14ac:dyDescent="0.25">
      <c r="A98" s="4" t="s">
        <v>190</v>
      </c>
      <c r="B98" s="4" t="s">
        <v>191</v>
      </c>
      <c r="C98" s="3">
        <v>86</v>
      </c>
      <c r="D98" s="3">
        <v>501</v>
      </c>
      <c r="E98" s="118">
        <f t="shared" si="37"/>
        <v>17.165668662674651</v>
      </c>
      <c r="F98" s="3">
        <v>77</v>
      </c>
      <c r="G98" s="3">
        <v>479</v>
      </c>
      <c r="H98" s="118">
        <f t="shared" si="38"/>
        <v>16.075156576200417</v>
      </c>
      <c r="I98" s="3">
        <v>41</v>
      </c>
      <c r="J98" s="3">
        <v>402</v>
      </c>
      <c r="K98" s="118">
        <f t="shared" si="39"/>
        <v>10.199004975124378</v>
      </c>
      <c r="L98" s="118">
        <f t="shared" si="40"/>
        <v>14.47994340466648</v>
      </c>
      <c r="M98" s="3">
        <v>0</v>
      </c>
      <c r="N98" s="3">
        <v>0</v>
      </c>
      <c r="O98" s="118" t="e">
        <f t="shared" si="41"/>
        <v>#DIV/0!</v>
      </c>
      <c r="P98" s="3">
        <v>0</v>
      </c>
      <c r="Q98" s="3">
        <v>0</v>
      </c>
      <c r="R98" s="118" t="e">
        <f t="shared" si="42"/>
        <v>#DIV/0!</v>
      </c>
      <c r="S98" s="3">
        <v>0</v>
      </c>
      <c r="T98" s="3">
        <v>0</v>
      </c>
      <c r="U98" s="118" t="e">
        <f t="shared" si="30"/>
        <v>#DIV/0!</v>
      </c>
      <c r="V98" s="118"/>
      <c r="W98" s="3">
        <v>0</v>
      </c>
      <c r="X98" s="3">
        <v>0</v>
      </c>
      <c r="Y98" s="118" t="e">
        <f t="shared" si="43"/>
        <v>#DIV/0!</v>
      </c>
      <c r="Z98" s="3">
        <v>0</v>
      </c>
      <c r="AA98" s="3">
        <v>0</v>
      </c>
      <c r="AB98" s="118" t="e">
        <f t="shared" si="44"/>
        <v>#DIV/0!</v>
      </c>
      <c r="AC98" s="3">
        <v>0</v>
      </c>
      <c r="AD98" s="3">
        <v>0</v>
      </c>
      <c r="AE98" s="118" t="e">
        <f t="shared" si="45"/>
        <v>#DIV/0!</v>
      </c>
      <c r="AF98" s="118"/>
      <c r="AH98" s="118">
        <v>14.47994340466648</v>
      </c>
      <c r="AI98" s="118"/>
      <c r="AJ98" s="118"/>
      <c r="AK98" s="118">
        <f t="shared" si="56"/>
        <v>14.47994340466648</v>
      </c>
      <c r="AL98" s="315"/>
      <c r="AM98" s="168">
        <f t="shared" si="31"/>
        <v>86</v>
      </c>
      <c r="AN98" s="18">
        <f t="shared" si="32"/>
        <v>501</v>
      </c>
      <c r="AO98" s="203">
        <f t="shared" si="48"/>
        <v>17.165668662674651</v>
      </c>
      <c r="AP98" s="18">
        <f t="shared" si="33"/>
        <v>77</v>
      </c>
      <c r="AQ98" s="18">
        <f t="shared" si="34"/>
        <v>479</v>
      </c>
      <c r="AR98" s="203">
        <f t="shared" si="49"/>
        <v>16.075156576200417</v>
      </c>
      <c r="AS98" s="18">
        <f t="shared" si="35"/>
        <v>41</v>
      </c>
      <c r="AT98" s="18">
        <f t="shared" si="36"/>
        <v>402</v>
      </c>
      <c r="AU98" s="205">
        <f t="shared" si="50"/>
        <v>10.199004975124378</v>
      </c>
      <c r="AV98" s="175">
        <f t="shared" si="51"/>
        <v>14.47994340466648</v>
      </c>
    </row>
    <row r="99" spans="1:48" x14ac:dyDescent="0.25">
      <c r="A99" s="4" t="s">
        <v>192</v>
      </c>
      <c r="B99" s="4" t="s">
        <v>193</v>
      </c>
      <c r="C99" s="3">
        <v>65</v>
      </c>
      <c r="D99" s="3">
        <v>403</v>
      </c>
      <c r="E99" s="118">
        <f t="shared" si="37"/>
        <v>16.129032258064516</v>
      </c>
      <c r="F99" s="3">
        <v>51</v>
      </c>
      <c r="G99" s="3">
        <v>435</v>
      </c>
      <c r="H99" s="118">
        <f t="shared" si="38"/>
        <v>11.724137931034482</v>
      </c>
      <c r="I99" s="3">
        <v>53</v>
      </c>
      <c r="J99" s="3">
        <v>398</v>
      </c>
      <c r="K99" s="118">
        <f t="shared" si="39"/>
        <v>13.316582914572864</v>
      </c>
      <c r="L99" s="118">
        <f t="shared" si="40"/>
        <v>13.723251034557286</v>
      </c>
      <c r="M99" s="3">
        <v>0</v>
      </c>
      <c r="N99" s="3">
        <v>0</v>
      </c>
      <c r="O99" s="118" t="e">
        <f t="shared" si="41"/>
        <v>#DIV/0!</v>
      </c>
      <c r="P99" s="3">
        <v>0</v>
      </c>
      <c r="Q99" s="3">
        <v>0</v>
      </c>
      <c r="R99" s="118" t="e">
        <f t="shared" si="42"/>
        <v>#DIV/0!</v>
      </c>
      <c r="S99" s="3">
        <v>0</v>
      </c>
      <c r="T99" s="3">
        <v>0</v>
      </c>
      <c r="U99" s="118" t="e">
        <f t="shared" si="30"/>
        <v>#DIV/0!</v>
      </c>
      <c r="V99" s="118"/>
      <c r="W99" s="3">
        <v>0</v>
      </c>
      <c r="X99" s="3">
        <v>0</v>
      </c>
      <c r="Y99" s="118" t="e">
        <f t="shared" si="43"/>
        <v>#DIV/0!</v>
      </c>
      <c r="Z99" s="3">
        <v>0</v>
      </c>
      <c r="AA99" s="3">
        <v>0</v>
      </c>
      <c r="AB99" s="118" t="e">
        <f t="shared" si="44"/>
        <v>#DIV/0!</v>
      </c>
      <c r="AC99" s="3">
        <v>0</v>
      </c>
      <c r="AD99" s="3">
        <v>0</v>
      </c>
      <c r="AE99" s="118" t="e">
        <f t="shared" si="45"/>
        <v>#DIV/0!</v>
      </c>
      <c r="AF99" s="118"/>
      <c r="AH99" s="118">
        <v>13.723251034557286</v>
      </c>
      <c r="AI99" s="118"/>
      <c r="AJ99" s="118"/>
      <c r="AK99" s="118">
        <f t="shared" si="56"/>
        <v>13.723251034557286</v>
      </c>
      <c r="AL99" s="315"/>
      <c r="AM99" s="168">
        <f t="shared" si="31"/>
        <v>65</v>
      </c>
      <c r="AN99" s="18">
        <f t="shared" si="32"/>
        <v>403</v>
      </c>
      <c r="AO99" s="203">
        <f t="shared" si="48"/>
        <v>16.129032258064516</v>
      </c>
      <c r="AP99" s="18">
        <f t="shared" si="33"/>
        <v>51</v>
      </c>
      <c r="AQ99" s="18">
        <f t="shared" si="34"/>
        <v>435</v>
      </c>
      <c r="AR99" s="203">
        <f t="shared" si="49"/>
        <v>11.724137931034482</v>
      </c>
      <c r="AS99" s="18">
        <f t="shared" si="35"/>
        <v>53</v>
      </c>
      <c r="AT99" s="18">
        <f t="shared" si="36"/>
        <v>398</v>
      </c>
      <c r="AU99" s="205">
        <f t="shared" si="50"/>
        <v>13.316582914572864</v>
      </c>
      <c r="AV99" s="175">
        <f t="shared" si="51"/>
        <v>13.723251034557286</v>
      </c>
    </row>
    <row r="100" spans="1:48" x14ac:dyDescent="0.25">
      <c r="A100" s="4" t="s">
        <v>194</v>
      </c>
      <c r="B100" s="4" t="s">
        <v>195</v>
      </c>
      <c r="C100" s="3">
        <v>22</v>
      </c>
      <c r="D100" s="3">
        <v>184</v>
      </c>
      <c r="E100" s="118">
        <f t="shared" si="37"/>
        <v>11.956521739130435</v>
      </c>
      <c r="F100" s="3">
        <v>14</v>
      </c>
      <c r="G100" s="3">
        <v>163</v>
      </c>
      <c r="H100" s="118">
        <f t="shared" si="38"/>
        <v>8.5889570552147241</v>
      </c>
      <c r="I100" s="3">
        <v>7</v>
      </c>
      <c r="J100" s="3">
        <v>149</v>
      </c>
      <c r="K100" s="118">
        <f t="shared" si="39"/>
        <v>4.6979865771812079</v>
      </c>
      <c r="L100" s="118">
        <f t="shared" si="40"/>
        <v>8.4144884571754552</v>
      </c>
      <c r="M100" s="3">
        <v>0</v>
      </c>
      <c r="N100" s="3">
        <v>0</v>
      </c>
      <c r="O100" s="118" t="e">
        <f t="shared" si="41"/>
        <v>#DIV/0!</v>
      </c>
      <c r="P100" s="3">
        <v>0</v>
      </c>
      <c r="Q100" s="3">
        <v>0</v>
      </c>
      <c r="R100" s="118" t="e">
        <f t="shared" si="42"/>
        <v>#DIV/0!</v>
      </c>
      <c r="S100" s="3">
        <v>0</v>
      </c>
      <c r="T100" s="3">
        <v>0</v>
      </c>
      <c r="U100" s="118" t="e">
        <f t="shared" ref="U100:U113" si="57">+S100/T100*100</f>
        <v>#DIV/0!</v>
      </c>
      <c r="V100" s="118"/>
      <c r="W100" s="3">
        <v>0</v>
      </c>
      <c r="X100" s="3">
        <v>0</v>
      </c>
      <c r="Y100" s="118" t="e">
        <f t="shared" si="43"/>
        <v>#DIV/0!</v>
      </c>
      <c r="Z100" s="3">
        <v>0</v>
      </c>
      <c r="AA100" s="3">
        <v>0</v>
      </c>
      <c r="AB100" s="118" t="e">
        <f t="shared" si="44"/>
        <v>#DIV/0!</v>
      </c>
      <c r="AC100" s="3">
        <v>0</v>
      </c>
      <c r="AD100" s="3">
        <v>0</v>
      </c>
      <c r="AE100" s="118" t="e">
        <f t="shared" si="45"/>
        <v>#DIV/0!</v>
      </c>
      <c r="AF100" s="118"/>
      <c r="AH100" s="118">
        <v>8.4144884571754552</v>
      </c>
      <c r="AI100" s="118"/>
      <c r="AJ100" s="118"/>
      <c r="AK100" s="118">
        <f t="shared" si="56"/>
        <v>8.4144884571754552</v>
      </c>
      <c r="AL100" s="315"/>
      <c r="AM100" s="168">
        <f t="shared" ref="AM100:AM112" si="58">+C100+M100+W100</f>
        <v>22</v>
      </c>
      <c r="AN100" s="18">
        <f t="shared" ref="AN100:AN112" si="59">+D100+N100+X100</f>
        <v>184</v>
      </c>
      <c r="AO100" s="203">
        <f t="shared" si="48"/>
        <v>11.956521739130435</v>
      </c>
      <c r="AP100" s="18">
        <f t="shared" ref="AP100:AP113" si="60">+F100+P100+Z100</f>
        <v>14</v>
      </c>
      <c r="AQ100" s="18">
        <f t="shared" ref="AQ100:AQ113" si="61">+G100+Q100+AA100</f>
        <v>163</v>
      </c>
      <c r="AR100" s="203">
        <f t="shared" si="49"/>
        <v>8.5889570552147241</v>
      </c>
      <c r="AS100" s="18">
        <f t="shared" ref="AS100:AS113" si="62">+I100+S100+AC100</f>
        <v>7</v>
      </c>
      <c r="AT100" s="18">
        <f t="shared" ref="AT100:AT113" si="63">+J100+T100+AD100</f>
        <v>149</v>
      </c>
      <c r="AU100" s="205">
        <f t="shared" si="50"/>
        <v>4.6979865771812079</v>
      </c>
      <c r="AV100" s="175">
        <f t="shared" si="51"/>
        <v>8.4144884571754552</v>
      </c>
    </row>
    <row r="101" spans="1:48" x14ac:dyDescent="0.25">
      <c r="A101" s="4" t="s">
        <v>196</v>
      </c>
      <c r="B101" s="4" t="s">
        <v>197</v>
      </c>
      <c r="C101" s="3">
        <v>10</v>
      </c>
      <c r="D101" s="3">
        <v>451</v>
      </c>
      <c r="E101" s="118">
        <f t="shared" si="37"/>
        <v>2.2172949002217295</v>
      </c>
      <c r="F101" s="3">
        <v>18</v>
      </c>
      <c r="G101" s="3">
        <v>220</v>
      </c>
      <c r="H101" s="118">
        <f t="shared" si="38"/>
        <v>8.1818181818181817</v>
      </c>
      <c r="I101" s="3">
        <v>28</v>
      </c>
      <c r="J101" s="3">
        <v>202</v>
      </c>
      <c r="K101" s="118">
        <f t="shared" si="39"/>
        <v>13.861386138613863</v>
      </c>
      <c r="L101" s="118">
        <f t="shared" si="40"/>
        <v>8.0868330735512579</v>
      </c>
      <c r="M101" s="3">
        <v>0</v>
      </c>
      <c r="N101" s="3">
        <v>0</v>
      </c>
      <c r="O101" s="118" t="e">
        <f t="shared" si="41"/>
        <v>#DIV/0!</v>
      </c>
      <c r="P101" s="3">
        <v>0</v>
      </c>
      <c r="Q101" s="3">
        <v>0</v>
      </c>
      <c r="R101" s="118" t="e">
        <f t="shared" si="42"/>
        <v>#DIV/0!</v>
      </c>
      <c r="S101" s="3">
        <v>0</v>
      </c>
      <c r="T101" s="3">
        <v>0</v>
      </c>
      <c r="U101" s="118" t="e">
        <f t="shared" si="57"/>
        <v>#DIV/0!</v>
      </c>
      <c r="V101" s="118"/>
      <c r="W101" s="3">
        <v>0</v>
      </c>
      <c r="X101" s="3">
        <v>0</v>
      </c>
      <c r="Y101" s="118" t="e">
        <f t="shared" si="43"/>
        <v>#DIV/0!</v>
      </c>
      <c r="Z101" s="3">
        <v>0</v>
      </c>
      <c r="AA101" s="3">
        <v>0</v>
      </c>
      <c r="AB101" s="118" t="e">
        <f t="shared" si="44"/>
        <v>#DIV/0!</v>
      </c>
      <c r="AC101" s="3">
        <v>0</v>
      </c>
      <c r="AD101" s="3">
        <v>0</v>
      </c>
      <c r="AE101" s="118" t="e">
        <f t="shared" si="45"/>
        <v>#DIV/0!</v>
      </c>
      <c r="AF101" s="118"/>
      <c r="AH101" s="118">
        <v>8.0868330735512579</v>
      </c>
      <c r="AI101" s="118"/>
      <c r="AJ101" s="118"/>
      <c r="AK101" s="118">
        <f t="shared" si="56"/>
        <v>8.0868330735512579</v>
      </c>
      <c r="AL101" s="315"/>
      <c r="AM101" s="168">
        <f t="shared" si="58"/>
        <v>10</v>
      </c>
      <c r="AN101" s="18">
        <f t="shared" si="59"/>
        <v>451</v>
      </c>
      <c r="AO101" s="203">
        <f t="shared" si="48"/>
        <v>2.2172949002217295</v>
      </c>
      <c r="AP101" s="18">
        <f t="shared" si="60"/>
        <v>18</v>
      </c>
      <c r="AQ101" s="18">
        <f t="shared" si="61"/>
        <v>220</v>
      </c>
      <c r="AR101" s="203">
        <f t="shared" si="49"/>
        <v>8.1818181818181817</v>
      </c>
      <c r="AS101" s="18">
        <f t="shared" si="62"/>
        <v>28</v>
      </c>
      <c r="AT101" s="18">
        <f t="shared" si="63"/>
        <v>202</v>
      </c>
      <c r="AU101" s="205">
        <f t="shared" si="50"/>
        <v>13.861386138613863</v>
      </c>
      <c r="AV101" s="175">
        <f t="shared" si="51"/>
        <v>8.0868330735512579</v>
      </c>
    </row>
    <row r="102" spans="1:48" x14ac:dyDescent="0.25">
      <c r="A102" s="4" t="s">
        <v>198</v>
      </c>
      <c r="B102" s="4" t="s">
        <v>199</v>
      </c>
      <c r="C102" s="3">
        <v>20</v>
      </c>
      <c r="D102" s="3">
        <v>120</v>
      </c>
      <c r="E102" s="118">
        <f t="shared" si="37"/>
        <v>16.666666666666664</v>
      </c>
      <c r="F102" s="3">
        <v>14</v>
      </c>
      <c r="G102" s="3">
        <v>104</v>
      </c>
      <c r="H102" s="118">
        <f t="shared" si="38"/>
        <v>13.461538461538462</v>
      </c>
      <c r="I102" s="3">
        <v>6</v>
      </c>
      <c r="J102" s="3">
        <v>91</v>
      </c>
      <c r="K102" s="118">
        <f t="shared" si="39"/>
        <v>6.593406593406594</v>
      </c>
      <c r="L102" s="118">
        <f t="shared" si="40"/>
        <v>12.240537240537238</v>
      </c>
      <c r="M102" s="3">
        <v>0</v>
      </c>
      <c r="N102" s="3">
        <v>0</v>
      </c>
      <c r="O102" s="118" t="e">
        <f t="shared" si="41"/>
        <v>#DIV/0!</v>
      </c>
      <c r="P102" s="3">
        <v>0</v>
      </c>
      <c r="Q102" s="3">
        <v>0</v>
      </c>
      <c r="R102" s="118" t="e">
        <f t="shared" si="42"/>
        <v>#DIV/0!</v>
      </c>
      <c r="S102" s="3">
        <v>0</v>
      </c>
      <c r="T102" s="3">
        <v>0</v>
      </c>
      <c r="U102" s="118" t="e">
        <f t="shared" si="57"/>
        <v>#DIV/0!</v>
      </c>
      <c r="V102" s="118"/>
      <c r="W102" s="3">
        <v>0</v>
      </c>
      <c r="X102" s="3">
        <v>0</v>
      </c>
      <c r="Y102" s="118" t="e">
        <f t="shared" si="43"/>
        <v>#DIV/0!</v>
      </c>
      <c r="Z102" s="3">
        <v>0</v>
      </c>
      <c r="AA102" s="3">
        <v>0</v>
      </c>
      <c r="AB102" s="118" t="e">
        <f t="shared" si="44"/>
        <v>#DIV/0!</v>
      </c>
      <c r="AC102" s="3">
        <v>0</v>
      </c>
      <c r="AD102" s="3">
        <v>0</v>
      </c>
      <c r="AE102" s="118" t="e">
        <f t="shared" si="45"/>
        <v>#DIV/0!</v>
      </c>
      <c r="AF102" s="118"/>
      <c r="AH102" s="118">
        <v>12.240537240537238</v>
      </c>
      <c r="AI102" s="118"/>
      <c r="AJ102" s="118"/>
      <c r="AK102" s="118">
        <f t="shared" si="56"/>
        <v>12.240537240537238</v>
      </c>
      <c r="AL102" s="315"/>
      <c r="AM102" s="168">
        <f t="shared" si="58"/>
        <v>20</v>
      </c>
      <c r="AN102" s="18">
        <f t="shared" si="59"/>
        <v>120</v>
      </c>
      <c r="AO102" s="203">
        <f t="shared" si="48"/>
        <v>16.666666666666664</v>
      </c>
      <c r="AP102" s="18">
        <f t="shared" si="60"/>
        <v>14</v>
      </c>
      <c r="AQ102" s="18">
        <f t="shared" si="61"/>
        <v>104</v>
      </c>
      <c r="AR102" s="203">
        <f t="shared" si="49"/>
        <v>13.461538461538462</v>
      </c>
      <c r="AS102" s="18">
        <f t="shared" si="62"/>
        <v>6</v>
      </c>
      <c r="AT102" s="18">
        <f t="shared" si="63"/>
        <v>91</v>
      </c>
      <c r="AU102" s="205">
        <f t="shared" si="50"/>
        <v>6.593406593406594</v>
      </c>
      <c r="AV102" s="175">
        <f t="shared" si="51"/>
        <v>12.240537240537238</v>
      </c>
    </row>
    <row r="103" spans="1:48" x14ac:dyDescent="0.25">
      <c r="A103" s="4" t="s">
        <v>200</v>
      </c>
      <c r="B103" s="4" t="s">
        <v>201</v>
      </c>
      <c r="C103" s="3">
        <v>0</v>
      </c>
      <c r="D103" s="3">
        <v>377</v>
      </c>
      <c r="E103" s="118">
        <f t="shared" si="37"/>
        <v>0</v>
      </c>
      <c r="F103" s="3">
        <v>0</v>
      </c>
      <c r="G103" s="3">
        <v>0</v>
      </c>
      <c r="H103" s="118" t="e">
        <f t="shared" si="38"/>
        <v>#DIV/0!</v>
      </c>
      <c r="I103" s="3">
        <v>0</v>
      </c>
      <c r="J103" s="3">
        <v>0</v>
      </c>
      <c r="K103" s="118" t="e">
        <f t="shared" si="39"/>
        <v>#DIV/0!</v>
      </c>
      <c r="L103" s="118" t="e">
        <f t="shared" si="40"/>
        <v>#DIV/0!</v>
      </c>
      <c r="M103" s="3">
        <v>0</v>
      </c>
      <c r="N103" s="3">
        <v>0</v>
      </c>
      <c r="O103" s="118" t="e">
        <f t="shared" si="41"/>
        <v>#DIV/0!</v>
      </c>
      <c r="P103" s="3">
        <v>0</v>
      </c>
      <c r="Q103" s="3">
        <v>0</v>
      </c>
      <c r="R103" s="118" t="e">
        <f t="shared" si="42"/>
        <v>#DIV/0!</v>
      </c>
      <c r="S103" s="3">
        <v>0</v>
      </c>
      <c r="T103" s="3">
        <v>0</v>
      </c>
      <c r="U103" s="118" t="e">
        <f t="shared" si="57"/>
        <v>#DIV/0!</v>
      </c>
      <c r="V103" s="118"/>
      <c r="W103" s="3">
        <v>0</v>
      </c>
      <c r="X103" s="3">
        <v>0</v>
      </c>
      <c r="Y103" s="118" t="e">
        <f t="shared" si="43"/>
        <v>#DIV/0!</v>
      </c>
      <c r="Z103" s="3">
        <v>0</v>
      </c>
      <c r="AA103" s="3">
        <v>0</v>
      </c>
      <c r="AB103" s="118" t="e">
        <f t="shared" si="44"/>
        <v>#DIV/0!</v>
      </c>
      <c r="AC103" s="3">
        <v>0</v>
      </c>
      <c r="AD103" s="3">
        <v>0</v>
      </c>
      <c r="AE103" s="118" t="e">
        <f t="shared" si="45"/>
        <v>#DIV/0!</v>
      </c>
      <c r="AF103" s="118"/>
      <c r="AH103" s="118"/>
      <c r="AI103" s="118"/>
      <c r="AJ103" s="118"/>
      <c r="AK103" s="306"/>
      <c r="AL103" s="315"/>
      <c r="AM103" s="168">
        <f t="shared" si="58"/>
        <v>0</v>
      </c>
      <c r="AN103" s="18">
        <f t="shared" si="59"/>
        <v>377</v>
      </c>
      <c r="AO103" s="203">
        <f t="shared" si="48"/>
        <v>0</v>
      </c>
      <c r="AP103" s="18">
        <f t="shared" si="60"/>
        <v>0</v>
      </c>
      <c r="AQ103" s="18">
        <f t="shared" si="61"/>
        <v>0</v>
      </c>
      <c r="AR103" s="203" t="e">
        <f t="shared" si="49"/>
        <v>#DIV/0!</v>
      </c>
      <c r="AS103" s="18">
        <f t="shared" si="62"/>
        <v>0</v>
      </c>
      <c r="AT103" s="18">
        <f t="shared" si="63"/>
        <v>0</v>
      </c>
      <c r="AU103" s="205" t="e">
        <f t="shared" si="50"/>
        <v>#DIV/0!</v>
      </c>
      <c r="AV103" s="175" t="e">
        <f t="shared" si="51"/>
        <v>#DIV/0!</v>
      </c>
    </row>
    <row r="104" spans="1:48" x14ac:dyDescent="0.25">
      <c r="A104" s="4" t="s">
        <v>202</v>
      </c>
      <c r="B104" s="4" t="s">
        <v>203</v>
      </c>
      <c r="C104" s="3">
        <v>0</v>
      </c>
      <c r="D104" s="3">
        <v>269</v>
      </c>
      <c r="E104" s="118">
        <f t="shared" si="37"/>
        <v>0</v>
      </c>
      <c r="F104" s="3">
        <v>0</v>
      </c>
      <c r="G104" s="3">
        <v>0</v>
      </c>
      <c r="H104" s="118" t="e">
        <f t="shared" si="38"/>
        <v>#DIV/0!</v>
      </c>
      <c r="I104" s="3">
        <v>0</v>
      </c>
      <c r="J104" s="3">
        <v>0</v>
      </c>
      <c r="K104" s="118" t="e">
        <f t="shared" si="39"/>
        <v>#DIV/0!</v>
      </c>
      <c r="L104" s="118" t="e">
        <f t="shared" si="40"/>
        <v>#DIV/0!</v>
      </c>
      <c r="M104" s="3">
        <v>0</v>
      </c>
      <c r="N104" s="3">
        <v>0</v>
      </c>
      <c r="O104" s="118" t="e">
        <f t="shared" si="41"/>
        <v>#DIV/0!</v>
      </c>
      <c r="P104" s="3">
        <v>0</v>
      </c>
      <c r="Q104" s="3">
        <v>0</v>
      </c>
      <c r="R104" s="118" t="e">
        <f t="shared" si="42"/>
        <v>#DIV/0!</v>
      </c>
      <c r="S104" s="3">
        <v>0</v>
      </c>
      <c r="T104" s="3">
        <v>0</v>
      </c>
      <c r="U104" s="118" t="e">
        <f t="shared" si="57"/>
        <v>#DIV/0!</v>
      </c>
      <c r="V104" s="118"/>
      <c r="W104" s="3">
        <v>0</v>
      </c>
      <c r="X104" s="3">
        <v>0</v>
      </c>
      <c r="Y104" s="118" t="e">
        <f t="shared" si="43"/>
        <v>#DIV/0!</v>
      </c>
      <c r="Z104" s="3">
        <v>0</v>
      </c>
      <c r="AA104" s="3">
        <v>0</v>
      </c>
      <c r="AB104" s="118" t="e">
        <f t="shared" si="44"/>
        <v>#DIV/0!</v>
      </c>
      <c r="AC104" s="3">
        <v>0</v>
      </c>
      <c r="AD104" s="3">
        <v>0</v>
      </c>
      <c r="AE104" s="118" t="e">
        <f t="shared" si="45"/>
        <v>#DIV/0!</v>
      </c>
      <c r="AF104" s="118"/>
      <c r="AH104" s="118"/>
      <c r="AI104" s="118"/>
      <c r="AJ104" s="118"/>
      <c r="AK104" s="306"/>
      <c r="AL104" s="315"/>
      <c r="AM104" s="168">
        <f t="shared" si="58"/>
        <v>0</v>
      </c>
      <c r="AN104" s="18">
        <f t="shared" si="59"/>
        <v>269</v>
      </c>
      <c r="AO104" s="203">
        <f t="shared" si="48"/>
        <v>0</v>
      </c>
      <c r="AP104" s="18">
        <f t="shared" si="60"/>
        <v>0</v>
      </c>
      <c r="AQ104" s="18">
        <f t="shared" si="61"/>
        <v>0</v>
      </c>
      <c r="AR104" s="203" t="e">
        <f t="shared" si="49"/>
        <v>#DIV/0!</v>
      </c>
      <c r="AS104" s="18">
        <f t="shared" si="62"/>
        <v>0</v>
      </c>
      <c r="AT104" s="18">
        <f t="shared" si="63"/>
        <v>0</v>
      </c>
      <c r="AU104" s="205" t="e">
        <f t="shared" si="50"/>
        <v>#DIV/0!</v>
      </c>
      <c r="AV104" s="175" t="e">
        <f t="shared" si="51"/>
        <v>#DIV/0!</v>
      </c>
    </row>
    <row r="105" spans="1:48" x14ac:dyDescent="0.25">
      <c r="A105" s="4" t="s">
        <v>204</v>
      </c>
      <c r="B105" s="4" t="s">
        <v>205</v>
      </c>
      <c r="C105" s="3">
        <v>28</v>
      </c>
      <c r="D105" s="3">
        <v>269</v>
      </c>
      <c r="E105" s="118">
        <f t="shared" si="37"/>
        <v>10.408921933085502</v>
      </c>
      <c r="F105" s="3">
        <v>18</v>
      </c>
      <c r="G105" s="3">
        <v>241</v>
      </c>
      <c r="H105" s="118">
        <f t="shared" si="38"/>
        <v>7.4688796680497926</v>
      </c>
      <c r="I105" s="3">
        <v>12</v>
      </c>
      <c r="J105" s="3">
        <v>223</v>
      </c>
      <c r="K105" s="118">
        <f t="shared" si="39"/>
        <v>5.3811659192825116</v>
      </c>
      <c r="L105" s="118">
        <f t="shared" si="40"/>
        <v>7.7529891734726029</v>
      </c>
      <c r="M105" s="3">
        <v>0</v>
      </c>
      <c r="N105" s="3">
        <v>0</v>
      </c>
      <c r="O105" s="118" t="e">
        <f t="shared" si="41"/>
        <v>#DIV/0!</v>
      </c>
      <c r="P105" s="3">
        <v>0</v>
      </c>
      <c r="Q105" s="3">
        <v>0</v>
      </c>
      <c r="R105" s="118" t="e">
        <f t="shared" si="42"/>
        <v>#DIV/0!</v>
      </c>
      <c r="S105" s="3">
        <v>0</v>
      </c>
      <c r="T105" s="3">
        <v>0</v>
      </c>
      <c r="U105" s="118" t="e">
        <f t="shared" si="57"/>
        <v>#DIV/0!</v>
      </c>
      <c r="V105" s="118"/>
      <c r="W105" s="3">
        <v>0</v>
      </c>
      <c r="X105" s="3">
        <v>0</v>
      </c>
      <c r="Y105" s="118" t="e">
        <f t="shared" si="43"/>
        <v>#DIV/0!</v>
      </c>
      <c r="Z105" s="3">
        <v>0</v>
      </c>
      <c r="AA105" s="3">
        <v>0</v>
      </c>
      <c r="AB105" s="118" t="e">
        <f t="shared" si="44"/>
        <v>#DIV/0!</v>
      </c>
      <c r="AC105" s="3">
        <v>0</v>
      </c>
      <c r="AD105" s="3">
        <v>0</v>
      </c>
      <c r="AE105" s="118" t="e">
        <f t="shared" si="45"/>
        <v>#DIV/0!</v>
      </c>
      <c r="AF105" s="118"/>
      <c r="AH105" s="118">
        <v>7.7529891734726029</v>
      </c>
      <c r="AI105" s="118"/>
      <c r="AJ105" s="118"/>
      <c r="AK105" s="118">
        <f t="shared" ref="AK105:AK108" si="64">+AH105</f>
        <v>7.7529891734726029</v>
      </c>
      <c r="AL105" s="315"/>
      <c r="AM105" s="168">
        <f t="shared" si="58"/>
        <v>28</v>
      </c>
      <c r="AN105" s="18">
        <f t="shared" si="59"/>
        <v>269</v>
      </c>
      <c r="AO105" s="203">
        <f t="shared" si="48"/>
        <v>10.408921933085502</v>
      </c>
      <c r="AP105" s="18">
        <f t="shared" si="60"/>
        <v>18</v>
      </c>
      <c r="AQ105" s="18">
        <f t="shared" si="61"/>
        <v>241</v>
      </c>
      <c r="AR105" s="203">
        <f t="shared" si="49"/>
        <v>7.4688796680497926</v>
      </c>
      <c r="AS105" s="18">
        <f t="shared" si="62"/>
        <v>12</v>
      </c>
      <c r="AT105" s="18">
        <f t="shared" si="63"/>
        <v>223</v>
      </c>
      <c r="AU105" s="205">
        <f t="shared" si="50"/>
        <v>5.3811659192825116</v>
      </c>
      <c r="AV105" s="175">
        <f t="shared" si="51"/>
        <v>7.7529891734726029</v>
      </c>
    </row>
    <row r="106" spans="1:48" x14ac:dyDescent="0.25">
      <c r="A106" s="4" t="s">
        <v>206</v>
      </c>
      <c r="B106" s="4" t="s">
        <v>207</v>
      </c>
      <c r="C106" s="3">
        <v>82</v>
      </c>
      <c r="D106" s="3">
        <v>314</v>
      </c>
      <c r="E106" s="118">
        <f t="shared" si="37"/>
        <v>26.114649681528661</v>
      </c>
      <c r="F106" s="3">
        <v>68</v>
      </c>
      <c r="G106" s="3">
        <v>255</v>
      </c>
      <c r="H106" s="118">
        <f t="shared" si="38"/>
        <v>26.666666666666668</v>
      </c>
      <c r="I106" s="3">
        <v>22</v>
      </c>
      <c r="J106" s="3">
        <v>213</v>
      </c>
      <c r="K106" s="118">
        <f t="shared" si="39"/>
        <v>10.328638497652582</v>
      </c>
      <c r="L106" s="118">
        <f t="shared" si="40"/>
        <v>21.03665161528264</v>
      </c>
      <c r="M106" s="3">
        <v>0</v>
      </c>
      <c r="N106" s="3">
        <v>0</v>
      </c>
      <c r="O106" s="118" t="e">
        <f t="shared" si="41"/>
        <v>#DIV/0!</v>
      </c>
      <c r="P106" s="3">
        <v>0</v>
      </c>
      <c r="Q106" s="3">
        <v>0</v>
      </c>
      <c r="R106" s="118" t="e">
        <f t="shared" si="42"/>
        <v>#DIV/0!</v>
      </c>
      <c r="S106" s="3">
        <v>0</v>
      </c>
      <c r="T106" s="3">
        <v>0</v>
      </c>
      <c r="U106" s="118" t="e">
        <f t="shared" si="57"/>
        <v>#DIV/0!</v>
      </c>
      <c r="V106" s="118"/>
      <c r="W106" s="3">
        <v>0</v>
      </c>
      <c r="X106" s="3">
        <v>0</v>
      </c>
      <c r="Y106" s="118" t="e">
        <f t="shared" si="43"/>
        <v>#DIV/0!</v>
      </c>
      <c r="Z106" s="3">
        <v>0</v>
      </c>
      <c r="AA106" s="3">
        <v>0</v>
      </c>
      <c r="AB106" s="118" t="e">
        <f t="shared" si="44"/>
        <v>#DIV/0!</v>
      </c>
      <c r="AC106" s="3">
        <v>0</v>
      </c>
      <c r="AD106" s="3">
        <v>0</v>
      </c>
      <c r="AE106" s="118" t="e">
        <f t="shared" si="45"/>
        <v>#DIV/0!</v>
      </c>
      <c r="AF106" s="118"/>
      <c r="AH106" s="118">
        <v>21.03665161528264</v>
      </c>
      <c r="AI106" s="118"/>
      <c r="AJ106" s="118"/>
      <c r="AK106" s="118">
        <f t="shared" si="64"/>
        <v>21.03665161528264</v>
      </c>
      <c r="AL106" s="315"/>
      <c r="AM106" s="168">
        <f t="shared" si="58"/>
        <v>82</v>
      </c>
      <c r="AN106" s="18">
        <f t="shared" si="59"/>
        <v>314</v>
      </c>
      <c r="AO106" s="203">
        <f t="shared" si="48"/>
        <v>26.114649681528661</v>
      </c>
      <c r="AP106" s="18">
        <f t="shared" si="60"/>
        <v>68</v>
      </c>
      <c r="AQ106" s="18">
        <f t="shared" si="61"/>
        <v>255</v>
      </c>
      <c r="AR106" s="203">
        <f t="shared" si="49"/>
        <v>26.666666666666668</v>
      </c>
      <c r="AS106" s="18">
        <f t="shared" si="62"/>
        <v>22</v>
      </c>
      <c r="AT106" s="18">
        <f t="shared" si="63"/>
        <v>213</v>
      </c>
      <c r="AU106" s="205">
        <f t="shared" si="50"/>
        <v>10.328638497652582</v>
      </c>
      <c r="AV106" s="175">
        <f t="shared" si="51"/>
        <v>21.03665161528264</v>
      </c>
    </row>
    <row r="107" spans="1:48" x14ac:dyDescent="0.25">
      <c r="A107" s="4" t="s">
        <v>208</v>
      </c>
      <c r="B107" s="4" t="s">
        <v>209</v>
      </c>
      <c r="C107" s="3">
        <v>23</v>
      </c>
      <c r="D107" s="3">
        <v>472</v>
      </c>
      <c r="E107" s="118">
        <f t="shared" si="37"/>
        <v>4.8728813559322033</v>
      </c>
      <c r="F107" s="3">
        <v>62</v>
      </c>
      <c r="G107" s="3">
        <v>449</v>
      </c>
      <c r="H107" s="118">
        <f t="shared" si="38"/>
        <v>13.808463251670378</v>
      </c>
      <c r="I107" s="3">
        <v>35</v>
      </c>
      <c r="J107" s="3">
        <v>387</v>
      </c>
      <c r="K107" s="118">
        <f t="shared" si="39"/>
        <v>9.043927648578812</v>
      </c>
      <c r="L107" s="118">
        <f t="shared" si="40"/>
        <v>9.241757418727131</v>
      </c>
      <c r="M107" s="3">
        <v>0</v>
      </c>
      <c r="N107" s="3">
        <v>0</v>
      </c>
      <c r="O107" s="118" t="e">
        <f t="shared" si="41"/>
        <v>#DIV/0!</v>
      </c>
      <c r="P107" s="3">
        <v>0</v>
      </c>
      <c r="Q107" s="3">
        <v>0</v>
      </c>
      <c r="R107" s="118" t="e">
        <f t="shared" si="42"/>
        <v>#DIV/0!</v>
      </c>
      <c r="S107" s="3">
        <v>0</v>
      </c>
      <c r="T107" s="3">
        <v>0</v>
      </c>
      <c r="U107" s="118" t="e">
        <f t="shared" si="57"/>
        <v>#DIV/0!</v>
      </c>
      <c r="V107" s="118"/>
      <c r="W107" s="3">
        <v>0</v>
      </c>
      <c r="X107" s="3">
        <v>0</v>
      </c>
      <c r="Y107" s="118" t="e">
        <f t="shared" si="43"/>
        <v>#DIV/0!</v>
      </c>
      <c r="Z107" s="3">
        <v>0</v>
      </c>
      <c r="AA107" s="3">
        <v>0</v>
      </c>
      <c r="AB107" s="118" t="e">
        <f t="shared" si="44"/>
        <v>#DIV/0!</v>
      </c>
      <c r="AC107" s="3">
        <v>0</v>
      </c>
      <c r="AD107" s="3">
        <v>0</v>
      </c>
      <c r="AE107" s="118" t="e">
        <f t="shared" si="45"/>
        <v>#DIV/0!</v>
      </c>
      <c r="AF107" s="118"/>
      <c r="AH107" s="118">
        <v>9.241757418727131</v>
      </c>
      <c r="AI107" s="118"/>
      <c r="AJ107" s="118"/>
      <c r="AK107" s="118">
        <f t="shared" si="64"/>
        <v>9.241757418727131</v>
      </c>
      <c r="AL107" s="315"/>
      <c r="AM107" s="168">
        <f t="shared" si="58"/>
        <v>23</v>
      </c>
      <c r="AN107" s="18">
        <f t="shared" si="59"/>
        <v>472</v>
      </c>
      <c r="AO107" s="203">
        <f t="shared" si="48"/>
        <v>4.8728813559322033</v>
      </c>
      <c r="AP107" s="18">
        <f t="shared" si="60"/>
        <v>62</v>
      </c>
      <c r="AQ107" s="18">
        <f t="shared" si="61"/>
        <v>449</v>
      </c>
      <c r="AR107" s="203">
        <f t="shared" si="49"/>
        <v>13.808463251670378</v>
      </c>
      <c r="AS107" s="18">
        <f t="shared" si="62"/>
        <v>35</v>
      </c>
      <c r="AT107" s="18">
        <f t="shared" si="63"/>
        <v>387</v>
      </c>
      <c r="AU107" s="205">
        <f t="shared" si="50"/>
        <v>9.043927648578812</v>
      </c>
      <c r="AV107" s="175">
        <f t="shared" si="51"/>
        <v>9.241757418727131</v>
      </c>
    </row>
    <row r="108" spans="1:48" x14ac:dyDescent="0.25">
      <c r="A108" s="4" t="s">
        <v>210</v>
      </c>
      <c r="B108" s="4" t="s">
        <v>211</v>
      </c>
      <c r="C108" s="3">
        <v>36</v>
      </c>
      <c r="D108" s="3">
        <v>245</v>
      </c>
      <c r="E108" s="118">
        <f t="shared" si="37"/>
        <v>14.69387755102041</v>
      </c>
      <c r="F108" s="3">
        <v>21</v>
      </c>
      <c r="G108" s="3">
        <v>240</v>
      </c>
      <c r="H108" s="118">
        <f t="shared" si="38"/>
        <v>8.75</v>
      </c>
      <c r="I108" s="3">
        <v>22</v>
      </c>
      <c r="J108" s="3">
        <v>190</v>
      </c>
      <c r="K108" s="118">
        <f t="shared" si="39"/>
        <v>11.578947368421053</v>
      </c>
      <c r="L108" s="118">
        <f t="shared" si="40"/>
        <v>11.674274973147154</v>
      </c>
      <c r="M108" s="3">
        <v>0</v>
      </c>
      <c r="N108" s="3">
        <v>0</v>
      </c>
      <c r="O108" s="118" t="e">
        <f t="shared" si="41"/>
        <v>#DIV/0!</v>
      </c>
      <c r="P108" s="3">
        <v>0</v>
      </c>
      <c r="Q108" s="3">
        <v>0</v>
      </c>
      <c r="R108" s="118" t="e">
        <f t="shared" si="42"/>
        <v>#DIV/0!</v>
      </c>
      <c r="S108" s="3">
        <v>0</v>
      </c>
      <c r="T108" s="3">
        <v>0</v>
      </c>
      <c r="U108" s="118" t="e">
        <f t="shared" si="57"/>
        <v>#DIV/0!</v>
      </c>
      <c r="V108" s="118"/>
      <c r="W108" s="3">
        <v>0</v>
      </c>
      <c r="X108" s="3">
        <v>0</v>
      </c>
      <c r="Y108" s="118" t="e">
        <f t="shared" si="43"/>
        <v>#DIV/0!</v>
      </c>
      <c r="Z108" s="3">
        <v>0</v>
      </c>
      <c r="AA108" s="3">
        <v>0</v>
      </c>
      <c r="AB108" s="118" t="e">
        <f t="shared" si="44"/>
        <v>#DIV/0!</v>
      </c>
      <c r="AC108" s="3">
        <v>0</v>
      </c>
      <c r="AD108" s="3">
        <v>0</v>
      </c>
      <c r="AE108" s="118" t="e">
        <f t="shared" si="45"/>
        <v>#DIV/0!</v>
      </c>
      <c r="AF108" s="118"/>
      <c r="AH108" s="118">
        <v>11.674274973147154</v>
      </c>
      <c r="AI108" s="118"/>
      <c r="AJ108" s="118"/>
      <c r="AK108" s="118">
        <f t="shared" si="64"/>
        <v>11.674274973147154</v>
      </c>
      <c r="AL108" s="315"/>
      <c r="AM108" s="168">
        <f t="shared" si="58"/>
        <v>36</v>
      </c>
      <c r="AN108" s="18">
        <f t="shared" si="59"/>
        <v>245</v>
      </c>
      <c r="AO108" s="203">
        <f t="shared" si="48"/>
        <v>14.69387755102041</v>
      </c>
      <c r="AP108" s="18">
        <f t="shared" si="60"/>
        <v>21</v>
      </c>
      <c r="AQ108" s="18">
        <f t="shared" si="61"/>
        <v>240</v>
      </c>
      <c r="AR108" s="203">
        <f t="shared" si="49"/>
        <v>8.75</v>
      </c>
      <c r="AS108" s="18">
        <f t="shared" si="62"/>
        <v>22</v>
      </c>
      <c r="AT108" s="18">
        <f t="shared" si="63"/>
        <v>190</v>
      </c>
      <c r="AU108" s="205">
        <f t="shared" si="50"/>
        <v>11.578947368421053</v>
      </c>
      <c r="AV108" s="175">
        <f t="shared" si="51"/>
        <v>11.674274973147154</v>
      </c>
    </row>
    <row r="109" spans="1:48" x14ac:dyDescent="0.25">
      <c r="A109" s="4" t="s">
        <v>212</v>
      </c>
      <c r="B109" s="4" t="s">
        <v>213</v>
      </c>
      <c r="C109" s="3">
        <v>0</v>
      </c>
      <c r="D109" s="3">
        <v>129</v>
      </c>
      <c r="E109" s="118">
        <f t="shared" si="37"/>
        <v>0</v>
      </c>
      <c r="F109" s="3">
        <v>0</v>
      </c>
      <c r="G109" s="3">
        <v>0</v>
      </c>
      <c r="H109" s="118" t="e">
        <f t="shared" si="38"/>
        <v>#DIV/0!</v>
      </c>
      <c r="I109" s="3">
        <v>0</v>
      </c>
      <c r="J109" s="3">
        <v>0</v>
      </c>
      <c r="K109" s="118" t="e">
        <f t="shared" si="39"/>
        <v>#DIV/0!</v>
      </c>
      <c r="L109" s="118" t="e">
        <f t="shared" si="40"/>
        <v>#DIV/0!</v>
      </c>
      <c r="M109" s="3">
        <v>0</v>
      </c>
      <c r="N109" s="3">
        <v>0</v>
      </c>
      <c r="O109" s="118" t="e">
        <f t="shared" si="41"/>
        <v>#DIV/0!</v>
      </c>
      <c r="P109" s="3">
        <v>0</v>
      </c>
      <c r="Q109" s="3">
        <v>0</v>
      </c>
      <c r="R109" s="118" t="e">
        <f t="shared" si="42"/>
        <v>#DIV/0!</v>
      </c>
      <c r="S109" s="3">
        <v>0</v>
      </c>
      <c r="T109" s="3">
        <v>0</v>
      </c>
      <c r="U109" s="118" t="e">
        <f t="shared" si="57"/>
        <v>#DIV/0!</v>
      </c>
      <c r="V109" s="118"/>
      <c r="W109" s="3">
        <v>0</v>
      </c>
      <c r="X109" s="3">
        <v>0</v>
      </c>
      <c r="Y109" s="118" t="e">
        <f t="shared" si="43"/>
        <v>#DIV/0!</v>
      </c>
      <c r="Z109" s="3">
        <v>0</v>
      </c>
      <c r="AA109" s="3">
        <v>0</v>
      </c>
      <c r="AB109" s="118" t="e">
        <f t="shared" si="44"/>
        <v>#DIV/0!</v>
      </c>
      <c r="AC109" s="3">
        <v>0</v>
      </c>
      <c r="AD109" s="3">
        <v>0</v>
      </c>
      <c r="AE109" s="118" t="e">
        <f t="shared" si="45"/>
        <v>#DIV/0!</v>
      </c>
      <c r="AF109" s="118"/>
      <c r="AH109" s="118"/>
      <c r="AI109" s="118"/>
      <c r="AJ109" s="118"/>
      <c r="AK109" s="306"/>
      <c r="AL109" s="315"/>
      <c r="AM109" s="168">
        <f t="shared" si="58"/>
        <v>0</v>
      </c>
      <c r="AN109" s="18">
        <f t="shared" si="59"/>
        <v>129</v>
      </c>
      <c r="AO109" s="203">
        <f t="shared" si="48"/>
        <v>0</v>
      </c>
      <c r="AP109" s="18">
        <f t="shared" si="60"/>
        <v>0</v>
      </c>
      <c r="AQ109" s="18">
        <f t="shared" si="61"/>
        <v>0</v>
      </c>
      <c r="AR109" s="203" t="e">
        <f t="shared" si="49"/>
        <v>#DIV/0!</v>
      </c>
      <c r="AS109" s="18">
        <f t="shared" si="62"/>
        <v>0</v>
      </c>
      <c r="AT109" s="18">
        <f t="shared" si="63"/>
        <v>0</v>
      </c>
      <c r="AU109" s="205" t="e">
        <f t="shared" si="50"/>
        <v>#DIV/0!</v>
      </c>
      <c r="AV109" s="175" t="e">
        <f t="shared" si="51"/>
        <v>#DIV/0!</v>
      </c>
    </row>
    <row r="110" spans="1:48" x14ac:dyDescent="0.25">
      <c r="A110" s="4" t="s">
        <v>214</v>
      </c>
      <c r="B110" s="4" t="s">
        <v>215</v>
      </c>
      <c r="C110" s="3">
        <v>0</v>
      </c>
      <c r="D110" s="3">
        <v>80</v>
      </c>
      <c r="E110" s="118">
        <f t="shared" si="37"/>
        <v>0</v>
      </c>
      <c r="F110" s="3">
        <v>0</v>
      </c>
      <c r="G110" s="3">
        <v>0</v>
      </c>
      <c r="H110" s="118" t="e">
        <f t="shared" si="38"/>
        <v>#DIV/0!</v>
      </c>
      <c r="I110" s="3">
        <v>0</v>
      </c>
      <c r="J110" s="3">
        <v>0</v>
      </c>
      <c r="K110" s="118" t="e">
        <f t="shared" si="39"/>
        <v>#DIV/0!</v>
      </c>
      <c r="L110" s="118" t="e">
        <f t="shared" si="40"/>
        <v>#DIV/0!</v>
      </c>
      <c r="M110" s="3">
        <v>0</v>
      </c>
      <c r="N110" s="3">
        <v>0</v>
      </c>
      <c r="O110" s="118" t="e">
        <f t="shared" si="41"/>
        <v>#DIV/0!</v>
      </c>
      <c r="P110" s="3">
        <v>0</v>
      </c>
      <c r="Q110" s="3">
        <v>0</v>
      </c>
      <c r="R110" s="118" t="e">
        <f t="shared" si="42"/>
        <v>#DIV/0!</v>
      </c>
      <c r="S110" s="3">
        <v>0</v>
      </c>
      <c r="T110" s="3">
        <v>0</v>
      </c>
      <c r="U110" s="118" t="e">
        <f t="shared" si="57"/>
        <v>#DIV/0!</v>
      </c>
      <c r="V110" s="118"/>
      <c r="W110" s="3">
        <v>0</v>
      </c>
      <c r="X110" s="3">
        <v>0</v>
      </c>
      <c r="Y110" s="118" t="e">
        <f t="shared" si="43"/>
        <v>#DIV/0!</v>
      </c>
      <c r="Z110" s="3">
        <v>0</v>
      </c>
      <c r="AA110" s="3">
        <v>0</v>
      </c>
      <c r="AB110" s="118" t="e">
        <f t="shared" si="44"/>
        <v>#DIV/0!</v>
      </c>
      <c r="AC110" s="3">
        <v>0</v>
      </c>
      <c r="AD110" s="3">
        <v>0</v>
      </c>
      <c r="AE110" s="118" t="e">
        <f t="shared" si="45"/>
        <v>#DIV/0!</v>
      </c>
      <c r="AF110" s="118"/>
      <c r="AH110" s="118"/>
      <c r="AI110" s="118"/>
      <c r="AJ110" s="118"/>
      <c r="AK110" s="306"/>
      <c r="AL110" s="315"/>
      <c r="AM110" s="168">
        <f t="shared" si="58"/>
        <v>0</v>
      </c>
      <c r="AN110" s="18">
        <f t="shared" si="59"/>
        <v>80</v>
      </c>
      <c r="AO110" s="203">
        <f t="shared" si="48"/>
        <v>0</v>
      </c>
      <c r="AP110" s="18">
        <f t="shared" si="60"/>
        <v>0</v>
      </c>
      <c r="AQ110" s="18">
        <f t="shared" si="61"/>
        <v>0</v>
      </c>
      <c r="AR110" s="203" t="e">
        <f t="shared" si="49"/>
        <v>#DIV/0!</v>
      </c>
      <c r="AS110" s="18">
        <f t="shared" si="62"/>
        <v>0</v>
      </c>
      <c r="AT110" s="18">
        <f t="shared" si="63"/>
        <v>0</v>
      </c>
      <c r="AU110" s="205" t="e">
        <f t="shared" si="50"/>
        <v>#DIV/0!</v>
      </c>
      <c r="AV110" s="175" t="e">
        <f t="shared" si="51"/>
        <v>#DIV/0!</v>
      </c>
    </row>
    <row r="111" spans="1:48" x14ac:dyDescent="0.25">
      <c r="A111" s="4" t="s">
        <v>216</v>
      </c>
      <c r="B111" s="4" t="s">
        <v>217</v>
      </c>
      <c r="C111" s="3">
        <v>0</v>
      </c>
      <c r="D111" s="3">
        <v>80</v>
      </c>
      <c r="E111" s="118">
        <f t="shared" si="37"/>
        <v>0</v>
      </c>
      <c r="F111" s="3">
        <v>0</v>
      </c>
      <c r="G111" s="3">
        <v>0</v>
      </c>
      <c r="H111" s="118" t="e">
        <f t="shared" si="38"/>
        <v>#DIV/0!</v>
      </c>
      <c r="I111" s="3">
        <v>0</v>
      </c>
      <c r="J111" s="3">
        <v>0</v>
      </c>
      <c r="K111" s="118" t="e">
        <f t="shared" si="39"/>
        <v>#DIV/0!</v>
      </c>
      <c r="L111" s="118" t="e">
        <f t="shared" si="40"/>
        <v>#DIV/0!</v>
      </c>
      <c r="M111" s="3">
        <v>0</v>
      </c>
      <c r="N111" s="3">
        <v>0</v>
      </c>
      <c r="O111" s="118" t="e">
        <f t="shared" si="41"/>
        <v>#DIV/0!</v>
      </c>
      <c r="P111" s="3">
        <v>0</v>
      </c>
      <c r="Q111" s="3">
        <v>0</v>
      </c>
      <c r="R111" s="118" t="e">
        <f t="shared" si="42"/>
        <v>#DIV/0!</v>
      </c>
      <c r="S111" s="3">
        <v>0</v>
      </c>
      <c r="T111" s="3">
        <v>0</v>
      </c>
      <c r="U111" s="118" t="e">
        <f t="shared" si="57"/>
        <v>#DIV/0!</v>
      </c>
      <c r="V111" s="118"/>
      <c r="W111" s="3">
        <v>0</v>
      </c>
      <c r="X111" s="3">
        <v>0</v>
      </c>
      <c r="Y111" s="118" t="e">
        <f t="shared" si="43"/>
        <v>#DIV/0!</v>
      </c>
      <c r="Z111" s="3">
        <v>0</v>
      </c>
      <c r="AA111" s="3">
        <v>0</v>
      </c>
      <c r="AB111" s="118" t="e">
        <f t="shared" si="44"/>
        <v>#DIV/0!</v>
      </c>
      <c r="AC111" s="3">
        <v>0</v>
      </c>
      <c r="AD111" s="3">
        <v>0</v>
      </c>
      <c r="AE111" s="118" t="e">
        <f t="shared" si="45"/>
        <v>#DIV/0!</v>
      </c>
      <c r="AF111" s="118"/>
      <c r="AH111" s="118"/>
      <c r="AI111" s="118"/>
      <c r="AJ111" s="118"/>
      <c r="AK111" s="306"/>
      <c r="AL111" s="315"/>
      <c r="AM111" s="168">
        <f t="shared" si="58"/>
        <v>0</v>
      </c>
      <c r="AN111" s="18">
        <f t="shared" si="59"/>
        <v>80</v>
      </c>
      <c r="AO111" s="203">
        <f t="shared" si="48"/>
        <v>0</v>
      </c>
      <c r="AP111" s="18">
        <f t="shared" si="60"/>
        <v>0</v>
      </c>
      <c r="AQ111" s="18">
        <f t="shared" si="61"/>
        <v>0</v>
      </c>
      <c r="AR111" s="203" t="e">
        <f t="shared" si="49"/>
        <v>#DIV/0!</v>
      </c>
      <c r="AS111" s="18">
        <f t="shared" si="62"/>
        <v>0</v>
      </c>
      <c r="AT111" s="18">
        <f t="shared" si="63"/>
        <v>0</v>
      </c>
      <c r="AU111" s="205" t="e">
        <f t="shared" si="50"/>
        <v>#DIV/0!</v>
      </c>
      <c r="AV111" s="175" t="e">
        <f t="shared" si="51"/>
        <v>#DIV/0!</v>
      </c>
    </row>
    <row r="112" spans="1:48" x14ac:dyDescent="0.25">
      <c r="A112" s="4" t="s">
        <v>218</v>
      </c>
      <c r="B112" s="4" t="s">
        <v>219</v>
      </c>
      <c r="C112" s="3">
        <v>0</v>
      </c>
      <c r="D112" s="3">
        <v>52</v>
      </c>
      <c r="E112" s="118">
        <f t="shared" si="37"/>
        <v>0</v>
      </c>
      <c r="F112" s="3">
        <v>0</v>
      </c>
      <c r="G112" s="3">
        <v>0</v>
      </c>
      <c r="H112" s="118" t="e">
        <f t="shared" si="38"/>
        <v>#DIV/0!</v>
      </c>
      <c r="I112" s="3">
        <v>0</v>
      </c>
      <c r="J112" s="3">
        <v>0</v>
      </c>
      <c r="K112" s="118" t="e">
        <f t="shared" si="39"/>
        <v>#DIV/0!</v>
      </c>
      <c r="L112" s="118" t="e">
        <f t="shared" si="40"/>
        <v>#DIV/0!</v>
      </c>
      <c r="M112" s="3">
        <v>0</v>
      </c>
      <c r="N112" s="3">
        <v>0</v>
      </c>
      <c r="O112" s="118" t="e">
        <f t="shared" si="41"/>
        <v>#DIV/0!</v>
      </c>
      <c r="P112" s="3">
        <v>0</v>
      </c>
      <c r="Q112" s="3">
        <v>0</v>
      </c>
      <c r="R112" s="118" t="e">
        <f t="shared" si="42"/>
        <v>#DIV/0!</v>
      </c>
      <c r="S112" s="3">
        <v>0</v>
      </c>
      <c r="T112" s="3">
        <v>0</v>
      </c>
      <c r="U112" s="118" t="e">
        <f t="shared" si="57"/>
        <v>#DIV/0!</v>
      </c>
      <c r="V112" s="118"/>
      <c r="W112" s="3">
        <v>0</v>
      </c>
      <c r="X112" s="3">
        <v>0</v>
      </c>
      <c r="Y112" s="118" t="e">
        <f t="shared" si="43"/>
        <v>#DIV/0!</v>
      </c>
      <c r="Z112" s="3">
        <v>0</v>
      </c>
      <c r="AA112" s="3">
        <v>0</v>
      </c>
      <c r="AB112" s="118" t="e">
        <f t="shared" si="44"/>
        <v>#DIV/0!</v>
      </c>
      <c r="AC112" s="3">
        <v>0</v>
      </c>
      <c r="AD112" s="3">
        <v>0</v>
      </c>
      <c r="AE112" s="118" t="e">
        <f t="shared" si="45"/>
        <v>#DIV/0!</v>
      </c>
      <c r="AF112" s="118"/>
      <c r="AH112" s="118"/>
      <c r="AI112" s="118"/>
      <c r="AJ112" s="118"/>
      <c r="AK112" s="306"/>
      <c r="AL112" s="315"/>
      <c r="AM112" s="168">
        <f t="shared" si="58"/>
        <v>0</v>
      </c>
      <c r="AN112" s="18">
        <f t="shared" si="59"/>
        <v>52</v>
      </c>
      <c r="AO112" s="203">
        <f t="shared" si="48"/>
        <v>0</v>
      </c>
      <c r="AP112" s="18">
        <f t="shared" si="60"/>
        <v>0</v>
      </c>
      <c r="AQ112" s="18">
        <f t="shared" si="61"/>
        <v>0</v>
      </c>
      <c r="AR112" s="203" t="e">
        <f t="shared" si="49"/>
        <v>#DIV/0!</v>
      </c>
      <c r="AS112" s="18">
        <f t="shared" si="62"/>
        <v>0</v>
      </c>
      <c r="AT112" s="18">
        <f t="shared" si="63"/>
        <v>0</v>
      </c>
      <c r="AU112" s="205" t="e">
        <f t="shared" si="50"/>
        <v>#DIV/0!</v>
      </c>
      <c r="AV112" s="175" t="e">
        <f t="shared" si="51"/>
        <v>#DIV/0!</v>
      </c>
    </row>
    <row r="113" spans="2:48" ht="15.75" thickBot="1" x14ac:dyDescent="0.3">
      <c r="B113" s="9" t="s">
        <v>473</v>
      </c>
      <c r="C113" s="25">
        <f>SUM(C4:C112)</f>
        <v>17791</v>
      </c>
      <c r="D113" s="25">
        <f t="shared" ref="D113:AD113" si="65">SUM(D4:D112)</f>
        <v>137709</v>
      </c>
      <c r="E113" s="135">
        <f t="shared" si="37"/>
        <v>12.919271797776471</v>
      </c>
      <c r="F113" s="25">
        <f t="shared" si="65"/>
        <v>11552</v>
      </c>
      <c r="G113" s="25">
        <f t="shared" si="65"/>
        <v>117712</v>
      </c>
      <c r="H113" s="118">
        <f t="shared" si="38"/>
        <v>9.8137827918988716</v>
      </c>
      <c r="I113" s="25">
        <f t="shared" si="65"/>
        <v>8886</v>
      </c>
      <c r="J113" s="25">
        <f t="shared" si="65"/>
        <v>106077</v>
      </c>
      <c r="K113" s="118">
        <f t="shared" si="39"/>
        <v>8.3769337368138235</v>
      </c>
      <c r="L113" s="118">
        <f t="shared" si="40"/>
        <v>10.369996108829723</v>
      </c>
      <c r="M113" s="25">
        <f t="shared" si="65"/>
        <v>34</v>
      </c>
      <c r="N113" s="25">
        <f t="shared" si="65"/>
        <v>219</v>
      </c>
      <c r="O113" s="118">
        <f t="shared" si="41"/>
        <v>15.52511415525114</v>
      </c>
      <c r="P113" s="25">
        <f t="shared" si="65"/>
        <v>18</v>
      </c>
      <c r="Q113" s="25">
        <f t="shared" si="65"/>
        <v>165</v>
      </c>
      <c r="R113" s="118">
        <f t="shared" si="42"/>
        <v>10.909090909090908</v>
      </c>
      <c r="S113" s="25">
        <f t="shared" si="65"/>
        <v>6</v>
      </c>
      <c r="T113" s="25">
        <f t="shared" si="65"/>
        <v>155</v>
      </c>
      <c r="U113" s="118">
        <f t="shared" si="57"/>
        <v>3.870967741935484</v>
      </c>
      <c r="V113" s="118">
        <f>+(O113+R113+U113)/3</f>
        <v>10.101724268759178</v>
      </c>
      <c r="W113" s="25">
        <f t="shared" si="65"/>
        <v>2987</v>
      </c>
      <c r="X113" s="25">
        <f t="shared" si="65"/>
        <v>52260</v>
      </c>
      <c r="Y113" s="118">
        <f t="shared" si="43"/>
        <v>5.7156525066972828</v>
      </c>
      <c r="Z113" s="25">
        <f t="shared" si="65"/>
        <v>2355</v>
      </c>
      <c r="AA113" s="25">
        <f t="shared" si="65"/>
        <v>50808</v>
      </c>
      <c r="AB113" s="118">
        <f t="shared" si="44"/>
        <v>4.635096835144072</v>
      </c>
      <c r="AC113" s="25">
        <f t="shared" si="65"/>
        <v>1629</v>
      </c>
      <c r="AD113" s="25">
        <f t="shared" si="65"/>
        <v>32854</v>
      </c>
      <c r="AE113" s="118">
        <f t="shared" si="45"/>
        <v>4.9583003591647898</v>
      </c>
      <c r="AF113" s="118">
        <f t="shared" si="46"/>
        <v>5.1030165670020482</v>
      </c>
      <c r="AH113" s="118">
        <v>10.369996108829723</v>
      </c>
      <c r="AI113" s="118">
        <v>10.101724268759178</v>
      </c>
      <c r="AJ113" s="118">
        <v>5.1030165670020482</v>
      </c>
      <c r="AK113" s="118">
        <f>+(AH113+AI113+AJ113)/3</f>
        <v>8.5249123148636503</v>
      </c>
      <c r="AL113" s="315"/>
      <c r="AM113" s="169">
        <f>SUM(AM4:AM112)</f>
        <v>20812</v>
      </c>
      <c r="AN113" s="170">
        <f>SUM(AN4:AN112)</f>
        <v>190188</v>
      </c>
      <c r="AO113" s="171">
        <f t="shared" si="48"/>
        <v>10.942856541947968</v>
      </c>
      <c r="AP113" s="170">
        <f t="shared" si="60"/>
        <v>13925</v>
      </c>
      <c r="AQ113" s="170">
        <f t="shared" si="61"/>
        <v>168685</v>
      </c>
      <c r="AR113" s="171">
        <f t="shared" si="49"/>
        <v>8.2550315677149708</v>
      </c>
      <c r="AS113" s="170">
        <f t="shared" si="62"/>
        <v>10521</v>
      </c>
      <c r="AT113" s="170">
        <f t="shared" si="63"/>
        <v>139086</v>
      </c>
      <c r="AU113" s="172">
        <f t="shared" si="50"/>
        <v>7.5643846253397182</v>
      </c>
      <c r="AV113" s="173">
        <f t="shared" si="51"/>
        <v>8.9207575783342197</v>
      </c>
    </row>
    <row r="114" spans="2:48" ht="15.75" thickTop="1" x14ac:dyDescent="0.25"/>
    <row r="115" spans="2:48" x14ac:dyDescent="0.25">
      <c r="AT115" s="7"/>
    </row>
  </sheetData>
  <mergeCells count="6">
    <mergeCell ref="AM2:AV2"/>
    <mergeCell ref="A2:A3"/>
    <mergeCell ref="B2:B3"/>
    <mergeCell ref="C2:L2"/>
    <mergeCell ref="M2:V2"/>
    <mergeCell ref="W2:AF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1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P1" sqref="AP1:AP1048576"/>
    </sheetView>
  </sheetViews>
  <sheetFormatPr baseColWidth="10" defaultColWidth="9.140625" defaultRowHeight="15" x14ac:dyDescent="0.25"/>
  <cols>
    <col min="2" max="2" width="68.42578125" customWidth="1"/>
    <col min="3" max="41" width="5.85546875" customWidth="1"/>
    <col min="42" max="42" width="7" customWidth="1"/>
    <col min="43" max="43" width="6.5703125" customWidth="1"/>
    <col min="44" max="44" width="5.85546875" customWidth="1"/>
    <col min="45" max="45" width="6.7109375" customWidth="1"/>
    <col min="46" max="127" width="5.85546875" customWidth="1"/>
    <col min="139" max="139" width="11.7109375" customWidth="1"/>
    <col min="140" max="140" width="10" customWidth="1"/>
    <col min="141" max="142" width="9.42578125" customWidth="1"/>
    <col min="143" max="143" width="5.5703125" customWidth="1"/>
  </cols>
  <sheetData>
    <row r="1" spans="1:147" ht="15.75" thickBot="1" x14ac:dyDescent="0.3"/>
    <row r="2" spans="1:147" ht="16.5" customHeight="1" thickTop="1" thickBot="1" x14ac:dyDescent="0.3">
      <c r="A2" s="325" t="s">
        <v>0</v>
      </c>
      <c r="B2" s="346" t="s">
        <v>1</v>
      </c>
      <c r="C2" s="325" t="s">
        <v>424</v>
      </c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8"/>
      <c r="AT2" s="325" t="s">
        <v>441</v>
      </c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8"/>
      <c r="CK2" s="325" t="s">
        <v>442</v>
      </c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  <c r="CW2" s="337"/>
      <c r="CX2" s="337"/>
      <c r="CY2" s="337"/>
      <c r="CZ2" s="337"/>
      <c r="DA2" s="337"/>
      <c r="DB2" s="337"/>
      <c r="DC2" s="337"/>
      <c r="DD2" s="337"/>
      <c r="DE2" s="337"/>
      <c r="DF2" s="337"/>
      <c r="DG2" s="337"/>
      <c r="DH2" s="337"/>
      <c r="DI2" s="337"/>
      <c r="DJ2" s="337"/>
      <c r="DK2" s="337"/>
      <c r="DL2" s="337"/>
      <c r="DM2" s="337"/>
      <c r="DN2" s="337"/>
      <c r="DO2" s="337"/>
      <c r="DP2" s="337"/>
      <c r="DQ2" s="337"/>
      <c r="DR2" s="337"/>
      <c r="DS2" s="337"/>
      <c r="DT2" s="337"/>
      <c r="DU2" s="337"/>
      <c r="DV2" s="337"/>
      <c r="DW2" s="337"/>
      <c r="DX2" s="337"/>
      <c r="DY2" s="337"/>
      <c r="DZ2" s="337"/>
      <c r="EA2" s="338"/>
      <c r="EB2" s="303"/>
      <c r="EC2" s="303"/>
      <c r="ED2" s="303"/>
      <c r="EE2" s="303"/>
      <c r="EF2" s="303"/>
      <c r="EG2" s="303"/>
      <c r="EH2" s="303"/>
      <c r="EI2" s="340" t="s">
        <v>873</v>
      </c>
      <c r="EJ2" s="341"/>
      <c r="EK2" s="341"/>
      <c r="EL2" s="342"/>
      <c r="EN2" s="340" t="s">
        <v>874</v>
      </c>
      <c r="EO2" s="341"/>
      <c r="EP2" s="341"/>
      <c r="EQ2" s="342"/>
    </row>
    <row r="3" spans="1:147" ht="39.950000000000003" customHeight="1" thickTop="1" thickBot="1" x14ac:dyDescent="0.3">
      <c r="A3" s="325" t="s">
        <v>0</v>
      </c>
      <c r="B3" s="347" t="s">
        <v>1</v>
      </c>
      <c r="C3" s="318" t="s">
        <v>425</v>
      </c>
      <c r="D3" s="318" t="s">
        <v>425</v>
      </c>
      <c r="E3" s="318" t="s">
        <v>425</v>
      </c>
      <c r="F3" s="318" t="s">
        <v>429</v>
      </c>
      <c r="G3" s="318" t="s">
        <v>429</v>
      </c>
      <c r="H3" s="318" t="s">
        <v>429</v>
      </c>
      <c r="I3" s="318" t="s">
        <v>430</v>
      </c>
      <c r="J3" s="318" t="s">
        <v>430</v>
      </c>
      <c r="K3" s="318" t="s">
        <v>430</v>
      </c>
      <c r="L3" s="318" t="s">
        <v>431</v>
      </c>
      <c r="M3" s="318" t="s">
        <v>431</v>
      </c>
      <c r="N3" s="318" t="s">
        <v>431</v>
      </c>
      <c r="O3" s="318" t="s">
        <v>432</v>
      </c>
      <c r="P3" s="318" t="s">
        <v>432</v>
      </c>
      <c r="Q3" s="318" t="s">
        <v>432</v>
      </c>
      <c r="R3" s="318" t="s">
        <v>433</v>
      </c>
      <c r="S3" s="318" t="s">
        <v>433</v>
      </c>
      <c r="T3" s="318" t="s">
        <v>433</v>
      </c>
      <c r="U3" s="318" t="s">
        <v>434</v>
      </c>
      <c r="V3" s="318" t="s">
        <v>434</v>
      </c>
      <c r="W3" s="318" t="s">
        <v>434</v>
      </c>
      <c r="X3" s="318" t="s">
        <v>435</v>
      </c>
      <c r="Y3" s="318" t="s">
        <v>435</v>
      </c>
      <c r="Z3" s="318" t="s">
        <v>435</v>
      </c>
      <c r="AA3" s="325" t="s">
        <v>436</v>
      </c>
      <c r="AB3" s="337"/>
      <c r="AC3" s="337"/>
      <c r="AD3" s="325" t="s">
        <v>437</v>
      </c>
      <c r="AE3" s="337"/>
      <c r="AF3" s="337"/>
      <c r="AG3" s="325" t="s">
        <v>438</v>
      </c>
      <c r="AH3" s="337"/>
      <c r="AI3" s="337"/>
      <c r="AJ3" s="325" t="s">
        <v>439</v>
      </c>
      <c r="AK3" s="337"/>
      <c r="AL3" s="337"/>
      <c r="AM3" s="325" t="s">
        <v>440</v>
      </c>
      <c r="AN3" s="337"/>
      <c r="AO3" s="337"/>
      <c r="AP3" s="325" t="s">
        <v>473</v>
      </c>
      <c r="AQ3" s="337"/>
      <c r="AR3" s="337"/>
      <c r="AS3" s="338"/>
      <c r="AT3" s="338" t="s">
        <v>425</v>
      </c>
      <c r="AU3" s="318" t="s">
        <v>425</v>
      </c>
      <c r="AV3" s="318" t="s">
        <v>425</v>
      </c>
      <c r="AW3" s="318" t="s">
        <v>429</v>
      </c>
      <c r="AX3" s="318" t="s">
        <v>429</v>
      </c>
      <c r="AY3" s="318" t="s">
        <v>429</v>
      </c>
      <c r="AZ3" s="318" t="s">
        <v>430</v>
      </c>
      <c r="BA3" s="318" t="s">
        <v>430</v>
      </c>
      <c r="BB3" s="318" t="s">
        <v>430</v>
      </c>
      <c r="BC3" s="318" t="s">
        <v>431</v>
      </c>
      <c r="BD3" s="318" t="s">
        <v>431</v>
      </c>
      <c r="BE3" s="318" t="s">
        <v>431</v>
      </c>
      <c r="BF3" s="318" t="s">
        <v>432</v>
      </c>
      <c r="BG3" s="318" t="s">
        <v>432</v>
      </c>
      <c r="BH3" s="318" t="s">
        <v>432</v>
      </c>
      <c r="BI3" s="318" t="s">
        <v>433</v>
      </c>
      <c r="BJ3" s="318" t="s">
        <v>433</v>
      </c>
      <c r="BK3" s="318" t="s">
        <v>433</v>
      </c>
      <c r="BL3" s="318" t="s">
        <v>434</v>
      </c>
      <c r="BM3" s="318" t="s">
        <v>434</v>
      </c>
      <c r="BN3" s="318" t="s">
        <v>434</v>
      </c>
      <c r="BO3" s="318" t="s">
        <v>435</v>
      </c>
      <c r="BP3" s="318" t="s">
        <v>435</v>
      </c>
      <c r="BQ3" s="318" t="s">
        <v>435</v>
      </c>
      <c r="BR3" s="318" t="s">
        <v>436</v>
      </c>
      <c r="BS3" s="318" t="s">
        <v>436</v>
      </c>
      <c r="BT3" s="318" t="s">
        <v>436</v>
      </c>
      <c r="BU3" s="318" t="s">
        <v>437</v>
      </c>
      <c r="BV3" s="318" t="s">
        <v>437</v>
      </c>
      <c r="BW3" s="318" t="s">
        <v>437</v>
      </c>
      <c r="BX3" s="318" t="s">
        <v>438</v>
      </c>
      <c r="BY3" s="318" t="s">
        <v>438</v>
      </c>
      <c r="BZ3" s="318" t="s">
        <v>438</v>
      </c>
      <c r="CA3" s="318" t="s">
        <v>439</v>
      </c>
      <c r="CB3" s="318" t="s">
        <v>439</v>
      </c>
      <c r="CC3" s="318" t="s">
        <v>439</v>
      </c>
      <c r="CD3" s="318" t="s">
        <v>440</v>
      </c>
      <c r="CE3" s="318" t="s">
        <v>440</v>
      </c>
      <c r="CF3" s="318" t="s">
        <v>440</v>
      </c>
      <c r="CG3" s="325" t="s">
        <v>473</v>
      </c>
      <c r="CH3" s="337"/>
      <c r="CI3" s="337"/>
      <c r="CJ3" s="338"/>
      <c r="CK3" s="318" t="s">
        <v>425</v>
      </c>
      <c r="CL3" s="318" t="s">
        <v>425</v>
      </c>
      <c r="CM3" s="318" t="s">
        <v>425</v>
      </c>
      <c r="CN3" s="318" t="s">
        <v>429</v>
      </c>
      <c r="CO3" s="318" t="s">
        <v>429</v>
      </c>
      <c r="CP3" s="318" t="s">
        <v>429</v>
      </c>
      <c r="CQ3" s="318" t="s">
        <v>430</v>
      </c>
      <c r="CR3" s="318" t="s">
        <v>430</v>
      </c>
      <c r="CS3" s="318" t="s">
        <v>430</v>
      </c>
      <c r="CT3" s="318" t="s">
        <v>431</v>
      </c>
      <c r="CU3" s="318" t="s">
        <v>431</v>
      </c>
      <c r="CV3" s="318" t="s">
        <v>431</v>
      </c>
      <c r="CW3" s="318" t="s">
        <v>432</v>
      </c>
      <c r="CX3" s="318" t="s">
        <v>432</v>
      </c>
      <c r="CY3" s="318" t="s">
        <v>432</v>
      </c>
      <c r="CZ3" s="318" t="s">
        <v>433</v>
      </c>
      <c r="DA3" s="318" t="s">
        <v>433</v>
      </c>
      <c r="DB3" s="318" t="s">
        <v>433</v>
      </c>
      <c r="DC3" s="318" t="s">
        <v>434</v>
      </c>
      <c r="DD3" s="318" t="s">
        <v>434</v>
      </c>
      <c r="DE3" s="318" t="s">
        <v>434</v>
      </c>
      <c r="DF3" s="318" t="s">
        <v>435</v>
      </c>
      <c r="DG3" s="318" t="s">
        <v>435</v>
      </c>
      <c r="DH3" s="318" t="s">
        <v>435</v>
      </c>
      <c r="DI3" s="318" t="s">
        <v>436</v>
      </c>
      <c r="DJ3" s="318" t="s">
        <v>436</v>
      </c>
      <c r="DK3" s="318" t="s">
        <v>436</v>
      </c>
      <c r="DL3" s="318" t="s">
        <v>437</v>
      </c>
      <c r="DM3" s="318" t="s">
        <v>437</v>
      </c>
      <c r="DN3" s="318" t="s">
        <v>437</v>
      </c>
      <c r="DO3" s="318" t="s">
        <v>438</v>
      </c>
      <c r="DP3" s="318" t="s">
        <v>438</v>
      </c>
      <c r="DQ3" s="318" t="s">
        <v>438</v>
      </c>
      <c r="DR3" s="318" t="s">
        <v>439</v>
      </c>
      <c r="DS3" s="318" t="s">
        <v>439</v>
      </c>
      <c r="DT3" s="318" t="s">
        <v>439</v>
      </c>
      <c r="DU3" s="318" t="s">
        <v>440</v>
      </c>
      <c r="DV3" s="318" t="s">
        <v>440</v>
      </c>
      <c r="DW3" s="318" t="s">
        <v>440</v>
      </c>
      <c r="DX3" s="325" t="s">
        <v>473</v>
      </c>
      <c r="DY3" s="337"/>
      <c r="DZ3" s="337"/>
      <c r="EA3" s="338"/>
      <c r="EB3" s="303"/>
      <c r="EC3" s="303"/>
      <c r="ED3" s="303"/>
      <c r="EE3" s="303"/>
      <c r="EF3" s="303"/>
      <c r="EG3" s="303"/>
      <c r="EH3" s="303"/>
      <c r="EI3" s="343"/>
      <c r="EJ3" s="344"/>
      <c r="EK3" s="344"/>
      <c r="EL3" s="345"/>
      <c r="EM3" s="307"/>
      <c r="EN3" s="343"/>
      <c r="EO3" s="344"/>
      <c r="EP3" s="344"/>
      <c r="EQ3" s="345"/>
    </row>
    <row r="4" spans="1:147" ht="16.5" thickTop="1" thickBot="1" x14ac:dyDescent="0.3">
      <c r="A4" s="325" t="s">
        <v>0</v>
      </c>
      <c r="B4" s="348" t="s">
        <v>1</v>
      </c>
      <c r="C4" s="2" t="s">
        <v>426</v>
      </c>
      <c r="D4" s="2" t="s">
        <v>427</v>
      </c>
      <c r="E4" s="2" t="s">
        <v>428</v>
      </c>
      <c r="F4" s="2" t="s">
        <v>426</v>
      </c>
      <c r="G4" s="2" t="s">
        <v>427</v>
      </c>
      <c r="H4" s="2" t="s">
        <v>428</v>
      </c>
      <c r="I4" s="2" t="s">
        <v>426</v>
      </c>
      <c r="J4" s="2" t="s">
        <v>427</v>
      </c>
      <c r="K4" s="2" t="s">
        <v>428</v>
      </c>
      <c r="L4" s="2" t="s">
        <v>426</v>
      </c>
      <c r="M4" s="2" t="s">
        <v>427</v>
      </c>
      <c r="N4" s="2" t="s">
        <v>428</v>
      </c>
      <c r="O4" s="2" t="s">
        <v>426</v>
      </c>
      <c r="P4" s="2" t="s">
        <v>427</v>
      </c>
      <c r="Q4" s="2" t="s">
        <v>428</v>
      </c>
      <c r="R4" s="2" t="s">
        <v>426</v>
      </c>
      <c r="S4" s="2" t="s">
        <v>427</v>
      </c>
      <c r="T4" s="2" t="s">
        <v>428</v>
      </c>
      <c r="U4" s="2" t="s">
        <v>426</v>
      </c>
      <c r="V4" s="2" t="s">
        <v>427</v>
      </c>
      <c r="W4" s="2" t="s">
        <v>428</v>
      </c>
      <c r="X4" s="2" t="s">
        <v>426</v>
      </c>
      <c r="Y4" s="2" t="s">
        <v>427</v>
      </c>
      <c r="Z4" s="2" t="s">
        <v>428</v>
      </c>
      <c r="AA4" s="2" t="s">
        <v>426</v>
      </c>
      <c r="AB4" s="2" t="s">
        <v>427</v>
      </c>
      <c r="AC4" s="2" t="s">
        <v>428</v>
      </c>
      <c r="AD4" s="2" t="s">
        <v>426</v>
      </c>
      <c r="AE4" s="2" t="s">
        <v>427</v>
      </c>
      <c r="AF4" s="2" t="s">
        <v>428</v>
      </c>
      <c r="AG4" s="2" t="s">
        <v>426</v>
      </c>
      <c r="AH4" s="2" t="s">
        <v>427</v>
      </c>
      <c r="AI4" s="2" t="s">
        <v>428</v>
      </c>
      <c r="AJ4" s="2" t="s">
        <v>426</v>
      </c>
      <c r="AK4" s="2" t="s">
        <v>427</v>
      </c>
      <c r="AL4" s="2" t="s">
        <v>428</v>
      </c>
      <c r="AM4" s="2" t="s">
        <v>426</v>
      </c>
      <c r="AN4" s="2" t="s">
        <v>427</v>
      </c>
      <c r="AO4" s="2" t="s">
        <v>428</v>
      </c>
      <c r="AP4" s="164" t="s">
        <v>426</v>
      </c>
      <c r="AQ4" s="164" t="s">
        <v>427</v>
      </c>
      <c r="AR4" s="164" t="s">
        <v>428</v>
      </c>
      <c r="AS4" s="164" t="s">
        <v>558</v>
      </c>
      <c r="AT4" s="163" t="s">
        <v>426</v>
      </c>
      <c r="AU4" s="2" t="s">
        <v>427</v>
      </c>
      <c r="AV4" s="2" t="s">
        <v>428</v>
      </c>
      <c r="AW4" s="2" t="s">
        <v>426</v>
      </c>
      <c r="AX4" s="2" t="s">
        <v>427</v>
      </c>
      <c r="AY4" s="2" t="s">
        <v>428</v>
      </c>
      <c r="AZ4" s="2" t="s">
        <v>426</v>
      </c>
      <c r="BA4" s="2" t="s">
        <v>427</v>
      </c>
      <c r="BB4" s="2" t="s">
        <v>428</v>
      </c>
      <c r="BC4" s="2" t="s">
        <v>426</v>
      </c>
      <c r="BD4" s="2" t="s">
        <v>427</v>
      </c>
      <c r="BE4" s="2" t="s">
        <v>428</v>
      </c>
      <c r="BF4" s="2" t="s">
        <v>426</v>
      </c>
      <c r="BG4" s="2" t="s">
        <v>427</v>
      </c>
      <c r="BH4" s="2" t="s">
        <v>428</v>
      </c>
      <c r="BI4" s="2" t="s">
        <v>426</v>
      </c>
      <c r="BJ4" s="2" t="s">
        <v>427</v>
      </c>
      <c r="BK4" s="2" t="s">
        <v>428</v>
      </c>
      <c r="BL4" s="2" t="s">
        <v>426</v>
      </c>
      <c r="BM4" s="2" t="s">
        <v>427</v>
      </c>
      <c r="BN4" s="2" t="s">
        <v>428</v>
      </c>
      <c r="BO4" s="2" t="s">
        <v>426</v>
      </c>
      <c r="BP4" s="2" t="s">
        <v>427</v>
      </c>
      <c r="BQ4" s="2" t="s">
        <v>428</v>
      </c>
      <c r="BR4" s="2" t="s">
        <v>426</v>
      </c>
      <c r="BS4" s="2" t="s">
        <v>427</v>
      </c>
      <c r="BT4" s="2" t="s">
        <v>428</v>
      </c>
      <c r="BU4" s="2" t="s">
        <v>426</v>
      </c>
      <c r="BV4" s="2" t="s">
        <v>427</v>
      </c>
      <c r="BW4" s="2" t="s">
        <v>428</v>
      </c>
      <c r="BX4" s="2" t="s">
        <v>426</v>
      </c>
      <c r="BY4" s="2" t="s">
        <v>427</v>
      </c>
      <c r="BZ4" s="2" t="s">
        <v>428</v>
      </c>
      <c r="CA4" s="2" t="s">
        <v>426</v>
      </c>
      <c r="CB4" s="2" t="s">
        <v>427</v>
      </c>
      <c r="CC4" s="2" t="s">
        <v>428</v>
      </c>
      <c r="CD4" s="2" t="s">
        <v>426</v>
      </c>
      <c r="CE4" s="2" t="s">
        <v>427</v>
      </c>
      <c r="CF4" s="2" t="s">
        <v>428</v>
      </c>
      <c r="CG4" s="164" t="s">
        <v>426</v>
      </c>
      <c r="CH4" s="164" t="s">
        <v>427</v>
      </c>
      <c r="CI4" s="164" t="s">
        <v>428</v>
      </c>
      <c r="CJ4" s="164" t="s">
        <v>558</v>
      </c>
      <c r="CK4" s="292" t="s">
        <v>426</v>
      </c>
      <c r="CL4" s="292" t="s">
        <v>427</v>
      </c>
      <c r="CM4" s="292" t="s">
        <v>428</v>
      </c>
      <c r="CN4" s="292" t="s">
        <v>426</v>
      </c>
      <c r="CO4" s="292" t="s">
        <v>427</v>
      </c>
      <c r="CP4" s="292" t="s">
        <v>428</v>
      </c>
      <c r="CQ4" s="292" t="s">
        <v>426</v>
      </c>
      <c r="CR4" s="292" t="s">
        <v>427</v>
      </c>
      <c r="CS4" s="292" t="s">
        <v>428</v>
      </c>
      <c r="CT4" s="292" t="s">
        <v>426</v>
      </c>
      <c r="CU4" s="292" t="s">
        <v>427</v>
      </c>
      <c r="CV4" s="292" t="s">
        <v>428</v>
      </c>
      <c r="CW4" s="292" t="s">
        <v>426</v>
      </c>
      <c r="CX4" s="292" t="s">
        <v>427</v>
      </c>
      <c r="CY4" s="292" t="s">
        <v>428</v>
      </c>
      <c r="CZ4" s="292" t="s">
        <v>426</v>
      </c>
      <c r="DA4" s="292" t="s">
        <v>427</v>
      </c>
      <c r="DB4" s="292" t="s">
        <v>428</v>
      </c>
      <c r="DC4" s="292" t="s">
        <v>426</v>
      </c>
      <c r="DD4" s="292" t="s">
        <v>427</v>
      </c>
      <c r="DE4" s="292" t="s">
        <v>428</v>
      </c>
      <c r="DF4" s="292" t="s">
        <v>426</v>
      </c>
      <c r="DG4" s="292" t="s">
        <v>427</v>
      </c>
      <c r="DH4" s="292" t="s">
        <v>428</v>
      </c>
      <c r="DI4" s="292" t="s">
        <v>426</v>
      </c>
      <c r="DJ4" s="292" t="s">
        <v>427</v>
      </c>
      <c r="DK4" s="292" t="s">
        <v>428</v>
      </c>
      <c r="DL4" s="292" t="s">
        <v>426</v>
      </c>
      <c r="DM4" s="292" t="s">
        <v>427</v>
      </c>
      <c r="DN4" s="292" t="s">
        <v>428</v>
      </c>
      <c r="DO4" s="292" t="s">
        <v>426</v>
      </c>
      <c r="DP4" s="292" t="s">
        <v>427</v>
      </c>
      <c r="DQ4" s="292" t="s">
        <v>428</v>
      </c>
      <c r="DR4" s="292" t="s">
        <v>426</v>
      </c>
      <c r="DS4" s="292" t="s">
        <v>427</v>
      </c>
      <c r="DT4" s="292" t="s">
        <v>428</v>
      </c>
      <c r="DU4" s="292" t="s">
        <v>426</v>
      </c>
      <c r="DV4" s="292" t="s">
        <v>427</v>
      </c>
      <c r="DW4" s="292" t="s">
        <v>428</v>
      </c>
      <c r="DX4" s="292" t="s">
        <v>426</v>
      </c>
      <c r="DY4" s="292" t="s">
        <v>427</v>
      </c>
      <c r="DZ4" s="292" t="s">
        <v>428</v>
      </c>
      <c r="EA4" s="292" t="s">
        <v>846</v>
      </c>
      <c r="EB4" s="308"/>
      <c r="EC4" s="308"/>
      <c r="ED4" s="308"/>
      <c r="EE4" s="308"/>
      <c r="EF4" s="308"/>
      <c r="EG4" s="308"/>
      <c r="EH4" s="308"/>
      <c r="EI4" s="290" t="s">
        <v>396</v>
      </c>
      <c r="EJ4" s="290" t="s">
        <v>397</v>
      </c>
      <c r="EK4" s="290" t="s">
        <v>398</v>
      </c>
      <c r="EL4" s="290" t="s">
        <v>473</v>
      </c>
      <c r="EN4" s="290" t="s">
        <v>426</v>
      </c>
      <c r="EO4" s="290" t="s">
        <v>427</v>
      </c>
      <c r="EP4" s="290" t="s">
        <v>428</v>
      </c>
      <c r="EQ4" s="290" t="s">
        <v>846</v>
      </c>
    </row>
    <row r="5" spans="1:147" ht="15.75" thickTop="1" x14ac:dyDescent="0.25">
      <c r="A5" s="253" t="s">
        <v>2</v>
      </c>
      <c r="B5" s="256" t="s">
        <v>3</v>
      </c>
      <c r="C5" s="159">
        <v>145</v>
      </c>
      <c r="D5" s="3">
        <v>30</v>
      </c>
      <c r="E5" s="3">
        <v>34</v>
      </c>
      <c r="F5" s="3">
        <v>0</v>
      </c>
      <c r="G5" s="3">
        <v>0</v>
      </c>
      <c r="H5" s="3">
        <v>0</v>
      </c>
      <c r="I5" s="3">
        <v>165</v>
      </c>
      <c r="J5" s="3">
        <v>95</v>
      </c>
      <c r="K5" s="3">
        <v>66</v>
      </c>
      <c r="L5" s="3">
        <v>7</v>
      </c>
      <c r="M5" s="3">
        <v>8</v>
      </c>
      <c r="N5" s="3">
        <v>7</v>
      </c>
      <c r="O5" s="3">
        <v>101</v>
      </c>
      <c r="P5" s="3">
        <v>65</v>
      </c>
      <c r="Q5" s="3">
        <v>25</v>
      </c>
      <c r="R5" s="3">
        <v>0</v>
      </c>
      <c r="S5" s="3">
        <v>0</v>
      </c>
      <c r="T5" s="3">
        <v>0</v>
      </c>
      <c r="U5" s="3">
        <v>34</v>
      </c>
      <c r="V5" s="3">
        <v>11</v>
      </c>
      <c r="W5" s="3">
        <v>11</v>
      </c>
      <c r="X5" s="3">
        <v>0</v>
      </c>
      <c r="Y5" s="3">
        <v>0</v>
      </c>
      <c r="Z5" s="3">
        <v>0</v>
      </c>
      <c r="AA5" s="3">
        <v>21</v>
      </c>
      <c r="AB5" s="3">
        <v>7</v>
      </c>
      <c r="AC5" s="3">
        <v>2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1</v>
      </c>
      <c r="AJ5" s="3">
        <v>0</v>
      </c>
      <c r="AK5" s="3">
        <v>0</v>
      </c>
      <c r="AL5" s="3">
        <v>0</v>
      </c>
      <c r="AM5" s="3">
        <v>34</v>
      </c>
      <c r="AN5" s="3">
        <v>21</v>
      </c>
      <c r="AO5" s="3">
        <v>18</v>
      </c>
      <c r="AP5" s="73">
        <f>+C5+F5+I5+L5+O5+R5+U5+X5+AA5+AD5+AG5+AJ5+AM5</f>
        <v>507</v>
      </c>
      <c r="AQ5" s="73">
        <f>+D5+G5+J5+M5+P5+S5+V5+Y5+AB5+AE5+AH5+AK5+AN5</f>
        <v>237</v>
      </c>
      <c r="AR5" s="73">
        <f>+E5+H5+K5+N5+Q5+T5+W5+Z5+AC5+AF5+AI5+AL5+AO5</f>
        <v>164</v>
      </c>
      <c r="AS5" s="181">
        <f>+AP5+AQ5+AR5</f>
        <v>908</v>
      </c>
      <c r="AT5" s="159">
        <v>4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1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73">
        <f>+AT5+AW5+AZ5+BC5+BF5+BI5+BL5+BO5+BR5+BU5+BX5+CA5+CD5</f>
        <v>4</v>
      </c>
      <c r="CH5" s="73">
        <f>+AU5+AX5+BA5+BD5+BG5+BJ5+BM5+BP5+BS5+BV5+BY5+CB5+CE5</f>
        <v>1</v>
      </c>
      <c r="CI5" s="73">
        <f>+AV5+AY5+BB5+BE5+BH5+BK5+BN5+BQ5+BT5+BW5+BZ5+CC5+CF5</f>
        <v>0</v>
      </c>
      <c r="CJ5" s="181">
        <f>+CG5+CH5+CI5</f>
        <v>5</v>
      </c>
      <c r="CK5" s="31">
        <v>8</v>
      </c>
      <c r="CL5" s="3">
        <v>12</v>
      </c>
      <c r="CM5" s="3">
        <v>2</v>
      </c>
      <c r="CN5" s="3">
        <v>0</v>
      </c>
      <c r="CO5" s="3">
        <v>0</v>
      </c>
      <c r="CP5" s="3">
        <v>0</v>
      </c>
      <c r="CQ5" s="3">
        <v>46</v>
      </c>
      <c r="CR5" s="3">
        <v>13</v>
      </c>
      <c r="CS5" s="3">
        <v>5</v>
      </c>
      <c r="CT5" s="3">
        <v>1</v>
      </c>
      <c r="CU5" s="3">
        <v>2</v>
      </c>
      <c r="CV5" s="3">
        <v>0</v>
      </c>
      <c r="CW5" s="3">
        <v>16</v>
      </c>
      <c r="CX5" s="3">
        <v>9</v>
      </c>
      <c r="CY5" s="3">
        <v>2</v>
      </c>
      <c r="CZ5" s="3">
        <v>0</v>
      </c>
      <c r="DA5" s="3">
        <v>0</v>
      </c>
      <c r="DB5" s="3">
        <v>0</v>
      </c>
      <c r="DC5" s="3">
        <v>19</v>
      </c>
      <c r="DD5" s="3">
        <v>12</v>
      </c>
      <c r="DE5" s="3">
        <v>3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">
        <v>3</v>
      </c>
      <c r="DV5" s="3">
        <v>1</v>
      </c>
      <c r="DW5" s="3">
        <v>2</v>
      </c>
      <c r="DX5" s="73">
        <f>+CK5+CN5+CQ5+CT5+CW5+CZ5+DC5+DF5+DI5+DL5+DO5+DR5+DU5</f>
        <v>93</v>
      </c>
      <c r="DY5" s="73">
        <f>+CL5+CO5+CR5+CU5+CX5+DA5+DD5+DG5+DJ5+DM5+DP5+DS5+DV5</f>
        <v>49</v>
      </c>
      <c r="DZ5" s="73">
        <f>+CM5+CP5+CS5+CV5+CY5+DB5+DE5+DH5+DK5+DN5+DQ5+DT5+DW5</f>
        <v>14</v>
      </c>
      <c r="EA5" s="181">
        <f>+DX5+DY5+DZ5</f>
        <v>156</v>
      </c>
      <c r="EB5" s="309"/>
      <c r="EC5" s="309"/>
      <c r="ED5" s="309"/>
      <c r="EE5" s="309"/>
      <c r="EF5" s="309"/>
      <c r="EG5" s="309"/>
      <c r="EH5" s="309"/>
      <c r="EI5" s="216">
        <v>908</v>
      </c>
      <c r="EJ5" s="24">
        <v>5</v>
      </c>
      <c r="EK5" s="24">
        <v>156</v>
      </c>
      <c r="EL5" s="311">
        <f>SUM(EI5:EK5)</f>
        <v>1069</v>
      </c>
      <c r="EN5" s="96">
        <f>+AP5+CG5+DX5</f>
        <v>604</v>
      </c>
      <c r="EO5" s="96">
        <f>+AQ5+CH5+DY5</f>
        <v>287</v>
      </c>
      <c r="EP5" s="96">
        <f>+AR5+CI5+DZ5</f>
        <v>178</v>
      </c>
      <c r="EQ5" s="96">
        <f>SUM(EN5:EP5)</f>
        <v>1069</v>
      </c>
    </row>
    <row r="6" spans="1:147" x14ac:dyDescent="0.25">
      <c r="A6" s="29" t="s">
        <v>4</v>
      </c>
      <c r="B6" s="254" t="s">
        <v>5</v>
      </c>
      <c r="C6" s="159">
        <v>2</v>
      </c>
      <c r="D6" s="3">
        <v>3</v>
      </c>
      <c r="E6" s="3">
        <v>2</v>
      </c>
      <c r="F6" s="3">
        <v>16</v>
      </c>
      <c r="G6" s="3">
        <v>4</v>
      </c>
      <c r="H6" s="3">
        <v>11</v>
      </c>
      <c r="I6" s="3">
        <v>7</v>
      </c>
      <c r="J6" s="3">
        <v>17</v>
      </c>
      <c r="K6" s="3">
        <v>7</v>
      </c>
      <c r="L6" s="3">
        <v>14</v>
      </c>
      <c r="M6" s="3">
        <v>16</v>
      </c>
      <c r="N6" s="3">
        <v>13</v>
      </c>
      <c r="O6" s="3">
        <v>33</v>
      </c>
      <c r="P6" s="3">
        <v>34</v>
      </c>
      <c r="Q6" s="3">
        <v>24</v>
      </c>
      <c r="R6" s="3">
        <v>15</v>
      </c>
      <c r="S6" s="3">
        <v>9</v>
      </c>
      <c r="T6" s="3">
        <v>10</v>
      </c>
      <c r="U6" s="3">
        <v>0</v>
      </c>
      <c r="V6" s="3">
        <v>0</v>
      </c>
      <c r="W6" s="3">
        <v>0</v>
      </c>
      <c r="X6" s="3">
        <v>15</v>
      </c>
      <c r="Y6" s="3">
        <v>19</v>
      </c>
      <c r="Z6" s="3">
        <v>10</v>
      </c>
      <c r="AA6" s="3">
        <v>32</v>
      </c>
      <c r="AB6" s="3">
        <v>34</v>
      </c>
      <c r="AC6" s="3">
        <v>30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73">
        <f>+C6+F6+I6+L6+O6+R6+U6+X6+AA6+AD6+AG6+AJ6+AM6</f>
        <v>134</v>
      </c>
      <c r="AQ6" s="73">
        <f>+D6+G6+J6+M6+P6+S6+V6+Y6+AB6+AE6+AH6+AK6+AN6</f>
        <v>136</v>
      </c>
      <c r="AR6" s="73">
        <f>+E6+H6+K6+N6+Q6+T6+W6+Z6+AC6+AF6+AI6+AL6+AO6</f>
        <v>107</v>
      </c>
      <c r="AS6" s="181">
        <f t="shared" ref="AS6:AS69" si="0">+AP6+AQ6+AR6</f>
        <v>377</v>
      </c>
      <c r="AT6" s="159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73">
        <f t="shared" ref="CG6:CG69" si="1">+AT6+AW6+AZ6+BC6+BF6+BI6+BL6+BO6+BR6+BU6+BX6+CA6+CD6</f>
        <v>0</v>
      </c>
      <c r="CH6" s="73">
        <f t="shared" ref="CH6:CH69" si="2">+AU6+AX6+BA6+BD6+BG6+BJ6+BM6+BP6+BS6+BV6+BY6+CB6+CE6</f>
        <v>0</v>
      </c>
      <c r="CI6" s="73">
        <f t="shared" ref="CI6:CI69" si="3">+AV6+AY6+BB6+BE6+BH6+BK6+BN6+BQ6+BT6+BW6+BZ6+CC6+CF6</f>
        <v>0</v>
      </c>
      <c r="CJ6" s="181">
        <f t="shared" ref="CJ6:CJ69" si="4">+CG6+CH6+CI6</f>
        <v>0</v>
      </c>
      <c r="CK6" s="31">
        <v>1</v>
      </c>
      <c r="CL6" s="3">
        <v>0</v>
      </c>
      <c r="CM6" s="3">
        <v>1</v>
      </c>
      <c r="CN6" s="3">
        <v>5</v>
      </c>
      <c r="CO6" s="3">
        <v>0</v>
      </c>
      <c r="CP6" s="3">
        <v>5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2</v>
      </c>
      <c r="DA6" s="3">
        <v>8</v>
      </c>
      <c r="DB6" s="3">
        <v>2</v>
      </c>
      <c r="DC6" s="3">
        <v>1</v>
      </c>
      <c r="DD6" s="3">
        <v>2</v>
      </c>
      <c r="DE6" s="3">
        <v>1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73">
        <f t="shared" ref="DX6:DX69" si="5">+CK6+CN6+CQ6+CT6+CW6+CZ6+DC6+DF6+DI6+DL6+DO6+DR6+DU6</f>
        <v>9</v>
      </c>
      <c r="DY6" s="73">
        <f t="shared" ref="DY6:DY69" si="6">+CL6+CO6+CR6+CU6+CX6+DA6+DD6+DG6+DJ6+DM6+DP6+DS6+DV6</f>
        <v>10</v>
      </c>
      <c r="DZ6" s="73">
        <f t="shared" ref="DZ6:DZ69" si="7">+CM6+CP6+CS6+CV6+CY6+DB6+DE6+DH6+DK6+DN6+DQ6+DT6+DW6</f>
        <v>9</v>
      </c>
      <c r="EA6" s="181">
        <f t="shared" ref="EA6:EA69" si="8">+DX6+DY6+DZ6</f>
        <v>28</v>
      </c>
      <c r="EB6" s="309"/>
      <c r="EC6" s="309"/>
      <c r="ED6" s="309"/>
      <c r="EE6" s="309"/>
      <c r="EF6" s="309"/>
      <c r="EG6" s="309"/>
      <c r="EH6" s="309"/>
      <c r="EI6" s="216">
        <v>377</v>
      </c>
      <c r="EJ6" s="24">
        <v>0</v>
      </c>
      <c r="EK6" s="24">
        <v>28</v>
      </c>
      <c r="EL6" s="311">
        <f>SUM(EI6:EK6)</f>
        <v>405</v>
      </c>
      <c r="EN6" s="97">
        <f t="shared" ref="EN6:EN69" si="9">+AP6+CG6+DX6</f>
        <v>143</v>
      </c>
      <c r="EO6" s="97">
        <f t="shared" ref="EO6:EO69" si="10">+AQ6+CH6+DY6</f>
        <v>146</v>
      </c>
      <c r="EP6" s="97">
        <f t="shared" ref="EP6:EP69" si="11">+AR6+CI6+DZ6</f>
        <v>116</v>
      </c>
      <c r="EQ6" s="97">
        <f t="shared" ref="EQ6:EQ69" si="12">SUM(EN6:EP6)</f>
        <v>405</v>
      </c>
    </row>
    <row r="7" spans="1:147" x14ac:dyDescent="0.25">
      <c r="A7" s="29" t="s">
        <v>6</v>
      </c>
      <c r="B7" s="254" t="s">
        <v>7</v>
      </c>
      <c r="C7" s="159">
        <v>107</v>
      </c>
      <c r="D7" s="3">
        <v>41</v>
      </c>
      <c r="E7" s="3">
        <v>25</v>
      </c>
      <c r="F7" s="3">
        <v>23</v>
      </c>
      <c r="G7" s="3">
        <v>17</v>
      </c>
      <c r="H7" s="3">
        <v>8</v>
      </c>
      <c r="I7" s="3">
        <v>53</v>
      </c>
      <c r="J7" s="3">
        <v>51</v>
      </c>
      <c r="K7" s="3">
        <v>22</v>
      </c>
      <c r="L7" s="3">
        <v>17</v>
      </c>
      <c r="M7" s="3">
        <v>17</v>
      </c>
      <c r="N7" s="3">
        <v>10</v>
      </c>
      <c r="O7" s="3">
        <v>110</v>
      </c>
      <c r="P7" s="3">
        <v>58</v>
      </c>
      <c r="Q7" s="3">
        <v>53</v>
      </c>
      <c r="R7" s="3">
        <v>3</v>
      </c>
      <c r="S7" s="3">
        <v>0</v>
      </c>
      <c r="T7" s="3">
        <v>0</v>
      </c>
      <c r="U7" s="3">
        <v>11</v>
      </c>
      <c r="V7" s="3">
        <v>6</v>
      </c>
      <c r="W7" s="3">
        <v>10</v>
      </c>
      <c r="X7" s="3">
        <v>3</v>
      </c>
      <c r="Y7" s="3">
        <v>0</v>
      </c>
      <c r="Z7" s="3">
        <v>2</v>
      </c>
      <c r="AA7" s="3">
        <v>22</v>
      </c>
      <c r="AB7" s="3">
        <v>20</v>
      </c>
      <c r="AC7" s="3">
        <v>8</v>
      </c>
      <c r="AD7" s="3">
        <v>9</v>
      </c>
      <c r="AE7" s="3">
        <v>2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2</v>
      </c>
      <c r="AN7" s="3">
        <v>0</v>
      </c>
      <c r="AO7" s="3">
        <v>4</v>
      </c>
      <c r="AP7" s="73">
        <f>+C7+F7+I7+L7+O7+R7+U7+X7+AA7+AD7+AG7+AJ7+AM7</f>
        <v>360</v>
      </c>
      <c r="AQ7" s="73">
        <f>+D7+G7+J7+M7+P7+S7+V7+Y7+AB7+AE7+AH7+AK7+AN7</f>
        <v>212</v>
      </c>
      <c r="AR7" s="73">
        <f>+E7+H7+K7+N7+Q7+T7+W7+Z7+AC7+AF7+AI7+AL7+AO7</f>
        <v>142</v>
      </c>
      <c r="AS7" s="181">
        <f t="shared" si="0"/>
        <v>714</v>
      </c>
      <c r="AT7" s="159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73">
        <f t="shared" si="1"/>
        <v>0</v>
      </c>
      <c r="CH7" s="73">
        <f t="shared" si="2"/>
        <v>0</v>
      </c>
      <c r="CI7" s="73">
        <f t="shared" si="3"/>
        <v>0</v>
      </c>
      <c r="CJ7" s="181">
        <f t="shared" si="4"/>
        <v>0</v>
      </c>
      <c r="CK7" s="31">
        <v>21</v>
      </c>
      <c r="CL7" s="3">
        <v>8</v>
      </c>
      <c r="CM7" s="3">
        <v>5</v>
      </c>
      <c r="CN7" s="3">
        <v>0</v>
      </c>
      <c r="CO7" s="3">
        <v>1</v>
      </c>
      <c r="CP7" s="3">
        <v>0</v>
      </c>
      <c r="CQ7" s="3">
        <v>17</v>
      </c>
      <c r="CR7" s="3">
        <v>10</v>
      </c>
      <c r="CS7" s="3">
        <v>2</v>
      </c>
      <c r="CT7" s="3">
        <v>4</v>
      </c>
      <c r="CU7" s="3">
        <v>0</v>
      </c>
      <c r="CV7" s="3">
        <v>1</v>
      </c>
      <c r="CW7" s="3">
        <v>6</v>
      </c>
      <c r="CX7" s="3">
        <v>18</v>
      </c>
      <c r="CY7" s="3">
        <v>12</v>
      </c>
      <c r="CZ7" s="3">
        <v>0</v>
      </c>
      <c r="DA7" s="3">
        <v>0</v>
      </c>
      <c r="DB7" s="3">
        <v>0</v>
      </c>
      <c r="DC7" s="3">
        <v>6</v>
      </c>
      <c r="DD7" s="3">
        <v>10</v>
      </c>
      <c r="DE7" s="3">
        <v>4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1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2</v>
      </c>
      <c r="DV7" s="3">
        <v>2</v>
      </c>
      <c r="DW7" s="3">
        <v>0</v>
      </c>
      <c r="DX7" s="73">
        <f t="shared" si="5"/>
        <v>56</v>
      </c>
      <c r="DY7" s="73">
        <f t="shared" si="6"/>
        <v>50</v>
      </c>
      <c r="DZ7" s="73">
        <f t="shared" si="7"/>
        <v>24</v>
      </c>
      <c r="EA7" s="181">
        <f t="shared" si="8"/>
        <v>130</v>
      </c>
      <c r="EB7" s="309"/>
      <c r="EC7" s="309"/>
      <c r="ED7" s="309"/>
      <c r="EE7" s="309"/>
      <c r="EF7" s="309"/>
      <c r="EG7" s="309"/>
      <c r="EH7" s="309"/>
      <c r="EI7" s="216">
        <v>714</v>
      </c>
      <c r="EJ7" s="24">
        <v>0</v>
      </c>
      <c r="EK7" s="24">
        <v>130</v>
      </c>
      <c r="EL7" s="311">
        <f t="shared" ref="EL7:EL70" si="13">SUM(EI7:EK7)</f>
        <v>844</v>
      </c>
      <c r="EN7" s="97">
        <f t="shared" si="9"/>
        <v>416</v>
      </c>
      <c r="EO7" s="97">
        <f t="shared" si="10"/>
        <v>262</v>
      </c>
      <c r="EP7" s="97">
        <f t="shared" si="11"/>
        <v>166</v>
      </c>
      <c r="EQ7" s="97">
        <f t="shared" si="12"/>
        <v>844</v>
      </c>
    </row>
    <row r="8" spans="1:147" x14ac:dyDescent="0.25">
      <c r="A8" s="29" t="s">
        <v>8</v>
      </c>
      <c r="B8" s="254" t="s">
        <v>9</v>
      </c>
      <c r="C8" s="159">
        <v>45</v>
      </c>
      <c r="D8" s="3">
        <v>30</v>
      </c>
      <c r="E8" s="3">
        <v>20</v>
      </c>
      <c r="F8" s="3">
        <v>13</v>
      </c>
      <c r="G8" s="3">
        <v>10</v>
      </c>
      <c r="H8" s="3">
        <v>1</v>
      </c>
      <c r="I8" s="3">
        <v>37</v>
      </c>
      <c r="J8" s="3">
        <v>27</v>
      </c>
      <c r="K8" s="3">
        <v>35</v>
      </c>
      <c r="L8" s="3">
        <v>32</v>
      </c>
      <c r="M8" s="3">
        <v>22</v>
      </c>
      <c r="N8" s="3">
        <v>48</v>
      </c>
      <c r="O8" s="3">
        <v>56</v>
      </c>
      <c r="P8" s="3">
        <v>80</v>
      </c>
      <c r="Q8" s="3">
        <v>90</v>
      </c>
      <c r="R8" s="3">
        <v>20</v>
      </c>
      <c r="S8" s="3">
        <v>10</v>
      </c>
      <c r="T8" s="3">
        <v>40</v>
      </c>
      <c r="U8" s="3">
        <v>23</v>
      </c>
      <c r="V8" s="3">
        <v>15</v>
      </c>
      <c r="W8" s="3">
        <v>19</v>
      </c>
      <c r="X8" s="3">
        <v>19</v>
      </c>
      <c r="Y8" s="3">
        <v>15</v>
      </c>
      <c r="Z8" s="3">
        <v>2</v>
      </c>
      <c r="AA8" s="3">
        <v>11</v>
      </c>
      <c r="AB8" s="3">
        <v>17</v>
      </c>
      <c r="AC8" s="3">
        <v>25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303</v>
      </c>
      <c r="AN8" s="3">
        <v>221</v>
      </c>
      <c r="AO8" s="3">
        <v>34</v>
      </c>
      <c r="AP8" s="73">
        <f>+C8+F8+I8+L8+O8+R8+U8+X8+AA8+AD8+AG8+AJ8+AM8</f>
        <v>559</v>
      </c>
      <c r="AQ8" s="73">
        <f>+D8+G8+J8+M8+P8+S8+V8+Y8+AB8+AE8+AH8+AK8+AN8</f>
        <v>447</v>
      </c>
      <c r="AR8" s="73">
        <f>+E8+H8+K8+N8+Q8+T8+W8+Z8+AC8+AF8+AI8+AL8+AO8</f>
        <v>314</v>
      </c>
      <c r="AS8" s="181">
        <f t="shared" si="0"/>
        <v>1320</v>
      </c>
      <c r="AT8" s="159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73">
        <f t="shared" si="1"/>
        <v>0</v>
      </c>
      <c r="CH8" s="73">
        <f t="shared" si="2"/>
        <v>0</v>
      </c>
      <c r="CI8" s="73">
        <f t="shared" si="3"/>
        <v>0</v>
      </c>
      <c r="CJ8" s="181">
        <f t="shared" si="4"/>
        <v>0</v>
      </c>
      <c r="CK8" s="31">
        <v>6</v>
      </c>
      <c r="CL8" s="3">
        <v>9</v>
      </c>
      <c r="CM8" s="3">
        <v>5</v>
      </c>
      <c r="CN8" s="3">
        <v>0</v>
      </c>
      <c r="CO8" s="3">
        <v>0</v>
      </c>
      <c r="CP8" s="3">
        <v>0</v>
      </c>
      <c r="CQ8" s="3">
        <v>5</v>
      </c>
      <c r="CR8" s="3">
        <v>6</v>
      </c>
      <c r="CS8" s="3">
        <v>1</v>
      </c>
      <c r="CT8" s="3">
        <v>3</v>
      </c>
      <c r="CU8" s="3">
        <v>4</v>
      </c>
      <c r="CV8" s="3">
        <v>0</v>
      </c>
      <c r="CW8" s="3">
        <v>6</v>
      </c>
      <c r="CX8" s="3">
        <v>10</v>
      </c>
      <c r="CY8" s="3">
        <v>4</v>
      </c>
      <c r="CZ8" s="3">
        <v>0</v>
      </c>
      <c r="DA8" s="3">
        <v>0</v>
      </c>
      <c r="DB8" s="3">
        <v>0</v>
      </c>
      <c r="DC8" s="3">
        <v>2</v>
      </c>
      <c r="DD8" s="3">
        <v>9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13</v>
      </c>
      <c r="DV8" s="3">
        <v>0</v>
      </c>
      <c r="DW8" s="3">
        <v>0</v>
      </c>
      <c r="DX8" s="73">
        <f t="shared" si="5"/>
        <v>35</v>
      </c>
      <c r="DY8" s="73">
        <f t="shared" si="6"/>
        <v>38</v>
      </c>
      <c r="DZ8" s="73">
        <f t="shared" si="7"/>
        <v>10</v>
      </c>
      <c r="EA8" s="181">
        <f t="shared" si="8"/>
        <v>83</v>
      </c>
      <c r="EB8" s="309"/>
      <c r="EC8" s="309"/>
      <c r="ED8" s="309"/>
      <c r="EE8" s="309"/>
      <c r="EF8" s="309"/>
      <c r="EG8" s="309"/>
      <c r="EH8" s="309"/>
      <c r="EI8" s="216">
        <v>1320</v>
      </c>
      <c r="EJ8" s="24">
        <v>0</v>
      </c>
      <c r="EK8" s="24">
        <v>83</v>
      </c>
      <c r="EL8" s="311">
        <f t="shared" si="13"/>
        <v>1403</v>
      </c>
      <c r="EN8" s="97">
        <f t="shared" si="9"/>
        <v>594</v>
      </c>
      <c r="EO8" s="97">
        <f t="shared" si="10"/>
        <v>485</v>
      </c>
      <c r="EP8" s="97">
        <f t="shared" si="11"/>
        <v>324</v>
      </c>
      <c r="EQ8" s="97">
        <f t="shared" si="12"/>
        <v>1403</v>
      </c>
    </row>
    <row r="9" spans="1:147" x14ac:dyDescent="0.25">
      <c r="A9" s="29" t="s">
        <v>10</v>
      </c>
      <c r="B9" s="254" t="s">
        <v>11</v>
      </c>
      <c r="C9" s="159">
        <v>17</v>
      </c>
      <c r="D9" s="3">
        <v>2</v>
      </c>
      <c r="E9" s="3">
        <v>21</v>
      </c>
      <c r="F9" s="3">
        <v>44</v>
      </c>
      <c r="G9" s="3">
        <v>10</v>
      </c>
      <c r="H9" s="3">
        <v>10</v>
      </c>
      <c r="I9" s="3">
        <v>45</v>
      </c>
      <c r="J9" s="3">
        <v>85</v>
      </c>
      <c r="K9" s="3">
        <v>27</v>
      </c>
      <c r="L9" s="3">
        <v>10</v>
      </c>
      <c r="M9" s="3">
        <v>0</v>
      </c>
      <c r="N9" s="3">
        <v>2</v>
      </c>
      <c r="O9" s="3">
        <v>39</v>
      </c>
      <c r="P9" s="3">
        <v>17</v>
      </c>
      <c r="Q9" s="3">
        <v>9</v>
      </c>
      <c r="R9" s="3">
        <v>0</v>
      </c>
      <c r="S9" s="3">
        <v>0</v>
      </c>
      <c r="T9" s="3">
        <v>0</v>
      </c>
      <c r="U9" s="3">
        <v>16</v>
      </c>
      <c r="V9" s="3">
        <v>4</v>
      </c>
      <c r="W9" s="3">
        <v>7</v>
      </c>
      <c r="X9" s="3">
        <v>4</v>
      </c>
      <c r="Y9" s="3">
        <v>1</v>
      </c>
      <c r="Z9" s="3">
        <v>0</v>
      </c>
      <c r="AA9" s="3">
        <v>0</v>
      </c>
      <c r="AB9" s="3">
        <v>1</v>
      </c>
      <c r="AC9" s="3">
        <v>0</v>
      </c>
      <c r="AD9" s="3">
        <v>3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10</v>
      </c>
      <c r="AN9" s="3">
        <v>13</v>
      </c>
      <c r="AO9" s="3">
        <v>10</v>
      </c>
      <c r="AP9" s="73">
        <f>+C9+F9+I9+L9+O9+R9+U9+X9+AA9+AD9+AG9+AJ9+AM9</f>
        <v>188</v>
      </c>
      <c r="AQ9" s="73">
        <f>+D9+G9+J9+M9+P9+S9+V9+Y9+AB9+AE9+AH9+AK9+AN9</f>
        <v>133</v>
      </c>
      <c r="AR9" s="73">
        <f>+E9+H9+K9+N9+Q9+T9+W9+Z9+AC9+AF9+AI9+AL9+AO9</f>
        <v>86</v>
      </c>
      <c r="AS9" s="181">
        <f t="shared" si="0"/>
        <v>407</v>
      </c>
      <c r="AT9" s="159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73">
        <f t="shared" si="1"/>
        <v>0</v>
      </c>
      <c r="CH9" s="73">
        <f t="shared" si="2"/>
        <v>0</v>
      </c>
      <c r="CI9" s="73">
        <f t="shared" si="3"/>
        <v>0</v>
      </c>
      <c r="CJ9" s="181">
        <f t="shared" si="4"/>
        <v>0</v>
      </c>
      <c r="CK9" s="31">
        <v>5</v>
      </c>
      <c r="CL9" s="3">
        <v>2</v>
      </c>
      <c r="CM9" s="3">
        <v>4</v>
      </c>
      <c r="CN9" s="3">
        <v>1</v>
      </c>
      <c r="CO9" s="3">
        <v>0</v>
      </c>
      <c r="CP9" s="3">
        <v>0</v>
      </c>
      <c r="CQ9" s="3">
        <v>15</v>
      </c>
      <c r="CR9" s="3">
        <v>12</v>
      </c>
      <c r="CS9" s="3">
        <v>10</v>
      </c>
      <c r="CT9" s="3">
        <v>2</v>
      </c>
      <c r="CU9" s="3">
        <v>1</v>
      </c>
      <c r="CV9" s="3">
        <v>1</v>
      </c>
      <c r="CW9" s="3">
        <v>3</v>
      </c>
      <c r="CX9" s="3">
        <v>6</v>
      </c>
      <c r="CY9" s="3">
        <v>2</v>
      </c>
      <c r="CZ9" s="3">
        <v>0</v>
      </c>
      <c r="DA9" s="3">
        <v>0</v>
      </c>
      <c r="DB9" s="3">
        <v>0</v>
      </c>
      <c r="DC9" s="3">
        <v>21</v>
      </c>
      <c r="DD9" s="3">
        <v>11</v>
      </c>
      <c r="DE9" s="3">
        <v>3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">
        <v>3</v>
      </c>
      <c r="DV9" s="3">
        <v>1</v>
      </c>
      <c r="DW9" s="3">
        <v>3</v>
      </c>
      <c r="DX9" s="73">
        <f t="shared" si="5"/>
        <v>50</v>
      </c>
      <c r="DY9" s="73">
        <f t="shared" si="6"/>
        <v>33</v>
      </c>
      <c r="DZ9" s="73">
        <f t="shared" si="7"/>
        <v>23</v>
      </c>
      <c r="EA9" s="181">
        <f t="shared" si="8"/>
        <v>106</v>
      </c>
      <c r="EB9" s="309"/>
      <c r="EC9" s="309"/>
      <c r="ED9" s="309"/>
      <c r="EE9" s="309"/>
      <c r="EF9" s="309"/>
      <c r="EG9" s="309"/>
      <c r="EH9" s="309"/>
      <c r="EI9" s="216">
        <v>407</v>
      </c>
      <c r="EJ9" s="24">
        <v>0</v>
      </c>
      <c r="EK9" s="24">
        <v>106</v>
      </c>
      <c r="EL9" s="311">
        <f t="shared" si="13"/>
        <v>513</v>
      </c>
      <c r="EN9" s="97">
        <f t="shared" si="9"/>
        <v>238</v>
      </c>
      <c r="EO9" s="97">
        <f t="shared" si="10"/>
        <v>166</v>
      </c>
      <c r="EP9" s="97">
        <f t="shared" si="11"/>
        <v>109</v>
      </c>
      <c r="EQ9" s="97">
        <f t="shared" si="12"/>
        <v>513</v>
      </c>
    </row>
    <row r="10" spans="1:147" x14ac:dyDescent="0.25">
      <c r="A10" s="29" t="s">
        <v>12</v>
      </c>
      <c r="B10" s="254" t="s">
        <v>13</v>
      </c>
      <c r="C10" s="159">
        <v>49</v>
      </c>
      <c r="D10" s="3">
        <v>0</v>
      </c>
      <c r="E10" s="3">
        <v>44</v>
      </c>
      <c r="F10" s="3">
        <v>28</v>
      </c>
      <c r="G10" s="3">
        <v>13</v>
      </c>
      <c r="H10" s="3">
        <v>7</v>
      </c>
      <c r="I10" s="3">
        <v>230</v>
      </c>
      <c r="J10" s="3">
        <v>139</v>
      </c>
      <c r="K10" s="3">
        <v>276</v>
      </c>
      <c r="L10" s="3">
        <v>45</v>
      </c>
      <c r="M10" s="3">
        <v>24</v>
      </c>
      <c r="N10" s="3">
        <v>27</v>
      </c>
      <c r="O10" s="3">
        <v>18</v>
      </c>
      <c r="P10" s="3">
        <v>20</v>
      </c>
      <c r="Q10" s="3">
        <v>33</v>
      </c>
      <c r="R10" s="3">
        <v>27</v>
      </c>
      <c r="S10" s="3">
        <v>13</v>
      </c>
      <c r="T10" s="3">
        <v>13</v>
      </c>
      <c r="U10" s="3">
        <v>27</v>
      </c>
      <c r="V10" s="3">
        <v>18</v>
      </c>
      <c r="W10" s="3">
        <v>17</v>
      </c>
      <c r="X10" s="3">
        <v>2</v>
      </c>
      <c r="Y10" s="3">
        <v>16</v>
      </c>
      <c r="Z10" s="3">
        <v>2</v>
      </c>
      <c r="AA10" s="3">
        <v>13</v>
      </c>
      <c r="AB10" s="3">
        <v>1</v>
      </c>
      <c r="AC10" s="3">
        <v>6</v>
      </c>
      <c r="AD10" s="3">
        <v>0</v>
      </c>
      <c r="AE10" s="3">
        <v>0</v>
      </c>
      <c r="AF10" s="3">
        <v>0</v>
      </c>
      <c r="AG10" s="3">
        <v>1</v>
      </c>
      <c r="AH10" s="3">
        <v>0</v>
      </c>
      <c r="AI10" s="3">
        <v>1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73">
        <f>+C10+F10+I10+L10+O10+R10+U10+X10+AA10+AD10+AG10+AJ10+AM10</f>
        <v>440</v>
      </c>
      <c r="AQ10" s="73">
        <f>+D10+G10+J10+M10+P10+S10+V10+Y10+AB10+AE10+AH10+AK10+AN10</f>
        <v>244</v>
      </c>
      <c r="AR10" s="73">
        <f>+E10+H10+K10+N10+Q10+T10+W10+Z10+AC10+AF10+AI10+AL10+AO10</f>
        <v>426</v>
      </c>
      <c r="AS10" s="181">
        <f t="shared" si="0"/>
        <v>1110</v>
      </c>
      <c r="AT10" s="159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73">
        <f t="shared" si="1"/>
        <v>0</v>
      </c>
      <c r="CH10" s="73">
        <f t="shared" si="2"/>
        <v>0</v>
      </c>
      <c r="CI10" s="73">
        <f t="shared" si="3"/>
        <v>0</v>
      </c>
      <c r="CJ10" s="181">
        <f t="shared" si="4"/>
        <v>0</v>
      </c>
      <c r="CK10" s="31">
        <v>19</v>
      </c>
      <c r="CL10" s="3">
        <v>0</v>
      </c>
      <c r="CM10" s="3">
        <v>13</v>
      </c>
      <c r="CN10" s="3">
        <v>0</v>
      </c>
      <c r="CO10" s="3">
        <v>0</v>
      </c>
      <c r="CP10" s="3">
        <v>0</v>
      </c>
      <c r="CQ10" s="3">
        <v>90</v>
      </c>
      <c r="CR10" s="3">
        <v>17</v>
      </c>
      <c r="CS10" s="3">
        <v>18</v>
      </c>
      <c r="CT10" s="3">
        <v>1</v>
      </c>
      <c r="CU10" s="3">
        <v>2</v>
      </c>
      <c r="CV10" s="3">
        <v>5</v>
      </c>
      <c r="CW10" s="3">
        <v>3</v>
      </c>
      <c r="CX10" s="3">
        <v>2</v>
      </c>
      <c r="CY10" s="3">
        <v>6</v>
      </c>
      <c r="CZ10" s="3">
        <v>1</v>
      </c>
      <c r="DA10" s="3">
        <v>1</v>
      </c>
      <c r="DB10" s="3">
        <v>1</v>
      </c>
      <c r="DC10" s="3">
        <v>1</v>
      </c>
      <c r="DD10" s="3">
        <v>0</v>
      </c>
      <c r="DE10" s="3">
        <v>4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73">
        <f t="shared" si="5"/>
        <v>115</v>
      </c>
      <c r="DY10" s="73">
        <f t="shared" si="6"/>
        <v>22</v>
      </c>
      <c r="DZ10" s="73">
        <f t="shared" si="7"/>
        <v>47</v>
      </c>
      <c r="EA10" s="181">
        <f t="shared" si="8"/>
        <v>184</v>
      </c>
      <c r="EB10" s="309"/>
      <c r="EC10" s="309"/>
      <c r="ED10" s="309"/>
      <c r="EE10" s="309"/>
      <c r="EF10" s="309"/>
      <c r="EG10" s="309"/>
      <c r="EH10" s="309"/>
      <c r="EI10" s="216">
        <v>1110</v>
      </c>
      <c r="EJ10" s="24">
        <v>0</v>
      </c>
      <c r="EK10" s="24">
        <v>184</v>
      </c>
      <c r="EL10" s="311">
        <f t="shared" si="13"/>
        <v>1294</v>
      </c>
      <c r="EN10" s="97">
        <f t="shared" si="9"/>
        <v>555</v>
      </c>
      <c r="EO10" s="97">
        <f t="shared" si="10"/>
        <v>266</v>
      </c>
      <c r="EP10" s="97">
        <f t="shared" si="11"/>
        <v>473</v>
      </c>
      <c r="EQ10" s="97">
        <f t="shared" si="12"/>
        <v>1294</v>
      </c>
    </row>
    <row r="11" spans="1:147" x14ac:dyDescent="0.25">
      <c r="A11" s="29" t="s">
        <v>14</v>
      </c>
      <c r="B11" s="254" t="s">
        <v>15</v>
      </c>
      <c r="C11" s="159">
        <v>76</v>
      </c>
      <c r="D11" s="3">
        <v>36</v>
      </c>
      <c r="E11" s="3">
        <v>12</v>
      </c>
      <c r="F11" s="3">
        <v>17</v>
      </c>
      <c r="G11" s="3">
        <v>14</v>
      </c>
      <c r="H11" s="3">
        <v>7</v>
      </c>
      <c r="I11" s="3">
        <v>189</v>
      </c>
      <c r="J11" s="3">
        <v>209</v>
      </c>
      <c r="K11" s="3">
        <v>146</v>
      </c>
      <c r="L11" s="3">
        <v>34</v>
      </c>
      <c r="M11" s="3">
        <v>27</v>
      </c>
      <c r="N11" s="3">
        <v>19</v>
      </c>
      <c r="O11" s="3">
        <v>85</v>
      </c>
      <c r="P11" s="3">
        <v>106</v>
      </c>
      <c r="Q11" s="3">
        <v>79</v>
      </c>
      <c r="R11" s="3">
        <v>0</v>
      </c>
      <c r="S11" s="3">
        <v>1</v>
      </c>
      <c r="T11" s="3">
        <v>0</v>
      </c>
      <c r="U11" s="3">
        <v>26</v>
      </c>
      <c r="V11" s="3">
        <v>17</v>
      </c>
      <c r="W11" s="3">
        <v>18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10</v>
      </c>
      <c r="AE11" s="3">
        <v>6</v>
      </c>
      <c r="AF11" s="3">
        <v>1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42</v>
      </c>
      <c r="AN11" s="3">
        <v>25</v>
      </c>
      <c r="AO11" s="3">
        <v>19</v>
      </c>
      <c r="AP11" s="73">
        <f>+C11+F11+I11+L11+O11+R11+U11+X11+AA11+AD11+AG11+AJ11+AM11</f>
        <v>479</v>
      </c>
      <c r="AQ11" s="73">
        <f>+D11+G11+J11+M11+P11+S11+V11+Y11+AB11+AE11+AH11+AK11+AN11</f>
        <v>441</v>
      </c>
      <c r="AR11" s="73">
        <f>+E11+H11+K11+N11+Q11+T11+W11+Z11+AC11+AF11+AI11+AL11+AO11</f>
        <v>301</v>
      </c>
      <c r="AS11" s="181">
        <f t="shared" si="0"/>
        <v>1221</v>
      </c>
      <c r="AT11" s="159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13</v>
      </c>
      <c r="BA11" s="3">
        <v>2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1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73">
        <f t="shared" si="1"/>
        <v>13</v>
      </c>
      <c r="CH11" s="73">
        <f t="shared" si="2"/>
        <v>2</v>
      </c>
      <c r="CI11" s="73">
        <f t="shared" si="3"/>
        <v>1</v>
      </c>
      <c r="CJ11" s="181">
        <f t="shared" si="4"/>
        <v>16</v>
      </c>
      <c r="CK11" s="31">
        <v>8</v>
      </c>
      <c r="CL11" s="3">
        <v>13</v>
      </c>
      <c r="CM11" s="3">
        <v>3</v>
      </c>
      <c r="CN11" s="3">
        <v>3</v>
      </c>
      <c r="CO11" s="3">
        <v>0</v>
      </c>
      <c r="CP11" s="3">
        <v>1</v>
      </c>
      <c r="CQ11" s="3">
        <v>48</v>
      </c>
      <c r="CR11" s="3">
        <v>52</v>
      </c>
      <c r="CS11" s="3">
        <v>26</v>
      </c>
      <c r="CT11" s="3">
        <v>4</v>
      </c>
      <c r="CU11" s="3">
        <v>5</v>
      </c>
      <c r="CV11" s="3">
        <v>6</v>
      </c>
      <c r="CW11" s="3">
        <v>19</v>
      </c>
      <c r="CX11" s="3">
        <v>35</v>
      </c>
      <c r="CY11" s="3">
        <v>9</v>
      </c>
      <c r="CZ11" s="3">
        <v>0</v>
      </c>
      <c r="DA11" s="3">
        <v>0</v>
      </c>
      <c r="DB11" s="3">
        <v>0</v>
      </c>
      <c r="DC11" s="3">
        <v>20</v>
      </c>
      <c r="DD11" s="3">
        <v>24</v>
      </c>
      <c r="DE11" s="3">
        <v>14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1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">
        <v>2</v>
      </c>
      <c r="DV11" s="3">
        <v>2</v>
      </c>
      <c r="DW11" s="3">
        <v>0</v>
      </c>
      <c r="DX11" s="73">
        <f t="shared" si="5"/>
        <v>104</v>
      </c>
      <c r="DY11" s="73">
        <f t="shared" si="6"/>
        <v>132</v>
      </c>
      <c r="DZ11" s="73">
        <f t="shared" si="7"/>
        <v>59</v>
      </c>
      <c r="EA11" s="181">
        <f t="shared" si="8"/>
        <v>295</v>
      </c>
      <c r="EB11" s="309"/>
      <c r="EC11" s="309"/>
      <c r="ED11" s="309"/>
      <c r="EE11" s="309"/>
      <c r="EF11" s="309"/>
      <c r="EG11" s="309"/>
      <c r="EH11" s="309"/>
      <c r="EI11" s="216">
        <v>1221</v>
      </c>
      <c r="EJ11" s="24">
        <v>16</v>
      </c>
      <c r="EK11" s="24">
        <v>295</v>
      </c>
      <c r="EL11" s="311">
        <f t="shared" si="13"/>
        <v>1532</v>
      </c>
      <c r="EN11" s="97">
        <f t="shared" si="9"/>
        <v>596</v>
      </c>
      <c r="EO11" s="97">
        <f t="shared" si="10"/>
        <v>575</v>
      </c>
      <c r="EP11" s="97">
        <f t="shared" si="11"/>
        <v>361</v>
      </c>
      <c r="EQ11" s="97">
        <f t="shared" si="12"/>
        <v>1532</v>
      </c>
    </row>
    <row r="12" spans="1:147" x14ac:dyDescent="0.25">
      <c r="A12" s="29" t="s">
        <v>16</v>
      </c>
      <c r="B12" s="254" t="s">
        <v>17</v>
      </c>
      <c r="C12" s="159">
        <v>52</v>
      </c>
      <c r="D12" s="3">
        <v>0</v>
      </c>
      <c r="E12" s="3">
        <v>11</v>
      </c>
      <c r="F12" s="3">
        <v>0</v>
      </c>
      <c r="G12" s="3">
        <v>0</v>
      </c>
      <c r="H12" s="3">
        <v>0</v>
      </c>
      <c r="I12" s="3">
        <v>114</v>
      </c>
      <c r="J12" s="3">
        <v>109</v>
      </c>
      <c r="K12" s="3">
        <v>50</v>
      </c>
      <c r="L12" s="3">
        <v>0</v>
      </c>
      <c r="M12" s="3">
        <v>0</v>
      </c>
      <c r="N12" s="3">
        <v>0</v>
      </c>
      <c r="O12" s="3">
        <v>15</v>
      </c>
      <c r="P12" s="3">
        <v>56</v>
      </c>
      <c r="Q12" s="3">
        <v>28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73">
        <f>+C12+F12+I12+L12+O12+R12+U12+X12+AA12+AD12+AG12+AJ12+AM12</f>
        <v>181</v>
      </c>
      <c r="AQ12" s="73">
        <f>+D12+G12+J12+M12+P12+S12+V12+Y12+AB12+AE12+AH12+AK12+AN12</f>
        <v>165</v>
      </c>
      <c r="AR12" s="73">
        <f>+E12+H12+K12+N12+Q12+T12+W12+Z12+AC12+AF12+AI12+AL12+AO12</f>
        <v>89</v>
      </c>
      <c r="AS12" s="181">
        <f t="shared" si="0"/>
        <v>435</v>
      </c>
      <c r="AT12" s="159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73">
        <f t="shared" si="1"/>
        <v>0</v>
      </c>
      <c r="CH12" s="73">
        <f t="shared" si="2"/>
        <v>0</v>
      </c>
      <c r="CI12" s="73">
        <f t="shared" si="3"/>
        <v>0</v>
      </c>
      <c r="CJ12" s="181">
        <f t="shared" si="4"/>
        <v>0</v>
      </c>
      <c r="CK12" s="31">
        <v>2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19</v>
      </c>
      <c r="CR12" s="3">
        <v>10</v>
      </c>
      <c r="CS12" s="3">
        <v>6</v>
      </c>
      <c r="CT12" s="3">
        <v>0</v>
      </c>
      <c r="CU12" s="3">
        <v>0</v>
      </c>
      <c r="CV12" s="3">
        <v>0</v>
      </c>
      <c r="CW12" s="3">
        <v>7</v>
      </c>
      <c r="CX12" s="3">
        <v>12</v>
      </c>
      <c r="CY12" s="3">
        <v>3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  <c r="DS12" s="3">
        <v>0</v>
      </c>
      <c r="DT12" s="3">
        <v>0</v>
      </c>
      <c r="DU12" s="3">
        <v>0</v>
      </c>
      <c r="DV12" s="3">
        <v>0</v>
      </c>
      <c r="DW12" s="3">
        <v>0</v>
      </c>
      <c r="DX12" s="73">
        <f t="shared" si="5"/>
        <v>28</v>
      </c>
      <c r="DY12" s="73">
        <f t="shared" si="6"/>
        <v>22</v>
      </c>
      <c r="DZ12" s="73">
        <f t="shared" si="7"/>
        <v>9</v>
      </c>
      <c r="EA12" s="181">
        <f t="shared" si="8"/>
        <v>59</v>
      </c>
      <c r="EB12" s="309"/>
      <c r="EC12" s="309"/>
      <c r="ED12" s="309"/>
      <c r="EE12" s="309"/>
      <c r="EF12" s="309"/>
      <c r="EG12" s="309"/>
      <c r="EH12" s="309"/>
      <c r="EI12" s="216">
        <v>435</v>
      </c>
      <c r="EJ12" s="24">
        <v>0</v>
      </c>
      <c r="EK12" s="24">
        <v>59</v>
      </c>
      <c r="EL12" s="311">
        <f t="shared" si="13"/>
        <v>494</v>
      </c>
      <c r="EN12" s="97">
        <f t="shared" si="9"/>
        <v>209</v>
      </c>
      <c r="EO12" s="97">
        <f t="shared" si="10"/>
        <v>187</v>
      </c>
      <c r="EP12" s="97">
        <f t="shared" si="11"/>
        <v>98</v>
      </c>
      <c r="EQ12" s="97">
        <f t="shared" si="12"/>
        <v>494</v>
      </c>
    </row>
    <row r="13" spans="1:147" x14ac:dyDescent="0.25">
      <c r="A13" s="29" t="s">
        <v>18</v>
      </c>
      <c r="B13" s="254" t="s">
        <v>19</v>
      </c>
      <c r="C13" s="159">
        <v>1</v>
      </c>
      <c r="D13" s="3">
        <v>8</v>
      </c>
      <c r="E13" s="3">
        <v>1</v>
      </c>
      <c r="F13" s="3">
        <v>0</v>
      </c>
      <c r="G13" s="3">
        <v>1</v>
      </c>
      <c r="H13" s="3">
        <v>0</v>
      </c>
      <c r="I13" s="3">
        <v>18</v>
      </c>
      <c r="J13" s="3">
        <v>18</v>
      </c>
      <c r="K13" s="3">
        <v>36</v>
      </c>
      <c r="L13" s="3">
        <v>23</v>
      </c>
      <c r="M13" s="3">
        <v>81</v>
      </c>
      <c r="N13" s="3">
        <v>31</v>
      </c>
      <c r="O13" s="3">
        <v>2</v>
      </c>
      <c r="P13" s="3">
        <v>7</v>
      </c>
      <c r="Q13" s="3">
        <v>1</v>
      </c>
      <c r="R13" s="3">
        <v>3</v>
      </c>
      <c r="S13" s="3">
        <v>6</v>
      </c>
      <c r="T13" s="3">
        <v>2</v>
      </c>
      <c r="U13" s="3">
        <v>0</v>
      </c>
      <c r="V13" s="3">
        <v>0</v>
      </c>
      <c r="W13" s="3">
        <v>0</v>
      </c>
      <c r="X13" s="3">
        <v>2</v>
      </c>
      <c r="Y13" s="3">
        <v>0</v>
      </c>
      <c r="Z13" s="3">
        <v>0</v>
      </c>
      <c r="AA13" s="3">
        <v>0</v>
      </c>
      <c r="AB13" s="3">
        <v>3</v>
      </c>
      <c r="AC13" s="3">
        <v>0</v>
      </c>
      <c r="AD13" s="3">
        <v>0</v>
      </c>
      <c r="AE13" s="3">
        <v>0</v>
      </c>
      <c r="AF13" s="3">
        <v>1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55</v>
      </c>
      <c r="AN13" s="3">
        <v>363</v>
      </c>
      <c r="AO13" s="3">
        <v>68</v>
      </c>
      <c r="AP13" s="73">
        <f>+C13+F13+I13+L13+O13+R13+U13+X13+AA13+AD13+AG13+AJ13+AM13</f>
        <v>104</v>
      </c>
      <c r="AQ13" s="73">
        <f>+D13+G13+J13+M13+P13+S13+V13+Y13+AB13+AE13+AH13+AK13+AN13</f>
        <v>487</v>
      </c>
      <c r="AR13" s="73">
        <f>+E13+H13+K13+N13+Q13+T13+W13+Z13+AC13+AF13+AI13+AL13+AO13</f>
        <v>140</v>
      </c>
      <c r="AS13" s="181">
        <f t="shared" si="0"/>
        <v>731</v>
      </c>
      <c r="AT13" s="159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73">
        <f t="shared" si="1"/>
        <v>0</v>
      </c>
      <c r="CH13" s="73">
        <f t="shared" si="2"/>
        <v>0</v>
      </c>
      <c r="CI13" s="73">
        <f t="shared" si="3"/>
        <v>0</v>
      </c>
      <c r="CJ13" s="181">
        <f t="shared" si="4"/>
        <v>0</v>
      </c>
      <c r="CK13" s="31">
        <v>0</v>
      </c>
      <c r="CL13" s="3">
        <v>3</v>
      </c>
      <c r="CM13" s="3">
        <v>0</v>
      </c>
      <c r="CN13" s="3">
        <v>0</v>
      </c>
      <c r="CO13" s="3">
        <v>0</v>
      </c>
      <c r="CP13" s="3">
        <v>0</v>
      </c>
      <c r="CQ13" s="3">
        <v>9</v>
      </c>
      <c r="CR13" s="3">
        <v>4</v>
      </c>
      <c r="CS13" s="3">
        <v>3</v>
      </c>
      <c r="CT13" s="3">
        <v>12</v>
      </c>
      <c r="CU13" s="3">
        <v>41</v>
      </c>
      <c r="CV13" s="3">
        <v>14</v>
      </c>
      <c r="CW13" s="3">
        <v>0</v>
      </c>
      <c r="CX13" s="3">
        <v>0</v>
      </c>
      <c r="CY13" s="3">
        <v>5</v>
      </c>
      <c r="CZ13" s="3">
        <v>0</v>
      </c>
      <c r="DA13" s="3">
        <v>2</v>
      </c>
      <c r="DB13" s="3">
        <v>0</v>
      </c>
      <c r="DC13" s="3">
        <v>0</v>
      </c>
      <c r="DD13" s="3">
        <v>3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3">
        <v>0</v>
      </c>
      <c r="DT13" s="3">
        <v>0</v>
      </c>
      <c r="DU13" s="3">
        <v>12</v>
      </c>
      <c r="DV13" s="3">
        <v>39</v>
      </c>
      <c r="DW13" s="3">
        <v>14</v>
      </c>
      <c r="DX13" s="73">
        <f t="shared" si="5"/>
        <v>33</v>
      </c>
      <c r="DY13" s="73">
        <f t="shared" si="6"/>
        <v>92</v>
      </c>
      <c r="DZ13" s="73">
        <f t="shared" si="7"/>
        <v>36</v>
      </c>
      <c r="EA13" s="181">
        <f t="shared" si="8"/>
        <v>161</v>
      </c>
      <c r="EB13" s="309"/>
      <c r="EC13" s="309"/>
      <c r="ED13" s="309"/>
      <c r="EE13" s="309"/>
      <c r="EF13" s="309"/>
      <c r="EG13" s="309"/>
      <c r="EH13" s="309"/>
      <c r="EI13" s="216">
        <v>731</v>
      </c>
      <c r="EJ13" s="24">
        <v>0</v>
      </c>
      <c r="EK13" s="24">
        <v>161</v>
      </c>
      <c r="EL13" s="311">
        <f t="shared" si="13"/>
        <v>892</v>
      </c>
      <c r="EN13" s="97">
        <f t="shared" si="9"/>
        <v>137</v>
      </c>
      <c r="EO13" s="97">
        <f t="shared" si="10"/>
        <v>579</v>
      </c>
      <c r="EP13" s="97">
        <f t="shared" si="11"/>
        <v>176</v>
      </c>
      <c r="EQ13" s="97">
        <f t="shared" si="12"/>
        <v>892</v>
      </c>
    </row>
    <row r="14" spans="1:147" x14ac:dyDescent="0.25">
      <c r="A14" s="29" t="s">
        <v>20</v>
      </c>
      <c r="B14" s="254" t="s">
        <v>21</v>
      </c>
      <c r="C14" s="159">
        <v>0</v>
      </c>
      <c r="D14" s="3">
        <v>10</v>
      </c>
      <c r="E14" s="3">
        <v>5</v>
      </c>
      <c r="F14" s="3">
        <v>0</v>
      </c>
      <c r="G14" s="3">
        <v>0</v>
      </c>
      <c r="H14" s="3">
        <v>0</v>
      </c>
      <c r="I14" s="3">
        <v>10</v>
      </c>
      <c r="J14" s="3">
        <v>7</v>
      </c>
      <c r="K14" s="3">
        <v>8</v>
      </c>
      <c r="L14" s="3">
        <v>23</v>
      </c>
      <c r="M14" s="3">
        <v>16</v>
      </c>
      <c r="N14" s="3">
        <v>29</v>
      </c>
      <c r="O14" s="3">
        <v>18</v>
      </c>
      <c r="P14" s="3">
        <v>13</v>
      </c>
      <c r="Q14" s="3">
        <v>15</v>
      </c>
      <c r="R14" s="3">
        <v>4</v>
      </c>
      <c r="S14" s="3">
        <v>6</v>
      </c>
      <c r="T14" s="3">
        <v>1</v>
      </c>
      <c r="U14" s="3">
        <v>6</v>
      </c>
      <c r="V14" s="3">
        <v>7</v>
      </c>
      <c r="W14" s="3">
        <v>7</v>
      </c>
      <c r="X14" s="3">
        <v>5</v>
      </c>
      <c r="Y14" s="3">
        <v>7</v>
      </c>
      <c r="Z14" s="3">
        <v>1</v>
      </c>
      <c r="AA14" s="3">
        <v>2</v>
      </c>
      <c r="AB14" s="3">
        <v>0</v>
      </c>
      <c r="AC14" s="3">
        <v>2</v>
      </c>
      <c r="AD14" s="3">
        <v>1</v>
      </c>
      <c r="AE14" s="3">
        <v>1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4</v>
      </c>
      <c r="AN14" s="3">
        <v>12</v>
      </c>
      <c r="AO14" s="3">
        <v>1</v>
      </c>
      <c r="AP14" s="73">
        <f>+C14+F14+I14+L14+O14+R14+U14+X14+AA14+AD14+AG14+AJ14+AM14</f>
        <v>73</v>
      </c>
      <c r="AQ14" s="73">
        <f>+D14+G14+J14+M14+P14+S14+V14+Y14+AB14+AE14+AH14+AK14+AN14</f>
        <v>79</v>
      </c>
      <c r="AR14" s="73">
        <f>+E14+H14+K14+N14+Q14+T14+W14+Z14+AC14+AF14+AI14+AL14+AO14</f>
        <v>69</v>
      </c>
      <c r="AS14" s="181">
        <f t="shared" si="0"/>
        <v>221</v>
      </c>
      <c r="AT14" s="159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73">
        <f t="shared" si="1"/>
        <v>0</v>
      </c>
      <c r="CH14" s="73">
        <f t="shared" si="2"/>
        <v>0</v>
      </c>
      <c r="CI14" s="73">
        <f t="shared" si="3"/>
        <v>0</v>
      </c>
      <c r="CJ14" s="181">
        <f t="shared" si="4"/>
        <v>0</v>
      </c>
      <c r="CK14" s="31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4</v>
      </c>
      <c r="CR14" s="3">
        <v>0</v>
      </c>
      <c r="CS14" s="3">
        <v>3</v>
      </c>
      <c r="CT14" s="3">
        <v>4</v>
      </c>
      <c r="CU14" s="3">
        <v>10</v>
      </c>
      <c r="CV14" s="3">
        <v>6</v>
      </c>
      <c r="CW14" s="3">
        <v>1</v>
      </c>
      <c r="CX14" s="3">
        <v>4</v>
      </c>
      <c r="CY14" s="3">
        <v>5</v>
      </c>
      <c r="CZ14" s="3">
        <v>0</v>
      </c>
      <c r="DA14" s="3">
        <v>0</v>
      </c>
      <c r="DB14" s="3">
        <v>0</v>
      </c>
      <c r="DC14" s="3">
        <v>2</v>
      </c>
      <c r="DD14" s="3">
        <v>0</v>
      </c>
      <c r="DE14" s="3">
        <v>2</v>
      </c>
      <c r="DF14" s="3">
        <v>0</v>
      </c>
      <c r="DG14" s="3">
        <v>0</v>
      </c>
      <c r="DH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  <c r="DS14" s="3">
        <v>0</v>
      </c>
      <c r="DT14" s="3">
        <v>0</v>
      </c>
      <c r="DU14" s="3">
        <v>0</v>
      </c>
      <c r="DV14" s="3">
        <v>0</v>
      </c>
      <c r="DW14" s="3">
        <v>0</v>
      </c>
      <c r="DX14" s="73">
        <f t="shared" si="5"/>
        <v>11</v>
      </c>
      <c r="DY14" s="73">
        <f t="shared" si="6"/>
        <v>14</v>
      </c>
      <c r="DZ14" s="73">
        <f t="shared" si="7"/>
        <v>16</v>
      </c>
      <c r="EA14" s="181">
        <f t="shared" si="8"/>
        <v>41</v>
      </c>
      <c r="EB14" s="309"/>
      <c r="EC14" s="309"/>
      <c r="ED14" s="309"/>
      <c r="EE14" s="309"/>
      <c r="EF14" s="309"/>
      <c r="EG14" s="309"/>
      <c r="EH14" s="309"/>
      <c r="EI14" s="216">
        <v>221</v>
      </c>
      <c r="EJ14" s="24">
        <v>0</v>
      </c>
      <c r="EK14" s="24">
        <v>41</v>
      </c>
      <c r="EL14" s="311">
        <f t="shared" si="13"/>
        <v>262</v>
      </c>
      <c r="EN14" s="97">
        <f t="shared" si="9"/>
        <v>84</v>
      </c>
      <c r="EO14" s="97">
        <f t="shared" si="10"/>
        <v>93</v>
      </c>
      <c r="EP14" s="97">
        <f t="shared" si="11"/>
        <v>85</v>
      </c>
      <c r="EQ14" s="97">
        <f t="shared" si="12"/>
        <v>262</v>
      </c>
    </row>
    <row r="15" spans="1:147" x14ac:dyDescent="0.25">
      <c r="A15" s="29" t="s">
        <v>22</v>
      </c>
      <c r="B15" s="254" t="s">
        <v>23</v>
      </c>
      <c r="C15" s="159">
        <v>21</v>
      </c>
      <c r="D15" s="3">
        <v>2</v>
      </c>
      <c r="E15" s="3">
        <v>0</v>
      </c>
      <c r="F15" s="3">
        <v>5</v>
      </c>
      <c r="G15" s="3">
        <v>6</v>
      </c>
      <c r="H15" s="3">
        <v>2</v>
      </c>
      <c r="I15" s="3">
        <v>72</v>
      </c>
      <c r="J15" s="3">
        <v>41</v>
      </c>
      <c r="K15" s="3">
        <v>31</v>
      </c>
      <c r="L15" s="3">
        <v>28</v>
      </c>
      <c r="M15" s="3">
        <v>6</v>
      </c>
      <c r="N15" s="3">
        <v>10</v>
      </c>
      <c r="O15" s="3">
        <v>54</v>
      </c>
      <c r="P15" s="3">
        <v>13</v>
      </c>
      <c r="Q15" s="3">
        <v>31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21</v>
      </c>
      <c r="Y15" s="3">
        <v>4</v>
      </c>
      <c r="Z15" s="3">
        <v>3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15</v>
      </c>
      <c r="AN15" s="3">
        <v>11</v>
      </c>
      <c r="AO15" s="3">
        <v>10</v>
      </c>
      <c r="AP15" s="73">
        <f>+C15+F15+I15+L15+O15+R15+U15+X15+AA15+AD15+AG15+AJ15+AM15</f>
        <v>216</v>
      </c>
      <c r="AQ15" s="73">
        <f>+D15+G15+J15+M15+P15+S15+V15+Y15+AB15+AE15+AH15+AK15+AN15</f>
        <v>83</v>
      </c>
      <c r="AR15" s="73">
        <f>+E15+H15+K15+N15+Q15+T15+W15+Z15+AC15+AF15+AI15+AL15+AO15</f>
        <v>87</v>
      </c>
      <c r="AS15" s="181">
        <f t="shared" si="0"/>
        <v>386</v>
      </c>
      <c r="AT15" s="159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73">
        <f t="shared" si="1"/>
        <v>0</v>
      </c>
      <c r="CH15" s="73">
        <f t="shared" si="2"/>
        <v>0</v>
      </c>
      <c r="CI15" s="73">
        <f t="shared" si="3"/>
        <v>0</v>
      </c>
      <c r="CJ15" s="181">
        <f t="shared" si="4"/>
        <v>0</v>
      </c>
      <c r="CK15" s="31">
        <v>3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9</v>
      </c>
      <c r="CR15" s="3">
        <v>4</v>
      </c>
      <c r="CS15" s="3">
        <v>14</v>
      </c>
      <c r="CT15" s="3">
        <v>10</v>
      </c>
      <c r="CU15" s="3">
        <v>0</v>
      </c>
      <c r="CV15" s="3">
        <v>0</v>
      </c>
      <c r="CW15" s="3">
        <v>14</v>
      </c>
      <c r="CX15" s="3">
        <v>5</v>
      </c>
      <c r="CY15" s="3">
        <v>1</v>
      </c>
      <c r="CZ15" s="3">
        <v>0</v>
      </c>
      <c r="DA15" s="3">
        <v>0</v>
      </c>
      <c r="DB15" s="3">
        <v>0</v>
      </c>
      <c r="DC15" s="3">
        <v>1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2</v>
      </c>
      <c r="DV15" s="3">
        <v>2</v>
      </c>
      <c r="DW15" s="3">
        <v>1</v>
      </c>
      <c r="DX15" s="73">
        <f t="shared" si="5"/>
        <v>39</v>
      </c>
      <c r="DY15" s="73">
        <f t="shared" si="6"/>
        <v>11</v>
      </c>
      <c r="DZ15" s="73">
        <f t="shared" si="7"/>
        <v>16</v>
      </c>
      <c r="EA15" s="181">
        <f t="shared" si="8"/>
        <v>66</v>
      </c>
      <c r="EB15" s="309"/>
      <c r="EC15" s="309"/>
      <c r="ED15" s="309"/>
      <c r="EE15" s="309"/>
      <c r="EF15" s="309"/>
      <c r="EG15" s="309"/>
      <c r="EH15" s="309"/>
      <c r="EI15" s="216">
        <v>386</v>
      </c>
      <c r="EJ15" s="24">
        <v>0</v>
      </c>
      <c r="EK15" s="24">
        <v>66</v>
      </c>
      <c r="EL15" s="311">
        <f t="shared" si="13"/>
        <v>452</v>
      </c>
      <c r="EN15" s="97">
        <f t="shared" si="9"/>
        <v>255</v>
      </c>
      <c r="EO15" s="97">
        <f t="shared" si="10"/>
        <v>94</v>
      </c>
      <c r="EP15" s="97">
        <f t="shared" si="11"/>
        <v>103</v>
      </c>
      <c r="EQ15" s="97">
        <f t="shared" si="12"/>
        <v>452</v>
      </c>
    </row>
    <row r="16" spans="1:147" x14ac:dyDescent="0.25">
      <c r="A16" s="29" t="s">
        <v>24</v>
      </c>
      <c r="B16" s="254" t="s">
        <v>25</v>
      </c>
      <c r="C16" s="159">
        <v>0</v>
      </c>
      <c r="D16" s="3">
        <v>0</v>
      </c>
      <c r="E16" s="3">
        <v>0</v>
      </c>
      <c r="F16" s="3">
        <v>21</v>
      </c>
      <c r="G16" s="3">
        <v>13</v>
      </c>
      <c r="H16" s="3">
        <v>9</v>
      </c>
      <c r="I16" s="3">
        <v>153</v>
      </c>
      <c r="J16" s="3">
        <v>56</v>
      </c>
      <c r="K16" s="3">
        <v>78</v>
      </c>
      <c r="L16" s="3">
        <v>22</v>
      </c>
      <c r="M16" s="3">
        <v>9</v>
      </c>
      <c r="N16" s="3">
        <v>8</v>
      </c>
      <c r="O16" s="3">
        <v>51</v>
      </c>
      <c r="P16" s="3">
        <v>13</v>
      </c>
      <c r="Q16" s="3">
        <v>22</v>
      </c>
      <c r="R16" s="3">
        <v>9</v>
      </c>
      <c r="S16" s="3">
        <v>0</v>
      </c>
      <c r="T16" s="3">
        <v>2</v>
      </c>
      <c r="U16" s="3">
        <v>2</v>
      </c>
      <c r="V16" s="3">
        <v>4</v>
      </c>
      <c r="W16" s="3">
        <v>2</v>
      </c>
      <c r="X16" s="3">
        <v>2</v>
      </c>
      <c r="Y16" s="3">
        <v>2</v>
      </c>
      <c r="Z16" s="3">
        <v>1</v>
      </c>
      <c r="AA16" s="3">
        <v>0</v>
      </c>
      <c r="AB16" s="3">
        <v>0</v>
      </c>
      <c r="AC16" s="3">
        <v>0</v>
      </c>
      <c r="AD16" s="3">
        <v>9</v>
      </c>
      <c r="AE16" s="3">
        <v>2</v>
      </c>
      <c r="AF16" s="3">
        <v>15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156</v>
      </c>
      <c r="AN16" s="3">
        <v>78</v>
      </c>
      <c r="AO16" s="3">
        <v>74</v>
      </c>
      <c r="AP16" s="73">
        <f>+C16+F16+I16+L16+O16+R16+U16+X16+AA16+AD16+AG16+AJ16+AM16</f>
        <v>425</v>
      </c>
      <c r="AQ16" s="73">
        <f>+D16+G16+J16+M16+P16+S16+V16+Y16+AB16+AE16+AH16+AK16+AN16</f>
        <v>177</v>
      </c>
      <c r="AR16" s="73">
        <f>+E16+H16+K16+N16+Q16+T16+W16+Z16+AC16+AF16+AI16+AL16+AO16</f>
        <v>211</v>
      </c>
      <c r="AS16" s="181">
        <f t="shared" si="0"/>
        <v>813</v>
      </c>
      <c r="AT16" s="159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73">
        <f t="shared" si="1"/>
        <v>0</v>
      </c>
      <c r="CH16" s="73">
        <f t="shared" si="2"/>
        <v>0</v>
      </c>
      <c r="CI16" s="73">
        <f t="shared" si="3"/>
        <v>0</v>
      </c>
      <c r="CJ16" s="181">
        <f t="shared" si="4"/>
        <v>0</v>
      </c>
      <c r="CK16" s="31">
        <v>0</v>
      </c>
      <c r="CL16" s="3">
        <v>0</v>
      </c>
      <c r="CM16" s="3">
        <v>0</v>
      </c>
      <c r="CN16" s="3">
        <v>0</v>
      </c>
      <c r="CO16" s="3">
        <v>0</v>
      </c>
      <c r="CP16" s="3">
        <v>2</v>
      </c>
      <c r="CQ16" s="3">
        <v>43</v>
      </c>
      <c r="CR16" s="3">
        <v>12</v>
      </c>
      <c r="CS16" s="3">
        <v>24</v>
      </c>
      <c r="CT16" s="3">
        <v>2</v>
      </c>
      <c r="CU16" s="3">
        <v>1</v>
      </c>
      <c r="CV16" s="3">
        <v>0</v>
      </c>
      <c r="CW16" s="3">
        <v>4</v>
      </c>
      <c r="CX16" s="3">
        <v>2</v>
      </c>
      <c r="CY16" s="3">
        <v>4</v>
      </c>
      <c r="CZ16" s="3">
        <v>0</v>
      </c>
      <c r="DA16" s="3">
        <v>0</v>
      </c>
      <c r="DB16" s="3">
        <v>0</v>
      </c>
      <c r="DC16" s="3">
        <v>8</v>
      </c>
      <c r="DD16" s="3">
        <v>1</v>
      </c>
      <c r="DE16" s="3">
        <v>2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1</v>
      </c>
      <c r="DO16" s="3">
        <v>0</v>
      </c>
      <c r="DP16" s="3">
        <v>0</v>
      </c>
      <c r="DQ16" s="3">
        <v>0</v>
      </c>
      <c r="DR16" s="3">
        <v>0</v>
      </c>
      <c r="DS16" s="3">
        <v>0</v>
      </c>
      <c r="DT16" s="3">
        <v>0</v>
      </c>
      <c r="DU16" s="3">
        <v>42</v>
      </c>
      <c r="DV16" s="3">
        <v>17</v>
      </c>
      <c r="DW16" s="3">
        <v>43</v>
      </c>
      <c r="DX16" s="73">
        <f t="shared" si="5"/>
        <v>99</v>
      </c>
      <c r="DY16" s="73">
        <f t="shared" si="6"/>
        <v>33</v>
      </c>
      <c r="DZ16" s="73">
        <f t="shared" si="7"/>
        <v>76</v>
      </c>
      <c r="EA16" s="181">
        <f t="shared" si="8"/>
        <v>208</v>
      </c>
      <c r="EB16" s="309"/>
      <c r="EC16" s="309"/>
      <c r="ED16" s="309"/>
      <c r="EE16" s="309"/>
      <c r="EF16" s="309"/>
      <c r="EG16" s="309"/>
      <c r="EH16" s="309"/>
      <c r="EI16" s="216">
        <v>813</v>
      </c>
      <c r="EJ16" s="24">
        <v>0</v>
      </c>
      <c r="EK16" s="24">
        <v>208</v>
      </c>
      <c r="EL16" s="311">
        <f t="shared" si="13"/>
        <v>1021</v>
      </c>
      <c r="EN16" s="97">
        <f t="shared" si="9"/>
        <v>524</v>
      </c>
      <c r="EO16" s="97">
        <f t="shared" si="10"/>
        <v>210</v>
      </c>
      <c r="EP16" s="97">
        <f t="shared" si="11"/>
        <v>287</v>
      </c>
      <c r="EQ16" s="97">
        <f t="shared" si="12"/>
        <v>1021</v>
      </c>
    </row>
    <row r="17" spans="1:147" x14ac:dyDescent="0.25">
      <c r="A17" s="29" t="s">
        <v>26</v>
      </c>
      <c r="B17" s="254" t="s">
        <v>27</v>
      </c>
      <c r="C17" s="159">
        <v>416</v>
      </c>
      <c r="D17" s="3">
        <v>240</v>
      </c>
      <c r="E17" s="3">
        <v>234</v>
      </c>
      <c r="F17" s="3">
        <v>2</v>
      </c>
      <c r="G17" s="3">
        <v>13</v>
      </c>
      <c r="H17" s="3">
        <v>0</v>
      </c>
      <c r="I17" s="3">
        <v>54</v>
      </c>
      <c r="J17" s="3">
        <v>68</v>
      </c>
      <c r="K17" s="3">
        <v>32</v>
      </c>
      <c r="L17" s="3">
        <v>17</v>
      </c>
      <c r="M17" s="3">
        <v>35</v>
      </c>
      <c r="N17" s="3">
        <v>14</v>
      </c>
      <c r="O17" s="3">
        <v>18</v>
      </c>
      <c r="P17" s="3">
        <v>26</v>
      </c>
      <c r="Q17" s="3">
        <v>6</v>
      </c>
      <c r="R17" s="3">
        <v>5</v>
      </c>
      <c r="S17" s="3">
        <v>7</v>
      </c>
      <c r="T17" s="3">
        <v>0</v>
      </c>
      <c r="U17" s="3">
        <v>1</v>
      </c>
      <c r="V17" s="3">
        <v>9</v>
      </c>
      <c r="W17" s="3">
        <v>0</v>
      </c>
      <c r="X17" s="3">
        <v>1</v>
      </c>
      <c r="Y17" s="3">
        <v>1</v>
      </c>
      <c r="Z17" s="3">
        <v>3</v>
      </c>
      <c r="AA17" s="3">
        <v>0</v>
      </c>
      <c r="AB17" s="3">
        <v>0</v>
      </c>
      <c r="AC17" s="3">
        <v>2</v>
      </c>
      <c r="AD17" s="3">
        <v>1</v>
      </c>
      <c r="AE17" s="3">
        <v>0</v>
      </c>
      <c r="AF17" s="3">
        <v>1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5</v>
      </c>
      <c r="AN17" s="3">
        <v>4</v>
      </c>
      <c r="AO17" s="3">
        <v>7</v>
      </c>
      <c r="AP17" s="73">
        <f>+C17+F17+I17+L17+O17+R17+U17+X17+AA17+AD17+AG17+AJ17+AM17</f>
        <v>520</v>
      </c>
      <c r="AQ17" s="73">
        <f>+D17+G17+J17+M17+P17+S17+V17+Y17+AB17+AE17+AH17+AK17+AN17</f>
        <v>403</v>
      </c>
      <c r="AR17" s="73">
        <f>+E17+H17+K17+N17+Q17+T17+W17+Z17+AC17+AF17+AI17+AL17+AO17</f>
        <v>299</v>
      </c>
      <c r="AS17" s="181">
        <f t="shared" si="0"/>
        <v>1222</v>
      </c>
      <c r="AT17" s="159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73">
        <f t="shared" si="1"/>
        <v>0</v>
      </c>
      <c r="CH17" s="73">
        <f t="shared" si="2"/>
        <v>0</v>
      </c>
      <c r="CI17" s="73">
        <f t="shared" si="3"/>
        <v>0</v>
      </c>
      <c r="CJ17" s="181">
        <f t="shared" si="4"/>
        <v>0</v>
      </c>
      <c r="CK17" s="31">
        <v>56</v>
      </c>
      <c r="CL17" s="3">
        <v>35</v>
      </c>
      <c r="CM17" s="3">
        <v>48</v>
      </c>
      <c r="CN17" s="3">
        <v>0</v>
      </c>
      <c r="CO17" s="3">
        <v>0</v>
      </c>
      <c r="CP17" s="3">
        <v>0</v>
      </c>
      <c r="CQ17" s="3">
        <v>16</v>
      </c>
      <c r="CR17" s="3">
        <v>16</v>
      </c>
      <c r="CS17" s="3">
        <v>0</v>
      </c>
      <c r="CT17" s="3">
        <v>4</v>
      </c>
      <c r="CU17" s="3">
        <v>7</v>
      </c>
      <c r="CV17" s="3">
        <v>1</v>
      </c>
      <c r="CW17" s="3">
        <v>3</v>
      </c>
      <c r="CX17" s="3">
        <v>10</v>
      </c>
      <c r="CY17" s="3">
        <v>1</v>
      </c>
      <c r="CZ17" s="3">
        <v>2</v>
      </c>
      <c r="DA17" s="3">
        <v>1</v>
      </c>
      <c r="DB17" s="3">
        <v>0</v>
      </c>
      <c r="DC17" s="3">
        <v>2</v>
      </c>
      <c r="DD17" s="3">
        <v>4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4</v>
      </c>
      <c r="DV17" s="3">
        <v>1</v>
      </c>
      <c r="DW17" s="3">
        <v>0</v>
      </c>
      <c r="DX17" s="73">
        <f t="shared" si="5"/>
        <v>87</v>
      </c>
      <c r="DY17" s="73">
        <f t="shared" si="6"/>
        <v>74</v>
      </c>
      <c r="DZ17" s="73">
        <f t="shared" si="7"/>
        <v>50</v>
      </c>
      <c r="EA17" s="181">
        <f t="shared" si="8"/>
        <v>211</v>
      </c>
      <c r="EB17" s="309"/>
      <c r="EC17" s="309"/>
      <c r="ED17" s="309"/>
      <c r="EE17" s="309"/>
      <c r="EF17" s="309"/>
      <c r="EG17" s="309"/>
      <c r="EH17" s="309"/>
      <c r="EI17" s="216">
        <v>1222</v>
      </c>
      <c r="EJ17" s="24">
        <v>0</v>
      </c>
      <c r="EK17" s="24">
        <v>211</v>
      </c>
      <c r="EL17" s="311">
        <f t="shared" si="13"/>
        <v>1433</v>
      </c>
      <c r="EN17" s="97">
        <f t="shared" si="9"/>
        <v>607</v>
      </c>
      <c r="EO17" s="97">
        <f t="shared" si="10"/>
        <v>477</v>
      </c>
      <c r="EP17" s="97">
        <f t="shared" si="11"/>
        <v>349</v>
      </c>
      <c r="EQ17" s="97">
        <f t="shared" si="12"/>
        <v>1433</v>
      </c>
    </row>
    <row r="18" spans="1:147" x14ac:dyDescent="0.25">
      <c r="A18" s="29" t="s">
        <v>28</v>
      </c>
      <c r="B18" s="254" t="s">
        <v>29</v>
      </c>
      <c r="C18" s="159">
        <v>34</v>
      </c>
      <c r="D18" s="3">
        <v>8</v>
      </c>
      <c r="E18" s="3">
        <v>12</v>
      </c>
      <c r="F18" s="3">
        <v>2</v>
      </c>
      <c r="G18" s="3">
        <v>1</v>
      </c>
      <c r="H18" s="3">
        <v>0</v>
      </c>
      <c r="I18" s="3">
        <v>111</v>
      </c>
      <c r="J18" s="3">
        <v>103</v>
      </c>
      <c r="K18" s="3">
        <v>61</v>
      </c>
      <c r="L18" s="3">
        <v>10</v>
      </c>
      <c r="M18" s="3">
        <v>6</v>
      </c>
      <c r="N18" s="3">
        <v>4</v>
      </c>
      <c r="O18" s="3">
        <v>26</v>
      </c>
      <c r="P18" s="3">
        <v>18</v>
      </c>
      <c r="Q18" s="3">
        <v>9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26</v>
      </c>
      <c r="Y18" s="3">
        <v>7</v>
      </c>
      <c r="Z18" s="3">
        <v>5</v>
      </c>
      <c r="AA18" s="3">
        <v>0</v>
      </c>
      <c r="AB18" s="3">
        <v>1</v>
      </c>
      <c r="AC18" s="3">
        <v>2</v>
      </c>
      <c r="AD18" s="3">
        <v>30</v>
      </c>
      <c r="AE18" s="3">
        <v>21</v>
      </c>
      <c r="AF18" s="3">
        <v>6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73">
        <f>+C18+F18+I18+L18+O18+R18+U18+X18+AA18+AD18+AG18+AJ18+AM18</f>
        <v>239</v>
      </c>
      <c r="AQ18" s="73">
        <f>+D18+G18+J18+M18+P18+S18+V18+Y18+AB18+AE18+AH18+AK18+AN18</f>
        <v>165</v>
      </c>
      <c r="AR18" s="73">
        <f>+E18+H18+K18+N18+Q18+T18+W18+Z18+AC18+AF18+AI18+AL18+AO18</f>
        <v>99</v>
      </c>
      <c r="AS18" s="181">
        <f t="shared" si="0"/>
        <v>503</v>
      </c>
      <c r="AT18" s="159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3</v>
      </c>
      <c r="BA18" s="3">
        <v>5</v>
      </c>
      <c r="BB18" s="3">
        <v>1</v>
      </c>
      <c r="BC18" s="3">
        <v>1</v>
      </c>
      <c r="BD18" s="3">
        <v>0</v>
      </c>
      <c r="BE18" s="3">
        <v>0</v>
      </c>
      <c r="BF18" s="3">
        <v>1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1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73">
        <f t="shared" si="1"/>
        <v>5</v>
      </c>
      <c r="CH18" s="73">
        <f t="shared" si="2"/>
        <v>5</v>
      </c>
      <c r="CI18" s="73">
        <f t="shared" si="3"/>
        <v>2</v>
      </c>
      <c r="CJ18" s="181">
        <f t="shared" si="4"/>
        <v>12</v>
      </c>
      <c r="CK18" s="31">
        <v>8</v>
      </c>
      <c r="CL18" s="3">
        <v>7</v>
      </c>
      <c r="CM18" s="3">
        <v>1</v>
      </c>
      <c r="CN18" s="3">
        <v>0</v>
      </c>
      <c r="CO18" s="3">
        <v>0</v>
      </c>
      <c r="CP18" s="3">
        <v>0</v>
      </c>
      <c r="CQ18" s="3">
        <v>26</v>
      </c>
      <c r="CR18" s="3">
        <v>18</v>
      </c>
      <c r="CS18" s="3">
        <v>14</v>
      </c>
      <c r="CT18" s="3">
        <v>2</v>
      </c>
      <c r="CU18" s="3">
        <v>1</v>
      </c>
      <c r="CV18" s="3">
        <v>1</v>
      </c>
      <c r="CW18" s="3">
        <v>1</v>
      </c>
      <c r="CX18" s="3">
        <v>1</v>
      </c>
      <c r="CY18" s="3">
        <v>1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</v>
      </c>
      <c r="DG18" s="3">
        <v>2</v>
      </c>
      <c r="DH18" s="3">
        <v>0</v>
      </c>
      <c r="DI18" s="3">
        <v>0</v>
      </c>
      <c r="DJ18" s="3">
        <v>0</v>
      </c>
      <c r="DK18" s="3">
        <v>0</v>
      </c>
      <c r="DL18" s="3">
        <v>14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3">
        <v>0</v>
      </c>
      <c r="DX18" s="73">
        <f t="shared" si="5"/>
        <v>52</v>
      </c>
      <c r="DY18" s="73">
        <f t="shared" si="6"/>
        <v>29</v>
      </c>
      <c r="DZ18" s="73">
        <f t="shared" si="7"/>
        <v>17</v>
      </c>
      <c r="EA18" s="181">
        <f t="shared" si="8"/>
        <v>98</v>
      </c>
      <c r="EB18" s="309"/>
      <c r="EC18" s="309"/>
      <c r="ED18" s="309"/>
      <c r="EE18" s="309"/>
      <c r="EF18" s="309"/>
      <c r="EG18" s="309"/>
      <c r="EH18" s="309"/>
      <c r="EI18" s="216">
        <v>503</v>
      </c>
      <c r="EJ18" s="24">
        <v>12</v>
      </c>
      <c r="EK18" s="24">
        <v>98</v>
      </c>
      <c r="EL18" s="311">
        <f t="shared" si="13"/>
        <v>613</v>
      </c>
      <c r="EN18" s="97">
        <f t="shared" si="9"/>
        <v>296</v>
      </c>
      <c r="EO18" s="97">
        <f t="shared" si="10"/>
        <v>199</v>
      </c>
      <c r="EP18" s="97">
        <f t="shared" si="11"/>
        <v>118</v>
      </c>
      <c r="EQ18" s="97">
        <f t="shared" si="12"/>
        <v>613</v>
      </c>
    </row>
    <row r="19" spans="1:147" x14ac:dyDescent="0.25">
      <c r="A19" s="29" t="s">
        <v>30</v>
      </c>
      <c r="B19" s="254" t="s">
        <v>31</v>
      </c>
      <c r="C19" s="159">
        <v>2</v>
      </c>
      <c r="D19" s="3">
        <v>0</v>
      </c>
      <c r="E19" s="3">
        <v>0</v>
      </c>
      <c r="F19" s="3">
        <v>5</v>
      </c>
      <c r="G19" s="3">
        <v>4</v>
      </c>
      <c r="H19" s="3">
        <v>2</v>
      </c>
      <c r="I19" s="3">
        <v>13</v>
      </c>
      <c r="J19" s="3">
        <v>69</v>
      </c>
      <c r="K19" s="3">
        <v>97</v>
      </c>
      <c r="L19" s="3">
        <v>11</v>
      </c>
      <c r="M19" s="3">
        <v>5</v>
      </c>
      <c r="N19" s="3">
        <v>3</v>
      </c>
      <c r="O19" s="3">
        <v>13</v>
      </c>
      <c r="P19" s="3">
        <v>6</v>
      </c>
      <c r="Q19" s="3">
        <v>6</v>
      </c>
      <c r="R19" s="3">
        <v>4</v>
      </c>
      <c r="S19" s="3">
        <v>6</v>
      </c>
      <c r="T19" s="3">
        <v>0</v>
      </c>
      <c r="U19" s="3">
        <v>0</v>
      </c>
      <c r="V19" s="3">
        <v>3</v>
      </c>
      <c r="W19" s="3">
        <v>1</v>
      </c>
      <c r="X19" s="3">
        <v>2</v>
      </c>
      <c r="Y19" s="3">
        <v>1</v>
      </c>
      <c r="Z19" s="3">
        <v>4</v>
      </c>
      <c r="AA19" s="3">
        <v>0</v>
      </c>
      <c r="AB19" s="3">
        <v>0</v>
      </c>
      <c r="AC19" s="3">
        <v>1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28</v>
      </c>
      <c r="AN19" s="3">
        <v>27</v>
      </c>
      <c r="AO19" s="3">
        <v>18</v>
      </c>
      <c r="AP19" s="73">
        <f>+C19+F19+I19+L19+O19+R19+U19+X19+AA19+AD19+AG19+AJ19+AM19</f>
        <v>78</v>
      </c>
      <c r="AQ19" s="73">
        <f>+D19+G19+J19+M19+P19+S19+V19+Y19+AB19+AE19+AH19+AK19+AN19</f>
        <v>121</v>
      </c>
      <c r="AR19" s="73">
        <f>+E19+H19+K19+N19+Q19+T19+W19+Z19+AC19+AF19+AI19+AL19+AO19</f>
        <v>132</v>
      </c>
      <c r="AS19" s="181">
        <f t="shared" si="0"/>
        <v>331</v>
      </c>
      <c r="AT19" s="159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73">
        <f t="shared" si="1"/>
        <v>0</v>
      </c>
      <c r="CH19" s="73">
        <f t="shared" si="2"/>
        <v>0</v>
      </c>
      <c r="CI19" s="73">
        <f t="shared" si="3"/>
        <v>0</v>
      </c>
      <c r="CJ19" s="181">
        <f t="shared" si="4"/>
        <v>0</v>
      </c>
      <c r="CK19" s="31">
        <v>0</v>
      </c>
      <c r="CL19" s="3">
        <v>1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16</v>
      </c>
      <c r="CS19" s="3">
        <v>30</v>
      </c>
      <c r="CT19" s="3">
        <v>0</v>
      </c>
      <c r="CU19" s="3">
        <v>1</v>
      </c>
      <c r="CV19" s="3">
        <v>1</v>
      </c>
      <c r="CW19" s="3">
        <v>1</v>
      </c>
      <c r="CX19" s="3">
        <v>2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4</v>
      </c>
      <c r="DV19" s="3">
        <v>8</v>
      </c>
      <c r="DW19" s="3">
        <v>3</v>
      </c>
      <c r="DX19" s="73">
        <f t="shared" si="5"/>
        <v>5</v>
      </c>
      <c r="DY19" s="73">
        <f t="shared" si="6"/>
        <v>28</v>
      </c>
      <c r="DZ19" s="73">
        <f t="shared" si="7"/>
        <v>34</v>
      </c>
      <c r="EA19" s="181">
        <f t="shared" si="8"/>
        <v>67</v>
      </c>
      <c r="EB19" s="309"/>
      <c r="EC19" s="309"/>
      <c r="ED19" s="309"/>
      <c r="EE19" s="309"/>
      <c r="EF19" s="309"/>
      <c r="EG19" s="309"/>
      <c r="EH19" s="309"/>
      <c r="EI19" s="216">
        <v>331</v>
      </c>
      <c r="EJ19" s="24">
        <v>0</v>
      </c>
      <c r="EK19" s="24">
        <v>67</v>
      </c>
      <c r="EL19" s="311">
        <f t="shared" si="13"/>
        <v>398</v>
      </c>
      <c r="EN19" s="97">
        <f t="shared" si="9"/>
        <v>83</v>
      </c>
      <c r="EO19" s="97">
        <f t="shared" si="10"/>
        <v>149</v>
      </c>
      <c r="EP19" s="97">
        <f t="shared" si="11"/>
        <v>166</v>
      </c>
      <c r="EQ19" s="97">
        <f t="shared" si="12"/>
        <v>398</v>
      </c>
    </row>
    <row r="20" spans="1:147" x14ac:dyDescent="0.25">
      <c r="A20" s="29" t="s">
        <v>32</v>
      </c>
      <c r="B20" s="254" t="s">
        <v>33</v>
      </c>
      <c r="C20" s="159">
        <v>62</v>
      </c>
      <c r="D20" s="3">
        <v>36</v>
      </c>
      <c r="E20" s="3">
        <v>19</v>
      </c>
      <c r="F20" s="3">
        <v>23</v>
      </c>
      <c r="G20" s="3">
        <v>5</v>
      </c>
      <c r="H20" s="3">
        <v>9</v>
      </c>
      <c r="I20" s="3">
        <v>24</v>
      </c>
      <c r="J20" s="3">
        <v>36</v>
      </c>
      <c r="K20" s="3">
        <v>49</v>
      </c>
      <c r="L20" s="3">
        <v>16</v>
      </c>
      <c r="M20" s="3">
        <v>4</v>
      </c>
      <c r="N20" s="3">
        <v>2</v>
      </c>
      <c r="O20" s="3">
        <v>29</v>
      </c>
      <c r="P20" s="3">
        <v>21</v>
      </c>
      <c r="Q20" s="3">
        <v>11</v>
      </c>
      <c r="R20" s="3">
        <v>1</v>
      </c>
      <c r="S20" s="3">
        <v>0</v>
      </c>
      <c r="T20" s="3">
        <v>0</v>
      </c>
      <c r="U20" s="3">
        <v>2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6</v>
      </c>
      <c r="AB20" s="3">
        <v>3</v>
      </c>
      <c r="AC20" s="3">
        <v>8</v>
      </c>
      <c r="AD20" s="3">
        <v>1</v>
      </c>
      <c r="AE20" s="3">
        <v>0</v>
      </c>
      <c r="AF20" s="3">
        <v>9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32</v>
      </c>
      <c r="AN20" s="3">
        <v>9</v>
      </c>
      <c r="AO20" s="3">
        <v>13</v>
      </c>
      <c r="AP20" s="73">
        <f>+C20+F20+I20+L20+O20+R20+U20+X20+AA20+AD20+AG20+AJ20+AM20</f>
        <v>197</v>
      </c>
      <c r="AQ20" s="73">
        <f>+D20+G20+J20+M20+P20+S20+V20+Y20+AB20+AE20+AH20+AK20+AN20</f>
        <v>116</v>
      </c>
      <c r="AR20" s="73">
        <f>+E20+H20+K20+N20+Q20+T20+W20+Z20+AC20+AF20+AI20+AL20+AO20</f>
        <v>122</v>
      </c>
      <c r="AS20" s="181">
        <f t="shared" si="0"/>
        <v>435</v>
      </c>
      <c r="AT20" s="159">
        <v>1</v>
      </c>
      <c r="AU20" s="3">
        <v>1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1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1</v>
      </c>
      <c r="CE20" s="3">
        <v>0</v>
      </c>
      <c r="CF20" s="3">
        <v>0</v>
      </c>
      <c r="CG20" s="73">
        <f t="shared" si="1"/>
        <v>3</v>
      </c>
      <c r="CH20" s="73">
        <f t="shared" si="2"/>
        <v>1</v>
      </c>
      <c r="CI20" s="73">
        <f t="shared" si="3"/>
        <v>0</v>
      </c>
      <c r="CJ20" s="181">
        <f t="shared" si="4"/>
        <v>4</v>
      </c>
      <c r="CK20" s="31">
        <v>6</v>
      </c>
      <c r="CL20" s="3">
        <v>6</v>
      </c>
      <c r="CM20" s="3">
        <v>0</v>
      </c>
      <c r="CN20" s="3">
        <v>3</v>
      </c>
      <c r="CO20" s="3">
        <v>1</v>
      </c>
      <c r="CP20" s="3">
        <v>1</v>
      </c>
      <c r="CQ20" s="3">
        <v>0</v>
      </c>
      <c r="CR20" s="3">
        <v>27</v>
      </c>
      <c r="CS20" s="3">
        <v>7</v>
      </c>
      <c r="CT20" s="3">
        <v>2</v>
      </c>
      <c r="CU20" s="3">
        <v>1</v>
      </c>
      <c r="CV20" s="3">
        <v>1</v>
      </c>
      <c r="CW20" s="3">
        <v>6</v>
      </c>
      <c r="CX20" s="3">
        <v>5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2</v>
      </c>
      <c r="DE20" s="3">
        <v>0</v>
      </c>
      <c r="DF20" s="3">
        <v>0</v>
      </c>
      <c r="DG20" s="3">
        <v>1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2</v>
      </c>
      <c r="DV20" s="3">
        <v>1</v>
      </c>
      <c r="DW20" s="3">
        <v>1</v>
      </c>
      <c r="DX20" s="73">
        <f t="shared" si="5"/>
        <v>19</v>
      </c>
      <c r="DY20" s="73">
        <f t="shared" si="6"/>
        <v>44</v>
      </c>
      <c r="DZ20" s="73">
        <f t="shared" si="7"/>
        <v>10</v>
      </c>
      <c r="EA20" s="181">
        <f t="shared" si="8"/>
        <v>73</v>
      </c>
      <c r="EB20" s="309"/>
      <c r="EC20" s="309"/>
      <c r="ED20" s="309"/>
      <c r="EE20" s="309"/>
      <c r="EF20" s="309"/>
      <c r="EG20" s="309"/>
      <c r="EH20" s="309"/>
      <c r="EI20" s="216">
        <v>435</v>
      </c>
      <c r="EJ20" s="24">
        <v>4</v>
      </c>
      <c r="EK20" s="24">
        <v>73</v>
      </c>
      <c r="EL20" s="311">
        <f t="shared" si="13"/>
        <v>512</v>
      </c>
      <c r="EN20" s="97">
        <f t="shared" si="9"/>
        <v>219</v>
      </c>
      <c r="EO20" s="97">
        <f t="shared" si="10"/>
        <v>161</v>
      </c>
      <c r="EP20" s="97">
        <f t="shared" si="11"/>
        <v>132</v>
      </c>
      <c r="EQ20" s="97">
        <f t="shared" si="12"/>
        <v>512</v>
      </c>
    </row>
    <row r="21" spans="1:147" x14ac:dyDescent="0.25">
      <c r="A21" s="29" t="s">
        <v>34</v>
      </c>
      <c r="B21" s="254" t="s">
        <v>35</v>
      </c>
      <c r="C21" s="159">
        <v>8</v>
      </c>
      <c r="D21" s="3">
        <v>7</v>
      </c>
      <c r="E21" s="3">
        <v>10</v>
      </c>
      <c r="F21" s="3">
        <v>0</v>
      </c>
      <c r="G21" s="3">
        <v>0</v>
      </c>
      <c r="H21" s="3">
        <v>0</v>
      </c>
      <c r="I21" s="3">
        <v>11</v>
      </c>
      <c r="J21" s="3">
        <v>4</v>
      </c>
      <c r="K21" s="3">
        <v>3</v>
      </c>
      <c r="L21" s="3">
        <v>5</v>
      </c>
      <c r="M21" s="3">
        <v>5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2</v>
      </c>
      <c r="V21" s="3">
        <v>1</v>
      </c>
      <c r="W21" s="3">
        <v>0</v>
      </c>
      <c r="X21" s="3">
        <v>0</v>
      </c>
      <c r="Y21" s="3">
        <v>3</v>
      </c>
      <c r="Z21" s="3">
        <v>0</v>
      </c>
      <c r="AA21" s="3">
        <v>2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6</v>
      </c>
      <c r="AN21" s="3">
        <v>0</v>
      </c>
      <c r="AO21" s="3">
        <v>0</v>
      </c>
      <c r="AP21" s="73">
        <f>+C21+F21+I21+L21+O21+R21+U21+X21+AA21+AD21+AG21+AJ21+AM21</f>
        <v>34</v>
      </c>
      <c r="AQ21" s="73">
        <f>+D21+G21+J21+M21+P21+S21+V21+Y21+AB21+AE21+AH21+AK21+AN21</f>
        <v>20</v>
      </c>
      <c r="AR21" s="73">
        <f>+E21+H21+K21+N21+Q21+T21+W21+Z21+AC21+AF21+AI21+AL21+AO21</f>
        <v>13</v>
      </c>
      <c r="AS21" s="181">
        <f t="shared" si="0"/>
        <v>67</v>
      </c>
      <c r="AT21" s="159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73">
        <f t="shared" si="1"/>
        <v>0</v>
      </c>
      <c r="CH21" s="73">
        <f t="shared" si="2"/>
        <v>0</v>
      </c>
      <c r="CI21" s="73">
        <f t="shared" si="3"/>
        <v>0</v>
      </c>
      <c r="CJ21" s="181">
        <f t="shared" si="4"/>
        <v>0</v>
      </c>
      <c r="CK21" s="31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3</v>
      </c>
      <c r="CU21" s="3">
        <v>0</v>
      </c>
      <c r="CV21" s="3">
        <v>0</v>
      </c>
      <c r="CW21" s="3">
        <v>5</v>
      </c>
      <c r="CX21" s="3">
        <v>2</v>
      </c>
      <c r="CY21" s="3">
        <v>0</v>
      </c>
      <c r="CZ21" s="3">
        <v>0</v>
      </c>
      <c r="DA21" s="3">
        <v>0</v>
      </c>
      <c r="DB21" s="3">
        <v>0</v>
      </c>
      <c r="DC21" s="3">
        <v>7</v>
      </c>
      <c r="DD21" s="3">
        <v>4</v>
      </c>
      <c r="DE21" s="3">
        <v>2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">
        <v>0</v>
      </c>
      <c r="DV21" s="3">
        <v>1</v>
      </c>
      <c r="DW21" s="3">
        <v>0</v>
      </c>
      <c r="DX21" s="73">
        <f t="shared" si="5"/>
        <v>15</v>
      </c>
      <c r="DY21" s="73">
        <f t="shared" si="6"/>
        <v>7</v>
      </c>
      <c r="DZ21" s="73">
        <f t="shared" si="7"/>
        <v>2</v>
      </c>
      <c r="EA21" s="181">
        <f t="shared" si="8"/>
        <v>24</v>
      </c>
      <c r="EB21" s="309"/>
      <c r="EC21" s="309"/>
      <c r="ED21" s="309"/>
      <c r="EE21" s="309"/>
      <c r="EF21" s="309"/>
      <c r="EG21" s="309"/>
      <c r="EH21" s="309"/>
      <c r="EI21" s="216">
        <v>67</v>
      </c>
      <c r="EJ21" s="24">
        <v>0</v>
      </c>
      <c r="EK21" s="24">
        <v>24</v>
      </c>
      <c r="EL21" s="311">
        <f t="shared" si="13"/>
        <v>91</v>
      </c>
      <c r="EN21" s="97">
        <f t="shared" si="9"/>
        <v>49</v>
      </c>
      <c r="EO21" s="97">
        <f t="shared" si="10"/>
        <v>27</v>
      </c>
      <c r="EP21" s="97">
        <f t="shared" si="11"/>
        <v>15</v>
      </c>
      <c r="EQ21" s="97">
        <f t="shared" si="12"/>
        <v>91</v>
      </c>
    </row>
    <row r="22" spans="1:147" x14ac:dyDescent="0.25">
      <c r="A22" s="29" t="s">
        <v>36</v>
      </c>
      <c r="B22" s="254" t="s">
        <v>37</v>
      </c>
      <c r="C22" s="159">
        <v>48</v>
      </c>
      <c r="D22" s="3">
        <v>30</v>
      </c>
      <c r="E22" s="3">
        <v>27</v>
      </c>
      <c r="F22" s="3">
        <v>4</v>
      </c>
      <c r="G22" s="3">
        <v>4</v>
      </c>
      <c r="H22" s="3">
        <v>3</v>
      </c>
      <c r="I22" s="3">
        <v>62</v>
      </c>
      <c r="J22" s="3">
        <v>220</v>
      </c>
      <c r="K22" s="3">
        <v>79</v>
      </c>
      <c r="L22" s="3">
        <v>17</v>
      </c>
      <c r="M22" s="3">
        <v>7</v>
      </c>
      <c r="N22" s="3">
        <v>3</v>
      </c>
      <c r="O22" s="3">
        <v>18</v>
      </c>
      <c r="P22" s="3">
        <v>13</v>
      </c>
      <c r="Q22" s="3">
        <v>16</v>
      </c>
      <c r="R22" s="3">
        <v>0</v>
      </c>
      <c r="S22" s="3">
        <v>0</v>
      </c>
      <c r="T22" s="3">
        <v>0</v>
      </c>
      <c r="U22" s="3">
        <v>4</v>
      </c>
      <c r="V22" s="3">
        <v>0</v>
      </c>
      <c r="W22" s="3">
        <v>0</v>
      </c>
      <c r="X22" s="3">
        <v>2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1</v>
      </c>
      <c r="AN22" s="3">
        <v>0</v>
      </c>
      <c r="AO22" s="3">
        <v>5</v>
      </c>
      <c r="AP22" s="73">
        <f>+C22+F22+I22+L22+O22+R22+U22+X22+AA22+AD22+AG22+AJ22+AM22</f>
        <v>156</v>
      </c>
      <c r="AQ22" s="73">
        <f>+D22+G22+J22+M22+P22+S22+V22+Y22+AB22+AE22+AH22+AK22+AN22</f>
        <v>274</v>
      </c>
      <c r="AR22" s="73">
        <f>+E22+H22+K22+N22+Q22+T22+W22+Z22+AC22+AF22+AI22+AL22+AO22</f>
        <v>133</v>
      </c>
      <c r="AS22" s="181">
        <f t="shared" si="0"/>
        <v>563</v>
      </c>
      <c r="AT22" s="159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8</v>
      </c>
      <c r="BB22" s="3">
        <v>1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73">
        <f t="shared" si="1"/>
        <v>0</v>
      </c>
      <c r="CH22" s="73">
        <f t="shared" si="2"/>
        <v>8</v>
      </c>
      <c r="CI22" s="73">
        <f t="shared" si="3"/>
        <v>1</v>
      </c>
      <c r="CJ22" s="181">
        <f t="shared" si="4"/>
        <v>9</v>
      </c>
      <c r="CK22" s="31">
        <v>20</v>
      </c>
      <c r="CL22" s="3">
        <v>15</v>
      </c>
      <c r="CM22" s="3">
        <v>4</v>
      </c>
      <c r="CN22" s="3">
        <v>0</v>
      </c>
      <c r="CO22" s="3">
        <v>0</v>
      </c>
      <c r="CP22" s="3">
        <v>0</v>
      </c>
      <c r="CQ22" s="3">
        <v>13</v>
      </c>
      <c r="CR22" s="3">
        <v>29</v>
      </c>
      <c r="CS22" s="3">
        <v>13</v>
      </c>
      <c r="CT22" s="3">
        <v>3</v>
      </c>
      <c r="CU22" s="3">
        <v>0</v>
      </c>
      <c r="CV22" s="3">
        <v>1</v>
      </c>
      <c r="CW22" s="3">
        <v>3</v>
      </c>
      <c r="CX22" s="3">
        <v>4</v>
      </c>
      <c r="CY22" s="3">
        <v>3</v>
      </c>
      <c r="CZ22" s="3">
        <v>0</v>
      </c>
      <c r="DA22" s="3">
        <v>0</v>
      </c>
      <c r="DB22" s="3">
        <v>0</v>
      </c>
      <c r="DC22" s="3">
        <v>1</v>
      </c>
      <c r="DD22" s="3">
        <v>3</v>
      </c>
      <c r="DE22" s="3">
        <v>1</v>
      </c>
      <c r="DF22" s="3">
        <v>0</v>
      </c>
      <c r="DG22" s="3">
        <v>0</v>
      </c>
      <c r="DH22" s="3">
        <v>1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">
        <v>0</v>
      </c>
      <c r="DV22" s="3">
        <v>0</v>
      </c>
      <c r="DW22" s="3">
        <v>2</v>
      </c>
      <c r="DX22" s="73">
        <f t="shared" si="5"/>
        <v>40</v>
      </c>
      <c r="DY22" s="73">
        <f t="shared" si="6"/>
        <v>51</v>
      </c>
      <c r="DZ22" s="73">
        <f t="shared" si="7"/>
        <v>25</v>
      </c>
      <c r="EA22" s="181">
        <f t="shared" si="8"/>
        <v>116</v>
      </c>
      <c r="EB22" s="309"/>
      <c r="EC22" s="309"/>
      <c r="ED22" s="309"/>
      <c r="EE22" s="309"/>
      <c r="EF22" s="309"/>
      <c r="EG22" s="309"/>
      <c r="EH22" s="309"/>
      <c r="EI22" s="216">
        <v>563</v>
      </c>
      <c r="EJ22" s="24">
        <v>9</v>
      </c>
      <c r="EK22" s="24">
        <v>116</v>
      </c>
      <c r="EL22" s="311">
        <f t="shared" si="13"/>
        <v>688</v>
      </c>
      <c r="EN22" s="97">
        <f t="shared" si="9"/>
        <v>196</v>
      </c>
      <c r="EO22" s="97">
        <f t="shared" si="10"/>
        <v>333</v>
      </c>
      <c r="EP22" s="97">
        <f t="shared" si="11"/>
        <v>159</v>
      </c>
      <c r="EQ22" s="97">
        <f t="shared" si="12"/>
        <v>688</v>
      </c>
    </row>
    <row r="23" spans="1:147" x14ac:dyDescent="0.25">
      <c r="A23" s="29" t="s">
        <v>38</v>
      </c>
      <c r="B23" s="254" t="s">
        <v>39</v>
      </c>
      <c r="C23" s="159">
        <v>17</v>
      </c>
      <c r="D23" s="3">
        <v>46</v>
      </c>
      <c r="E23" s="3">
        <v>6</v>
      </c>
      <c r="F23" s="3">
        <v>6</v>
      </c>
      <c r="G23" s="3">
        <v>0</v>
      </c>
      <c r="H23" s="3">
        <v>1</v>
      </c>
      <c r="I23" s="3">
        <v>14</v>
      </c>
      <c r="J23" s="3">
        <v>3</v>
      </c>
      <c r="K23" s="3">
        <v>1</v>
      </c>
      <c r="L23" s="3">
        <v>14</v>
      </c>
      <c r="M23" s="3">
        <v>15</v>
      </c>
      <c r="N23" s="3">
        <v>12</v>
      </c>
      <c r="O23" s="3">
        <v>14</v>
      </c>
      <c r="P23" s="3">
        <v>13</v>
      </c>
      <c r="Q23" s="3">
        <v>9</v>
      </c>
      <c r="R23" s="3">
        <v>0</v>
      </c>
      <c r="S23" s="3">
        <v>5</v>
      </c>
      <c r="T23" s="3">
        <v>2</v>
      </c>
      <c r="U23" s="3">
        <v>1</v>
      </c>
      <c r="V23" s="3">
        <v>2</v>
      </c>
      <c r="W23" s="3">
        <v>9</v>
      </c>
      <c r="X23" s="3">
        <v>4</v>
      </c>
      <c r="Y23" s="3">
        <v>1</v>
      </c>
      <c r="Z23" s="3">
        <v>0</v>
      </c>
      <c r="AA23" s="3">
        <v>9</v>
      </c>
      <c r="AB23" s="3">
        <v>2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11</v>
      </c>
      <c r="AN23" s="3">
        <v>15</v>
      </c>
      <c r="AO23" s="3">
        <v>3</v>
      </c>
      <c r="AP23" s="73">
        <f>+C23+F23+I23+L23+O23+R23+U23+X23+AA23+AD23+AG23+AJ23+AM23</f>
        <v>90</v>
      </c>
      <c r="AQ23" s="73">
        <f>+D23+G23+J23+M23+P23+S23+V23+Y23+AB23+AE23+AH23+AK23+AN23</f>
        <v>102</v>
      </c>
      <c r="AR23" s="73">
        <f>+E23+H23+K23+N23+Q23+T23+W23+Z23+AC23+AF23+AI23+AL23+AO23</f>
        <v>43</v>
      </c>
      <c r="AS23" s="181">
        <f t="shared" si="0"/>
        <v>235</v>
      </c>
      <c r="AT23" s="159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73">
        <f t="shared" si="1"/>
        <v>0</v>
      </c>
      <c r="CH23" s="73">
        <f t="shared" si="2"/>
        <v>0</v>
      </c>
      <c r="CI23" s="73">
        <f t="shared" si="3"/>
        <v>0</v>
      </c>
      <c r="CJ23" s="181">
        <f t="shared" si="4"/>
        <v>0</v>
      </c>
      <c r="CK23" s="31">
        <v>1</v>
      </c>
      <c r="CL23" s="3">
        <v>0</v>
      </c>
      <c r="CM23" s="3">
        <v>5</v>
      </c>
      <c r="CN23" s="3">
        <v>2</v>
      </c>
      <c r="CO23" s="3">
        <v>0</v>
      </c>
      <c r="CP23" s="3">
        <v>0</v>
      </c>
      <c r="CQ23" s="3">
        <v>0</v>
      </c>
      <c r="CR23" s="3">
        <v>11</v>
      </c>
      <c r="CS23" s="3">
        <v>7</v>
      </c>
      <c r="CT23" s="3">
        <v>0</v>
      </c>
      <c r="CU23" s="3">
        <v>3</v>
      </c>
      <c r="CV23" s="3">
        <v>5</v>
      </c>
      <c r="CW23" s="3">
        <v>2</v>
      </c>
      <c r="CX23" s="3">
        <v>0</v>
      </c>
      <c r="CY23" s="3">
        <v>3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3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1</v>
      </c>
      <c r="DV23" s="3">
        <v>1</v>
      </c>
      <c r="DW23" s="3">
        <v>0</v>
      </c>
      <c r="DX23" s="73">
        <f t="shared" si="5"/>
        <v>6</v>
      </c>
      <c r="DY23" s="73">
        <f t="shared" si="6"/>
        <v>15</v>
      </c>
      <c r="DZ23" s="73">
        <f t="shared" si="7"/>
        <v>23</v>
      </c>
      <c r="EA23" s="181">
        <f t="shared" si="8"/>
        <v>44</v>
      </c>
      <c r="EB23" s="309"/>
      <c r="EC23" s="309"/>
      <c r="ED23" s="309"/>
      <c r="EE23" s="309"/>
      <c r="EF23" s="309"/>
      <c r="EG23" s="309"/>
      <c r="EH23" s="309"/>
      <c r="EI23" s="216">
        <v>235</v>
      </c>
      <c r="EJ23" s="24">
        <v>0</v>
      </c>
      <c r="EK23" s="24">
        <v>44</v>
      </c>
      <c r="EL23" s="311">
        <f t="shared" si="13"/>
        <v>279</v>
      </c>
      <c r="EN23" s="97">
        <f t="shared" si="9"/>
        <v>96</v>
      </c>
      <c r="EO23" s="97">
        <f t="shared" si="10"/>
        <v>117</v>
      </c>
      <c r="EP23" s="97">
        <f t="shared" si="11"/>
        <v>66</v>
      </c>
      <c r="EQ23" s="97">
        <f t="shared" si="12"/>
        <v>279</v>
      </c>
    </row>
    <row r="24" spans="1:147" x14ac:dyDescent="0.25">
      <c r="A24" s="29" t="s">
        <v>40</v>
      </c>
      <c r="B24" s="254" t="s">
        <v>41</v>
      </c>
      <c r="C24" s="159">
        <v>9</v>
      </c>
      <c r="D24" s="3">
        <v>8</v>
      </c>
      <c r="E24" s="3">
        <v>5</v>
      </c>
      <c r="F24" s="3">
        <v>11</v>
      </c>
      <c r="G24" s="3">
        <v>3</v>
      </c>
      <c r="H24" s="3">
        <v>2</v>
      </c>
      <c r="I24" s="3">
        <v>45</v>
      </c>
      <c r="J24" s="3">
        <v>44</v>
      </c>
      <c r="K24" s="3">
        <v>15</v>
      </c>
      <c r="L24" s="3">
        <v>10</v>
      </c>
      <c r="M24" s="3">
        <v>4</v>
      </c>
      <c r="N24" s="3">
        <v>13</v>
      </c>
      <c r="O24" s="3">
        <v>32</v>
      </c>
      <c r="P24" s="3">
        <v>20</v>
      </c>
      <c r="Q24" s="3">
        <v>0</v>
      </c>
      <c r="R24" s="3">
        <v>3</v>
      </c>
      <c r="S24" s="3">
        <v>16</v>
      </c>
      <c r="T24" s="3">
        <v>16</v>
      </c>
      <c r="U24" s="3">
        <v>22</v>
      </c>
      <c r="V24" s="3">
        <v>0</v>
      </c>
      <c r="W24" s="3">
        <v>1</v>
      </c>
      <c r="X24" s="3">
        <v>1</v>
      </c>
      <c r="Y24" s="3">
        <v>1</v>
      </c>
      <c r="Z24" s="3">
        <v>15</v>
      </c>
      <c r="AA24" s="3">
        <v>5</v>
      </c>
      <c r="AB24" s="3">
        <v>1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7</v>
      </c>
      <c r="AN24" s="3">
        <v>6</v>
      </c>
      <c r="AO24" s="3">
        <v>3</v>
      </c>
      <c r="AP24" s="73">
        <f>+C24+F24+I24+L24+O24+R24+U24+X24+AA24+AD24+AG24+AJ24+AM24</f>
        <v>145</v>
      </c>
      <c r="AQ24" s="73">
        <f>+D24+G24+J24+M24+P24+S24+V24+Y24+AB24+AE24+AH24+AK24+AN24</f>
        <v>103</v>
      </c>
      <c r="AR24" s="73">
        <f>+E24+H24+K24+N24+Q24+T24+W24+Z24+AC24+AF24+AI24+AL24+AO24</f>
        <v>70</v>
      </c>
      <c r="AS24" s="181">
        <f t="shared" si="0"/>
        <v>318</v>
      </c>
      <c r="AT24" s="159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73">
        <f t="shared" si="1"/>
        <v>0</v>
      </c>
      <c r="CH24" s="73">
        <f t="shared" si="2"/>
        <v>0</v>
      </c>
      <c r="CI24" s="73">
        <f t="shared" si="3"/>
        <v>0</v>
      </c>
      <c r="CJ24" s="181">
        <f t="shared" si="4"/>
        <v>0</v>
      </c>
      <c r="CK24" s="31">
        <v>1</v>
      </c>
      <c r="CL24" s="3">
        <v>1</v>
      </c>
      <c r="CM24" s="3">
        <v>2</v>
      </c>
      <c r="CN24" s="3">
        <v>0</v>
      </c>
      <c r="CO24" s="3">
        <v>0</v>
      </c>
      <c r="CP24" s="3">
        <v>0</v>
      </c>
      <c r="CQ24" s="3">
        <v>13</v>
      </c>
      <c r="CR24" s="3">
        <v>0</v>
      </c>
      <c r="CS24" s="3">
        <v>4</v>
      </c>
      <c r="CT24" s="3">
        <v>1</v>
      </c>
      <c r="CU24" s="3">
        <v>0</v>
      </c>
      <c r="CV24" s="3">
        <v>2</v>
      </c>
      <c r="CW24" s="3">
        <v>8</v>
      </c>
      <c r="CX24" s="3">
        <v>1</v>
      </c>
      <c r="CY24" s="3">
        <v>5</v>
      </c>
      <c r="CZ24" s="3">
        <v>0</v>
      </c>
      <c r="DA24" s="3">
        <v>0</v>
      </c>
      <c r="DB24" s="3">
        <v>0</v>
      </c>
      <c r="DC24" s="3">
        <v>16</v>
      </c>
      <c r="DD24" s="3">
        <v>7</v>
      </c>
      <c r="DE24" s="3">
        <v>15</v>
      </c>
      <c r="DF24" s="3">
        <v>0</v>
      </c>
      <c r="DG24" s="3">
        <v>1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3</v>
      </c>
      <c r="DV24" s="3">
        <v>2</v>
      </c>
      <c r="DW24" s="3">
        <v>0</v>
      </c>
      <c r="DX24" s="73">
        <f t="shared" si="5"/>
        <v>42</v>
      </c>
      <c r="DY24" s="73">
        <f t="shared" si="6"/>
        <v>12</v>
      </c>
      <c r="DZ24" s="73">
        <f t="shared" si="7"/>
        <v>28</v>
      </c>
      <c r="EA24" s="181">
        <f t="shared" si="8"/>
        <v>82</v>
      </c>
      <c r="EB24" s="309"/>
      <c r="EC24" s="309"/>
      <c r="ED24" s="309"/>
      <c r="EE24" s="309"/>
      <c r="EF24" s="309"/>
      <c r="EG24" s="309"/>
      <c r="EH24" s="309"/>
      <c r="EI24" s="216">
        <v>318</v>
      </c>
      <c r="EJ24" s="24">
        <v>0</v>
      </c>
      <c r="EK24" s="24">
        <v>82</v>
      </c>
      <c r="EL24" s="311">
        <f t="shared" si="13"/>
        <v>400</v>
      </c>
      <c r="EN24" s="97">
        <f t="shared" si="9"/>
        <v>187</v>
      </c>
      <c r="EO24" s="97">
        <f t="shared" si="10"/>
        <v>115</v>
      </c>
      <c r="EP24" s="97">
        <f t="shared" si="11"/>
        <v>98</v>
      </c>
      <c r="EQ24" s="97">
        <f t="shared" si="12"/>
        <v>400</v>
      </c>
    </row>
    <row r="25" spans="1:147" x14ac:dyDescent="0.25">
      <c r="A25" s="29" t="s">
        <v>42</v>
      </c>
      <c r="B25" s="254" t="s">
        <v>43</v>
      </c>
      <c r="C25" s="159">
        <v>3</v>
      </c>
      <c r="D25" s="3">
        <v>5</v>
      </c>
      <c r="E25" s="3">
        <v>11</v>
      </c>
      <c r="F25" s="3">
        <v>0</v>
      </c>
      <c r="G25" s="3">
        <v>1</v>
      </c>
      <c r="H25" s="3">
        <v>0</v>
      </c>
      <c r="I25" s="3">
        <v>0</v>
      </c>
      <c r="J25" s="3">
        <v>0</v>
      </c>
      <c r="K25" s="3">
        <v>0</v>
      </c>
      <c r="L25" s="3">
        <v>4</v>
      </c>
      <c r="M25" s="3">
        <v>5</v>
      </c>
      <c r="N25" s="3">
        <v>1</v>
      </c>
      <c r="O25" s="3">
        <v>33</v>
      </c>
      <c r="P25" s="3">
        <v>15</v>
      </c>
      <c r="Q25" s="3">
        <v>22</v>
      </c>
      <c r="R25" s="3">
        <v>0</v>
      </c>
      <c r="S25" s="3">
        <v>0</v>
      </c>
      <c r="T25" s="3">
        <v>0</v>
      </c>
      <c r="U25" s="3">
        <v>0</v>
      </c>
      <c r="V25" s="3">
        <v>3</v>
      </c>
      <c r="W25" s="3">
        <v>1</v>
      </c>
      <c r="X25" s="3">
        <v>0</v>
      </c>
      <c r="Y25" s="3">
        <v>1</v>
      </c>
      <c r="Z25" s="3">
        <v>1</v>
      </c>
      <c r="AA25" s="3">
        <v>2</v>
      </c>
      <c r="AB25" s="3">
        <v>3</v>
      </c>
      <c r="AC25" s="3">
        <v>0</v>
      </c>
      <c r="AD25" s="3">
        <v>12</v>
      </c>
      <c r="AE25" s="3">
        <v>0</v>
      </c>
      <c r="AF25" s="3">
        <v>44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73">
        <f>+C25+F25+I25+L25+O25+R25+U25+X25+AA25+AD25+AG25+AJ25+AM25</f>
        <v>54</v>
      </c>
      <c r="AQ25" s="73">
        <f>+D25+G25+J25+M25+P25+S25+V25+Y25+AB25+AE25+AH25+AK25+AN25</f>
        <v>33</v>
      </c>
      <c r="AR25" s="73">
        <f>+E25+H25+K25+N25+Q25+T25+W25+Z25+AC25+AF25+AI25+AL25+AO25</f>
        <v>80</v>
      </c>
      <c r="AS25" s="181">
        <f t="shared" si="0"/>
        <v>167</v>
      </c>
      <c r="AT25" s="159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73">
        <f t="shared" si="1"/>
        <v>0</v>
      </c>
      <c r="CH25" s="73">
        <f t="shared" si="2"/>
        <v>0</v>
      </c>
      <c r="CI25" s="73">
        <f t="shared" si="3"/>
        <v>0</v>
      </c>
      <c r="CJ25" s="181">
        <f t="shared" si="4"/>
        <v>0</v>
      </c>
      <c r="CK25" s="31">
        <v>1</v>
      </c>
      <c r="CL25" s="3">
        <v>0</v>
      </c>
      <c r="CM25" s="3">
        <v>23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1</v>
      </c>
      <c r="CU25" s="3">
        <v>0</v>
      </c>
      <c r="CV25" s="3">
        <v>0</v>
      </c>
      <c r="CW25" s="3">
        <v>9</v>
      </c>
      <c r="CX25" s="3">
        <v>2</v>
      </c>
      <c r="CY25" s="3">
        <v>16</v>
      </c>
      <c r="CZ25" s="3">
        <v>0</v>
      </c>
      <c r="DA25" s="3">
        <v>0</v>
      </c>
      <c r="DB25" s="3">
        <v>0</v>
      </c>
      <c r="DC25" s="3">
        <v>3</v>
      </c>
      <c r="DD25" s="3">
        <v>2</v>
      </c>
      <c r="DE25" s="3">
        <v>5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14</v>
      </c>
      <c r="DM25" s="3">
        <v>0</v>
      </c>
      <c r="DN25" s="3">
        <v>6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73">
        <f t="shared" si="5"/>
        <v>28</v>
      </c>
      <c r="DY25" s="73">
        <f t="shared" si="6"/>
        <v>4</v>
      </c>
      <c r="DZ25" s="73">
        <f t="shared" si="7"/>
        <v>50</v>
      </c>
      <c r="EA25" s="181">
        <f t="shared" si="8"/>
        <v>82</v>
      </c>
      <c r="EB25" s="309"/>
      <c r="EC25" s="309"/>
      <c r="ED25" s="309"/>
      <c r="EE25" s="309"/>
      <c r="EF25" s="309"/>
      <c r="EG25" s="309"/>
      <c r="EH25" s="309"/>
      <c r="EI25" s="216">
        <v>167</v>
      </c>
      <c r="EJ25" s="24">
        <v>0</v>
      </c>
      <c r="EK25" s="24">
        <v>82</v>
      </c>
      <c r="EL25" s="311">
        <f t="shared" si="13"/>
        <v>249</v>
      </c>
      <c r="EN25" s="97">
        <f t="shared" si="9"/>
        <v>82</v>
      </c>
      <c r="EO25" s="97">
        <f t="shared" si="10"/>
        <v>37</v>
      </c>
      <c r="EP25" s="97">
        <f t="shared" si="11"/>
        <v>130</v>
      </c>
      <c r="EQ25" s="97">
        <f t="shared" si="12"/>
        <v>249</v>
      </c>
    </row>
    <row r="26" spans="1:147" x14ac:dyDescent="0.25">
      <c r="A26" s="29" t="s">
        <v>44</v>
      </c>
      <c r="B26" s="254" t="s">
        <v>45</v>
      </c>
      <c r="C26" s="159">
        <v>259</v>
      </c>
      <c r="D26" s="3">
        <v>60</v>
      </c>
      <c r="E26" s="3">
        <v>32</v>
      </c>
      <c r="F26" s="3">
        <v>2</v>
      </c>
      <c r="G26" s="3">
        <v>1</v>
      </c>
      <c r="H26" s="3">
        <v>1</v>
      </c>
      <c r="I26" s="3">
        <v>15</v>
      </c>
      <c r="J26" s="3">
        <v>32</v>
      </c>
      <c r="K26" s="3">
        <v>44</v>
      </c>
      <c r="L26" s="3">
        <v>45</v>
      </c>
      <c r="M26" s="3">
        <v>7</v>
      </c>
      <c r="N26" s="3">
        <v>13</v>
      </c>
      <c r="O26" s="3">
        <v>29</v>
      </c>
      <c r="P26" s="3">
        <v>12</v>
      </c>
      <c r="Q26" s="3">
        <v>7</v>
      </c>
      <c r="R26" s="3">
        <v>4</v>
      </c>
      <c r="S26" s="3">
        <v>0</v>
      </c>
      <c r="T26" s="3">
        <v>0</v>
      </c>
      <c r="U26" s="3">
        <v>2</v>
      </c>
      <c r="V26" s="3">
        <v>1</v>
      </c>
      <c r="W26" s="3">
        <v>0</v>
      </c>
      <c r="X26" s="3">
        <v>3</v>
      </c>
      <c r="Y26" s="3">
        <v>0</v>
      </c>
      <c r="Z26" s="3">
        <v>2</v>
      </c>
      <c r="AA26" s="3">
        <v>3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1</v>
      </c>
      <c r="AK26" s="3">
        <v>4</v>
      </c>
      <c r="AL26" s="3">
        <v>2</v>
      </c>
      <c r="AM26" s="3">
        <v>0</v>
      </c>
      <c r="AN26" s="3">
        <v>0</v>
      </c>
      <c r="AO26" s="3">
        <v>0</v>
      </c>
      <c r="AP26" s="73">
        <f>+C26+F26+I26+L26+O26+R26+U26+X26+AA26+AD26+AG26+AJ26+AM26</f>
        <v>363</v>
      </c>
      <c r="AQ26" s="73">
        <f>+D26+G26+J26+M26+P26+S26+V26+Y26+AB26+AE26+AH26+AK26+AN26</f>
        <v>117</v>
      </c>
      <c r="AR26" s="73">
        <f>+E26+H26+K26+N26+Q26+T26+W26+Z26+AC26+AF26+AI26+AL26+AO26</f>
        <v>101</v>
      </c>
      <c r="AS26" s="181">
        <f t="shared" si="0"/>
        <v>581</v>
      </c>
      <c r="AT26" s="159">
        <v>1</v>
      </c>
      <c r="AU26" s="3">
        <v>1</v>
      </c>
      <c r="AV26" s="3">
        <v>1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73">
        <f t="shared" si="1"/>
        <v>1</v>
      </c>
      <c r="CH26" s="73">
        <f t="shared" si="2"/>
        <v>1</v>
      </c>
      <c r="CI26" s="73">
        <f t="shared" si="3"/>
        <v>1</v>
      </c>
      <c r="CJ26" s="181">
        <f t="shared" si="4"/>
        <v>3</v>
      </c>
      <c r="CK26" s="31">
        <v>49</v>
      </c>
      <c r="CL26" s="3">
        <v>10</v>
      </c>
      <c r="CM26" s="3">
        <v>4</v>
      </c>
      <c r="CN26" s="3">
        <v>0</v>
      </c>
      <c r="CO26" s="3">
        <v>0</v>
      </c>
      <c r="CP26" s="3">
        <v>0</v>
      </c>
      <c r="CQ26" s="3">
        <v>4</v>
      </c>
      <c r="CR26" s="3">
        <v>5</v>
      </c>
      <c r="CS26" s="3">
        <v>2</v>
      </c>
      <c r="CT26" s="3">
        <v>0</v>
      </c>
      <c r="CU26" s="3">
        <v>2</v>
      </c>
      <c r="CV26" s="3">
        <v>0</v>
      </c>
      <c r="CW26" s="3">
        <v>0</v>
      </c>
      <c r="CX26" s="3">
        <v>1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1</v>
      </c>
      <c r="DT26" s="3">
        <v>0</v>
      </c>
      <c r="DU26" s="3">
        <v>0</v>
      </c>
      <c r="DV26" s="3">
        <v>0</v>
      </c>
      <c r="DW26" s="3">
        <v>0</v>
      </c>
      <c r="DX26" s="73">
        <f t="shared" si="5"/>
        <v>53</v>
      </c>
      <c r="DY26" s="73">
        <f t="shared" si="6"/>
        <v>19</v>
      </c>
      <c r="DZ26" s="73">
        <f t="shared" si="7"/>
        <v>7</v>
      </c>
      <c r="EA26" s="181">
        <f t="shared" si="8"/>
        <v>79</v>
      </c>
      <c r="EB26" s="309"/>
      <c r="EC26" s="309"/>
      <c r="ED26" s="309"/>
      <c r="EE26" s="309"/>
      <c r="EF26" s="309"/>
      <c r="EG26" s="309"/>
      <c r="EH26" s="309"/>
      <c r="EI26" s="216">
        <v>581</v>
      </c>
      <c r="EJ26" s="24">
        <v>3</v>
      </c>
      <c r="EK26" s="24">
        <v>79</v>
      </c>
      <c r="EL26" s="311">
        <f t="shared" si="13"/>
        <v>663</v>
      </c>
      <c r="EN26" s="97">
        <f t="shared" si="9"/>
        <v>417</v>
      </c>
      <c r="EO26" s="97">
        <f t="shared" si="10"/>
        <v>137</v>
      </c>
      <c r="EP26" s="97">
        <f t="shared" si="11"/>
        <v>109</v>
      </c>
      <c r="EQ26" s="97">
        <f t="shared" si="12"/>
        <v>663</v>
      </c>
    </row>
    <row r="27" spans="1:147" x14ac:dyDescent="0.25">
      <c r="A27" s="29" t="s">
        <v>46</v>
      </c>
      <c r="B27" s="254" t="s">
        <v>47</v>
      </c>
      <c r="C27" s="159">
        <v>61</v>
      </c>
      <c r="D27" s="3">
        <v>28</v>
      </c>
      <c r="E27" s="3">
        <v>1</v>
      </c>
      <c r="F27" s="3">
        <v>3</v>
      </c>
      <c r="G27" s="3">
        <v>1</v>
      </c>
      <c r="H27" s="3">
        <v>1</v>
      </c>
      <c r="I27" s="3">
        <v>46</v>
      </c>
      <c r="J27" s="3">
        <v>34</v>
      </c>
      <c r="K27" s="3">
        <v>16</v>
      </c>
      <c r="L27" s="3">
        <v>23</v>
      </c>
      <c r="M27" s="3">
        <v>1</v>
      </c>
      <c r="N27" s="3">
        <v>1</v>
      </c>
      <c r="O27" s="3">
        <v>14</v>
      </c>
      <c r="P27" s="3">
        <v>3</v>
      </c>
      <c r="Q27" s="3">
        <v>1</v>
      </c>
      <c r="R27" s="3">
        <v>3</v>
      </c>
      <c r="S27" s="3">
        <v>0</v>
      </c>
      <c r="T27" s="3">
        <v>0</v>
      </c>
      <c r="U27" s="3">
        <v>2</v>
      </c>
      <c r="V27" s="3">
        <v>0</v>
      </c>
      <c r="W27" s="3">
        <v>0</v>
      </c>
      <c r="X27" s="3">
        <v>18</v>
      </c>
      <c r="Y27" s="3">
        <v>0</v>
      </c>
      <c r="Z27" s="3">
        <v>2</v>
      </c>
      <c r="AA27" s="3">
        <v>0</v>
      </c>
      <c r="AB27" s="3">
        <v>0</v>
      </c>
      <c r="AC27" s="3">
        <v>1</v>
      </c>
      <c r="AD27" s="3">
        <v>1</v>
      </c>
      <c r="AE27" s="3">
        <v>1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10</v>
      </c>
      <c r="AN27" s="3">
        <v>14</v>
      </c>
      <c r="AO27" s="3">
        <v>4</v>
      </c>
      <c r="AP27" s="73">
        <f>+C27+F27+I27+L27+O27+R27+U27+X27+AA27+AD27+AG27+AJ27+AM27</f>
        <v>181</v>
      </c>
      <c r="AQ27" s="73">
        <f>+D27+G27+J27+M27+P27+S27+V27+Y27+AB27+AE27+AH27+AK27+AN27</f>
        <v>82</v>
      </c>
      <c r="AR27" s="73">
        <f>+E27+H27+K27+N27+Q27+T27+W27+Z27+AC27+AF27+AI27+AL27+AO27</f>
        <v>27</v>
      </c>
      <c r="AS27" s="181">
        <f t="shared" si="0"/>
        <v>290</v>
      </c>
      <c r="AT27" s="159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73">
        <f t="shared" si="1"/>
        <v>0</v>
      </c>
      <c r="CH27" s="73">
        <f t="shared" si="2"/>
        <v>0</v>
      </c>
      <c r="CI27" s="73">
        <f t="shared" si="3"/>
        <v>0</v>
      </c>
      <c r="CJ27" s="181">
        <f t="shared" si="4"/>
        <v>0</v>
      </c>
      <c r="CK27" s="31">
        <v>8</v>
      </c>
      <c r="CL27" s="3">
        <v>4</v>
      </c>
      <c r="CM27" s="3">
        <v>0</v>
      </c>
      <c r="CN27" s="3">
        <v>1</v>
      </c>
      <c r="CO27" s="3">
        <v>0</v>
      </c>
      <c r="CP27" s="3">
        <v>0</v>
      </c>
      <c r="CQ27" s="3">
        <v>7</v>
      </c>
      <c r="CR27" s="3">
        <v>5</v>
      </c>
      <c r="CS27" s="3">
        <v>7</v>
      </c>
      <c r="CT27" s="3">
        <v>1</v>
      </c>
      <c r="CU27" s="3">
        <v>0</v>
      </c>
      <c r="CV27" s="3">
        <v>0</v>
      </c>
      <c r="CW27" s="3">
        <v>3</v>
      </c>
      <c r="CX27" s="3">
        <v>2</v>
      </c>
      <c r="CY27" s="3">
        <v>0</v>
      </c>
      <c r="CZ27" s="3">
        <v>0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">
        <v>3</v>
      </c>
      <c r="DV27" s="3">
        <v>0</v>
      </c>
      <c r="DW27" s="3">
        <v>0</v>
      </c>
      <c r="DX27" s="73">
        <f t="shared" si="5"/>
        <v>24</v>
      </c>
      <c r="DY27" s="73">
        <f t="shared" si="6"/>
        <v>11</v>
      </c>
      <c r="DZ27" s="73">
        <f t="shared" si="7"/>
        <v>7</v>
      </c>
      <c r="EA27" s="181">
        <f t="shared" si="8"/>
        <v>42</v>
      </c>
      <c r="EB27" s="309"/>
      <c r="EC27" s="309"/>
      <c r="ED27" s="309"/>
      <c r="EE27" s="309"/>
      <c r="EF27" s="309"/>
      <c r="EG27" s="309"/>
      <c r="EH27" s="309"/>
      <c r="EI27" s="216">
        <v>290</v>
      </c>
      <c r="EJ27" s="24">
        <v>0</v>
      </c>
      <c r="EK27" s="24">
        <v>42</v>
      </c>
      <c r="EL27" s="311">
        <f t="shared" si="13"/>
        <v>332</v>
      </c>
      <c r="EN27" s="97">
        <f t="shared" si="9"/>
        <v>205</v>
      </c>
      <c r="EO27" s="97">
        <f t="shared" si="10"/>
        <v>93</v>
      </c>
      <c r="EP27" s="97">
        <f t="shared" si="11"/>
        <v>34</v>
      </c>
      <c r="EQ27" s="97">
        <f t="shared" si="12"/>
        <v>332</v>
      </c>
    </row>
    <row r="28" spans="1:147" x14ac:dyDescent="0.25">
      <c r="A28" s="29" t="s">
        <v>48</v>
      </c>
      <c r="B28" s="254" t="s">
        <v>49</v>
      </c>
      <c r="C28" s="159">
        <v>75</v>
      </c>
      <c r="D28" s="3">
        <v>5</v>
      </c>
      <c r="E28" s="3">
        <v>14</v>
      </c>
      <c r="F28" s="3">
        <v>2</v>
      </c>
      <c r="G28" s="3">
        <v>2</v>
      </c>
      <c r="H28" s="3">
        <v>0</v>
      </c>
      <c r="I28" s="3">
        <v>36</v>
      </c>
      <c r="J28" s="3">
        <v>33</v>
      </c>
      <c r="K28" s="3">
        <v>28</v>
      </c>
      <c r="L28" s="3">
        <v>6</v>
      </c>
      <c r="M28" s="3">
        <v>2</v>
      </c>
      <c r="N28" s="3">
        <v>1</v>
      </c>
      <c r="O28" s="3">
        <v>3</v>
      </c>
      <c r="P28" s="3">
        <v>4</v>
      </c>
      <c r="Q28" s="3">
        <v>7</v>
      </c>
      <c r="R28" s="3">
        <v>1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8</v>
      </c>
      <c r="AN28" s="3">
        <v>3</v>
      </c>
      <c r="AO28" s="3">
        <v>0</v>
      </c>
      <c r="AP28" s="73">
        <f>+C28+F28+I28+L28+O28+R28+U28+X28+AA28+AD28+AG28+AJ28+AM28</f>
        <v>131</v>
      </c>
      <c r="AQ28" s="73">
        <f>+D28+G28+J28+M28+P28+S28+V28+Y28+AB28+AE28+AH28+AK28+AN28</f>
        <v>49</v>
      </c>
      <c r="AR28" s="73">
        <f>+E28+H28+K28+N28+Q28+T28+W28+Z28+AC28+AF28+AI28+AL28+AO28</f>
        <v>50</v>
      </c>
      <c r="AS28" s="181">
        <f t="shared" si="0"/>
        <v>230</v>
      </c>
      <c r="AT28" s="159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73">
        <f t="shared" si="1"/>
        <v>0</v>
      </c>
      <c r="CH28" s="73">
        <f t="shared" si="2"/>
        <v>0</v>
      </c>
      <c r="CI28" s="73">
        <f t="shared" si="3"/>
        <v>0</v>
      </c>
      <c r="CJ28" s="181">
        <f t="shared" si="4"/>
        <v>0</v>
      </c>
      <c r="CK28" s="31">
        <v>5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3</v>
      </c>
      <c r="CR28" s="3">
        <v>7</v>
      </c>
      <c r="CS28" s="3">
        <v>2</v>
      </c>
      <c r="CT28" s="3">
        <v>0</v>
      </c>
      <c r="CU28" s="3">
        <v>0</v>
      </c>
      <c r="CV28" s="3">
        <v>0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1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1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2</v>
      </c>
      <c r="DV28" s="3">
        <v>1</v>
      </c>
      <c r="DW28" s="3">
        <v>0</v>
      </c>
      <c r="DX28" s="73">
        <f t="shared" si="5"/>
        <v>12</v>
      </c>
      <c r="DY28" s="73">
        <f t="shared" si="6"/>
        <v>9</v>
      </c>
      <c r="DZ28" s="73">
        <f t="shared" si="7"/>
        <v>2</v>
      </c>
      <c r="EA28" s="181">
        <f t="shared" si="8"/>
        <v>23</v>
      </c>
      <c r="EB28" s="309"/>
      <c r="EC28" s="309"/>
      <c r="ED28" s="309"/>
      <c r="EE28" s="309"/>
      <c r="EF28" s="309"/>
      <c r="EG28" s="309"/>
      <c r="EH28" s="309"/>
      <c r="EI28" s="216">
        <v>230</v>
      </c>
      <c r="EJ28" s="24">
        <v>0</v>
      </c>
      <c r="EK28" s="24">
        <v>23</v>
      </c>
      <c r="EL28" s="311">
        <f t="shared" si="13"/>
        <v>253</v>
      </c>
      <c r="EN28" s="97">
        <f t="shared" si="9"/>
        <v>143</v>
      </c>
      <c r="EO28" s="97">
        <f t="shared" si="10"/>
        <v>58</v>
      </c>
      <c r="EP28" s="97">
        <f t="shared" si="11"/>
        <v>52</v>
      </c>
      <c r="EQ28" s="97">
        <f t="shared" si="12"/>
        <v>253</v>
      </c>
    </row>
    <row r="29" spans="1:147" x14ac:dyDescent="0.25">
      <c r="A29" s="29" t="s">
        <v>50</v>
      </c>
      <c r="B29" s="254" t="s">
        <v>51</v>
      </c>
      <c r="C29" s="159">
        <v>21</v>
      </c>
      <c r="D29" s="3">
        <v>13</v>
      </c>
      <c r="E29" s="3">
        <v>5</v>
      </c>
      <c r="F29" s="3">
        <v>8</v>
      </c>
      <c r="G29" s="3">
        <v>1</v>
      </c>
      <c r="H29" s="3">
        <v>1</v>
      </c>
      <c r="I29" s="3">
        <v>67</v>
      </c>
      <c r="J29" s="3">
        <v>44</v>
      </c>
      <c r="K29" s="3">
        <v>42</v>
      </c>
      <c r="L29" s="3">
        <v>18</v>
      </c>
      <c r="M29" s="3">
        <v>4</v>
      </c>
      <c r="N29" s="3">
        <v>7</v>
      </c>
      <c r="O29" s="3">
        <v>50</v>
      </c>
      <c r="P29" s="3">
        <v>23</v>
      </c>
      <c r="Q29" s="3">
        <v>16</v>
      </c>
      <c r="R29" s="3">
        <v>2</v>
      </c>
      <c r="S29" s="3">
        <v>3</v>
      </c>
      <c r="T29" s="3">
        <v>0</v>
      </c>
      <c r="U29" s="3">
        <v>5</v>
      </c>
      <c r="V29" s="3">
        <v>1</v>
      </c>
      <c r="W29" s="3">
        <v>1</v>
      </c>
      <c r="X29" s="3">
        <v>2</v>
      </c>
      <c r="Y29" s="3">
        <v>1</v>
      </c>
      <c r="Z29" s="3">
        <v>3</v>
      </c>
      <c r="AA29" s="3">
        <v>13</v>
      </c>
      <c r="AB29" s="3">
        <v>0</v>
      </c>
      <c r="AC29" s="3">
        <v>1</v>
      </c>
      <c r="AD29" s="3">
        <v>3</v>
      </c>
      <c r="AE29" s="3">
        <v>5</v>
      </c>
      <c r="AF29" s="3">
        <v>2</v>
      </c>
      <c r="AG29" s="3">
        <v>1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38</v>
      </c>
      <c r="AN29" s="3">
        <v>11</v>
      </c>
      <c r="AO29" s="3">
        <v>4</v>
      </c>
      <c r="AP29" s="73">
        <f>+C29+F29+I29+L29+O29+R29+U29+X29+AA29+AD29+AG29+AJ29+AM29</f>
        <v>228</v>
      </c>
      <c r="AQ29" s="73">
        <f>+D29+G29+J29+M29+P29+S29+V29+Y29+AB29+AE29+AH29+AK29+AN29</f>
        <v>106</v>
      </c>
      <c r="AR29" s="73">
        <f>+E29+H29+K29+N29+Q29+T29+W29+Z29+AC29+AF29+AI29+AL29+AO29</f>
        <v>82</v>
      </c>
      <c r="AS29" s="181">
        <f t="shared" si="0"/>
        <v>416</v>
      </c>
      <c r="AT29" s="159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73">
        <f t="shared" si="1"/>
        <v>0</v>
      </c>
      <c r="CH29" s="73">
        <f t="shared" si="2"/>
        <v>0</v>
      </c>
      <c r="CI29" s="73">
        <f t="shared" si="3"/>
        <v>0</v>
      </c>
      <c r="CJ29" s="181">
        <f t="shared" si="4"/>
        <v>0</v>
      </c>
      <c r="CK29" s="31">
        <v>2</v>
      </c>
      <c r="CL29" s="3">
        <v>2</v>
      </c>
      <c r="CM29" s="3">
        <v>1</v>
      </c>
      <c r="CN29" s="3">
        <v>1</v>
      </c>
      <c r="CO29" s="3">
        <v>0</v>
      </c>
      <c r="CP29" s="3">
        <v>0</v>
      </c>
      <c r="CQ29" s="3">
        <v>4</v>
      </c>
      <c r="CR29" s="3">
        <v>10</v>
      </c>
      <c r="CS29" s="3">
        <v>3</v>
      </c>
      <c r="CT29" s="3">
        <v>1</v>
      </c>
      <c r="CU29" s="3">
        <v>1</v>
      </c>
      <c r="CV29" s="3">
        <v>0</v>
      </c>
      <c r="CW29" s="3">
        <v>2</v>
      </c>
      <c r="CX29" s="3">
        <v>1</v>
      </c>
      <c r="CY29" s="3">
        <v>5</v>
      </c>
      <c r="CZ29" s="3">
        <v>0</v>
      </c>
      <c r="DA29" s="3">
        <v>0</v>
      </c>
      <c r="DB29" s="3">
        <v>0</v>
      </c>
      <c r="DC29" s="3">
        <v>1</v>
      </c>
      <c r="DD29" s="3">
        <v>17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1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2</v>
      </c>
      <c r="DV29" s="3">
        <v>1</v>
      </c>
      <c r="DW29" s="3">
        <v>1</v>
      </c>
      <c r="DX29" s="73">
        <f t="shared" si="5"/>
        <v>14</v>
      </c>
      <c r="DY29" s="73">
        <f t="shared" si="6"/>
        <v>32</v>
      </c>
      <c r="DZ29" s="73">
        <f t="shared" si="7"/>
        <v>10</v>
      </c>
      <c r="EA29" s="181">
        <f t="shared" si="8"/>
        <v>56</v>
      </c>
      <c r="EB29" s="309"/>
      <c r="EC29" s="309"/>
      <c r="ED29" s="309"/>
      <c r="EE29" s="309"/>
      <c r="EF29" s="309"/>
      <c r="EG29" s="309"/>
      <c r="EH29" s="309"/>
      <c r="EI29" s="216">
        <v>416</v>
      </c>
      <c r="EJ29" s="24">
        <v>0</v>
      </c>
      <c r="EK29" s="24">
        <v>56</v>
      </c>
      <c r="EL29" s="311">
        <f t="shared" si="13"/>
        <v>472</v>
      </c>
      <c r="EN29" s="97">
        <f t="shared" si="9"/>
        <v>242</v>
      </c>
      <c r="EO29" s="97">
        <f t="shared" si="10"/>
        <v>138</v>
      </c>
      <c r="EP29" s="97">
        <f t="shared" si="11"/>
        <v>92</v>
      </c>
      <c r="EQ29" s="97">
        <f t="shared" si="12"/>
        <v>472</v>
      </c>
    </row>
    <row r="30" spans="1:147" x14ac:dyDescent="0.25">
      <c r="A30" s="29" t="s">
        <v>52</v>
      </c>
      <c r="B30" s="254" t="s">
        <v>53</v>
      </c>
      <c r="C30" s="159">
        <v>11</v>
      </c>
      <c r="D30" s="3">
        <v>6</v>
      </c>
      <c r="E30" s="3">
        <v>13</v>
      </c>
      <c r="F30" s="3">
        <v>3</v>
      </c>
      <c r="G30" s="3">
        <v>4</v>
      </c>
      <c r="H30" s="3">
        <v>1</v>
      </c>
      <c r="I30" s="3">
        <v>60</v>
      </c>
      <c r="J30" s="3">
        <v>55</v>
      </c>
      <c r="K30" s="3">
        <v>26</v>
      </c>
      <c r="L30" s="3">
        <v>6</v>
      </c>
      <c r="M30" s="3">
        <v>0</v>
      </c>
      <c r="N30" s="3">
        <v>4</v>
      </c>
      <c r="O30" s="3">
        <v>37</v>
      </c>
      <c r="P30" s="3">
        <v>37</v>
      </c>
      <c r="Q30" s="3">
        <v>11</v>
      </c>
      <c r="R30" s="3">
        <v>1</v>
      </c>
      <c r="S30" s="3">
        <v>0</v>
      </c>
      <c r="T30" s="3">
        <v>0</v>
      </c>
      <c r="U30" s="3">
        <v>26</v>
      </c>
      <c r="V30" s="3">
        <v>16</v>
      </c>
      <c r="W30" s="3">
        <v>17</v>
      </c>
      <c r="X30" s="3">
        <v>0</v>
      </c>
      <c r="Y30" s="3">
        <v>0</v>
      </c>
      <c r="Z30" s="3">
        <v>0</v>
      </c>
      <c r="AA30" s="3">
        <v>1</v>
      </c>
      <c r="AB30" s="3">
        <v>0</v>
      </c>
      <c r="AC30" s="3">
        <v>2</v>
      </c>
      <c r="AD30" s="3">
        <v>1</v>
      </c>
      <c r="AE30" s="3">
        <v>0</v>
      </c>
      <c r="AF30" s="3">
        <v>1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28</v>
      </c>
      <c r="AN30" s="3">
        <v>8</v>
      </c>
      <c r="AO30" s="3">
        <v>16</v>
      </c>
      <c r="AP30" s="73">
        <f>+C30+F30+I30+L30+O30+R30+U30+X30+AA30+AD30+AG30+AJ30+AM30</f>
        <v>174</v>
      </c>
      <c r="AQ30" s="73">
        <f>+D30+G30+J30+M30+P30+S30+V30+Y30+AB30+AE30+AH30+AK30+AN30</f>
        <v>126</v>
      </c>
      <c r="AR30" s="73">
        <f>+E30+H30+K30+N30+Q30+T30+W30+Z30+AC30+AF30+AI30+AL30+AO30</f>
        <v>91</v>
      </c>
      <c r="AS30" s="181">
        <f t="shared" si="0"/>
        <v>391</v>
      </c>
      <c r="AT30" s="159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73">
        <f t="shared" si="1"/>
        <v>0</v>
      </c>
      <c r="CH30" s="73">
        <f t="shared" si="2"/>
        <v>0</v>
      </c>
      <c r="CI30" s="73">
        <f t="shared" si="3"/>
        <v>0</v>
      </c>
      <c r="CJ30" s="181">
        <f t="shared" si="4"/>
        <v>0</v>
      </c>
      <c r="CK30" s="31">
        <v>2</v>
      </c>
      <c r="CL30" s="3">
        <v>4</v>
      </c>
      <c r="CM30" s="3">
        <v>3</v>
      </c>
      <c r="CN30" s="3">
        <v>0</v>
      </c>
      <c r="CO30" s="3">
        <v>0</v>
      </c>
      <c r="CP30" s="3">
        <v>0</v>
      </c>
      <c r="CQ30" s="3">
        <v>16</v>
      </c>
      <c r="CR30" s="3">
        <v>6</v>
      </c>
      <c r="CS30" s="3">
        <v>8</v>
      </c>
      <c r="CT30" s="3">
        <v>1</v>
      </c>
      <c r="CU30" s="3">
        <v>3</v>
      </c>
      <c r="CV30" s="3">
        <v>0</v>
      </c>
      <c r="CW30" s="3">
        <v>5</v>
      </c>
      <c r="CX30" s="3">
        <v>4</v>
      </c>
      <c r="CY30" s="3">
        <v>3</v>
      </c>
      <c r="CZ30" s="3">
        <v>0</v>
      </c>
      <c r="DA30" s="3">
        <v>0</v>
      </c>
      <c r="DB30" s="3">
        <v>0</v>
      </c>
      <c r="DC30" s="3">
        <v>10</v>
      </c>
      <c r="DD30" s="3">
        <v>7</v>
      </c>
      <c r="DE30" s="3">
        <v>9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>
        <v>1</v>
      </c>
      <c r="DW30" s="3">
        <v>1</v>
      </c>
      <c r="DX30" s="73">
        <f t="shared" si="5"/>
        <v>34</v>
      </c>
      <c r="DY30" s="73">
        <f t="shared" si="6"/>
        <v>25</v>
      </c>
      <c r="DZ30" s="73">
        <f t="shared" si="7"/>
        <v>24</v>
      </c>
      <c r="EA30" s="181">
        <f t="shared" si="8"/>
        <v>83</v>
      </c>
      <c r="EB30" s="309"/>
      <c r="EC30" s="309"/>
      <c r="ED30" s="309"/>
      <c r="EE30" s="309"/>
      <c r="EF30" s="309"/>
      <c r="EG30" s="309"/>
      <c r="EH30" s="309"/>
      <c r="EI30" s="216">
        <v>391</v>
      </c>
      <c r="EJ30" s="24">
        <v>0</v>
      </c>
      <c r="EK30" s="24">
        <v>83</v>
      </c>
      <c r="EL30" s="311">
        <f t="shared" si="13"/>
        <v>474</v>
      </c>
      <c r="EN30" s="97">
        <f t="shared" si="9"/>
        <v>208</v>
      </c>
      <c r="EO30" s="97">
        <f t="shared" si="10"/>
        <v>151</v>
      </c>
      <c r="EP30" s="97">
        <f t="shared" si="11"/>
        <v>115</v>
      </c>
      <c r="EQ30" s="97">
        <f t="shared" si="12"/>
        <v>474</v>
      </c>
    </row>
    <row r="31" spans="1:147" x14ac:dyDescent="0.25">
      <c r="A31" s="29" t="s">
        <v>54</v>
      </c>
      <c r="B31" s="254" t="s">
        <v>55</v>
      </c>
      <c r="C31" s="159">
        <v>65</v>
      </c>
      <c r="D31" s="3">
        <v>2</v>
      </c>
      <c r="E31" s="3">
        <v>2</v>
      </c>
      <c r="F31" s="3">
        <v>21</v>
      </c>
      <c r="G31" s="3">
        <v>3</v>
      </c>
      <c r="H31" s="3">
        <v>1</v>
      </c>
      <c r="I31" s="3">
        <v>247</v>
      </c>
      <c r="J31" s="3">
        <v>152</v>
      </c>
      <c r="K31" s="3">
        <v>97</v>
      </c>
      <c r="L31" s="3">
        <v>17</v>
      </c>
      <c r="M31" s="3">
        <v>7</v>
      </c>
      <c r="N31" s="3">
        <v>4</v>
      </c>
      <c r="O31" s="3">
        <v>115</v>
      </c>
      <c r="P31" s="3">
        <v>39</v>
      </c>
      <c r="Q31" s="3">
        <v>27</v>
      </c>
      <c r="R31" s="3">
        <v>4</v>
      </c>
      <c r="S31" s="3">
        <v>2</v>
      </c>
      <c r="T31" s="3">
        <v>0</v>
      </c>
      <c r="U31" s="3">
        <v>17</v>
      </c>
      <c r="V31" s="3">
        <v>11</v>
      </c>
      <c r="W31" s="3">
        <v>4</v>
      </c>
      <c r="X31" s="3">
        <v>1</v>
      </c>
      <c r="Y31" s="3">
        <v>2</v>
      </c>
      <c r="Z31" s="3">
        <v>1</v>
      </c>
      <c r="AA31" s="3">
        <v>1</v>
      </c>
      <c r="AB31" s="3">
        <v>4</v>
      </c>
      <c r="AC31" s="3">
        <v>7</v>
      </c>
      <c r="AD31" s="3">
        <v>7</v>
      </c>
      <c r="AE31" s="3">
        <v>2</v>
      </c>
      <c r="AF31" s="3">
        <v>1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25</v>
      </c>
      <c r="AN31" s="3">
        <v>15</v>
      </c>
      <c r="AO31" s="3">
        <v>10</v>
      </c>
      <c r="AP31" s="73">
        <f>+C31+F31+I31+L31+O31+R31+U31+X31+AA31+AD31+AG31+AJ31+AM31</f>
        <v>520</v>
      </c>
      <c r="AQ31" s="73">
        <f>+D31+G31+J31+M31+P31+S31+V31+Y31+AB31+AE31+AH31+AK31+AN31</f>
        <v>239</v>
      </c>
      <c r="AR31" s="73">
        <f>+E31+H31+K31+N31+Q31+T31+W31+Z31+AC31+AF31+AI31+AL31+AO31</f>
        <v>154</v>
      </c>
      <c r="AS31" s="181">
        <f t="shared" si="0"/>
        <v>913</v>
      </c>
      <c r="AT31" s="159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73">
        <f t="shared" si="1"/>
        <v>0</v>
      </c>
      <c r="CH31" s="73">
        <f t="shared" si="2"/>
        <v>0</v>
      </c>
      <c r="CI31" s="73">
        <f t="shared" si="3"/>
        <v>0</v>
      </c>
      <c r="CJ31" s="181">
        <f t="shared" si="4"/>
        <v>0</v>
      </c>
      <c r="CK31" s="31">
        <v>4</v>
      </c>
      <c r="CL31" s="3">
        <v>0</v>
      </c>
      <c r="CM31" s="3">
        <v>1</v>
      </c>
      <c r="CN31" s="3">
        <v>1</v>
      </c>
      <c r="CO31" s="3">
        <v>0</v>
      </c>
      <c r="CP31" s="3">
        <v>0</v>
      </c>
      <c r="CQ31" s="3">
        <v>38</v>
      </c>
      <c r="CR31" s="3">
        <v>20</v>
      </c>
      <c r="CS31" s="3">
        <v>7</v>
      </c>
      <c r="CT31" s="3">
        <v>9</v>
      </c>
      <c r="CU31" s="3">
        <v>1</v>
      </c>
      <c r="CV31" s="3">
        <v>0</v>
      </c>
      <c r="CW31" s="3">
        <v>3</v>
      </c>
      <c r="CX31" s="3">
        <v>3</v>
      </c>
      <c r="CY31" s="3">
        <v>2</v>
      </c>
      <c r="CZ31" s="3">
        <v>0</v>
      </c>
      <c r="DA31" s="3">
        <v>0</v>
      </c>
      <c r="DB31" s="3">
        <v>0</v>
      </c>
      <c r="DC31" s="3">
        <v>5</v>
      </c>
      <c r="DD31" s="3">
        <v>3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4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3">
        <v>0</v>
      </c>
      <c r="DT31" s="3">
        <v>0</v>
      </c>
      <c r="DU31" s="3">
        <v>5</v>
      </c>
      <c r="DV31" s="3">
        <v>2</v>
      </c>
      <c r="DW31" s="3">
        <v>0</v>
      </c>
      <c r="DX31" s="73">
        <f t="shared" si="5"/>
        <v>65</v>
      </c>
      <c r="DY31" s="73">
        <f t="shared" si="6"/>
        <v>33</v>
      </c>
      <c r="DZ31" s="73">
        <f t="shared" si="7"/>
        <v>10</v>
      </c>
      <c r="EA31" s="181">
        <f t="shared" si="8"/>
        <v>108</v>
      </c>
      <c r="EB31" s="309"/>
      <c r="EC31" s="309"/>
      <c r="ED31" s="309"/>
      <c r="EE31" s="309"/>
      <c r="EF31" s="309"/>
      <c r="EG31" s="309"/>
      <c r="EH31" s="309"/>
      <c r="EI31" s="216">
        <v>913</v>
      </c>
      <c r="EJ31" s="24">
        <v>0</v>
      </c>
      <c r="EK31" s="24">
        <v>108</v>
      </c>
      <c r="EL31" s="311">
        <f t="shared" si="13"/>
        <v>1021</v>
      </c>
      <c r="EN31" s="97">
        <f t="shared" si="9"/>
        <v>585</v>
      </c>
      <c r="EO31" s="97">
        <f t="shared" si="10"/>
        <v>272</v>
      </c>
      <c r="EP31" s="97">
        <f t="shared" si="11"/>
        <v>164</v>
      </c>
      <c r="EQ31" s="97">
        <f t="shared" si="12"/>
        <v>1021</v>
      </c>
    </row>
    <row r="32" spans="1:147" x14ac:dyDescent="0.25">
      <c r="A32" s="29" t="s">
        <v>56</v>
      </c>
      <c r="B32" s="254" t="s">
        <v>57</v>
      </c>
      <c r="C32" s="159">
        <v>11</v>
      </c>
      <c r="D32" s="3">
        <v>11</v>
      </c>
      <c r="E32" s="3">
        <v>11</v>
      </c>
      <c r="F32" s="3">
        <v>3</v>
      </c>
      <c r="G32" s="3">
        <v>0</v>
      </c>
      <c r="H32" s="3">
        <v>3</v>
      </c>
      <c r="I32" s="3">
        <v>44</v>
      </c>
      <c r="J32" s="3">
        <v>49</v>
      </c>
      <c r="K32" s="3">
        <v>50</v>
      </c>
      <c r="L32" s="3">
        <v>14</v>
      </c>
      <c r="M32" s="3">
        <v>13</v>
      </c>
      <c r="N32" s="3">
        <v>15</v>
      </c>
      <c r="O32" s="3">
        <v>17</v>
      </c>
      <c r="P32" s="3">
        <v>8</v>
      </c>
      <c r="Q32" s="3">
        <v>7</v>
      </c>
      <c r="R32" s="3">
        <v>5</v>
      </c>
      <c r="S32" s="3">
        <v>0</v>
      </c>
      <c r="T32" s="3">
        <v>1</v>
      </c>
      <c r="U32" s="3">
        <v>16</v>
      </c>
      <c r="V32" s="3">
        <v>7</v>
      </c>
      <c r="W32" s="3">
        <v>3</v>
      </c>
      <c r="X32" s="3">
        <v>6</v>
      </c>
      <c r="Y32" s="3">
        <v>0</v>
      </c>
      <c r="Z32" s="3">
        <v>2</v>
      </c>
      <c r="AA32" s="3">
        <v>2</v>
      </c>
      <c r="AB32" s="3">
        <v>0</v>
      </c>
      <c r="AC32" s="3">
        <v>1</v>
      </c>
      <c r="AD32" s="3">
        <v>0</v>
      </c>
      <c r="AE32" s="3">
        <v>0</v>
      </c>
      <c r="AF32" s="3">
        <v>1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143</v>
      </c>
      <c r="AN32" s="3">
        <v>46</v>
      </c>
      <c r="AO32" s="3">
        <v>69</v>
      </c>
      <c r="AP32" s="73">
        <f>+C32+F32+I32+L32+O32+R32+U32+X32+AA32+AD32+AG32+AJ32+AM32</f>
        <v>261</v>
      </c>
      <c r="AQ32" s="73">
        <f>+D32+G32+J32+M32+P32+S32+V32+Y32+AB32+AE32+AH32+AK32+AN32</f>
        <v>134</v>
      </c>
      <c r="AR32" s="73">
        <f>+E32+H32+K32+N32+Q32+T32+W32+Z32+AC32+AF32+AI32+AL32+AO32</f>
        <v>163</v>
      </c>
      <c r="AS32" s="181">
        <f t="shared" si="0"/>
        <v>558</v>
      </c>
      <c r="AT32" s="159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73">
        <f t="shared" si="1"/>
        <v>0</v>
      </c>
      <c r="CH32" s="73">
        <f t="shared" si="2"/>
        <v>0</v>
      </c>
      <c r="CI32" s="73">
        <f t="shared" si="3"/>
        <v>0</v>
      </c>
      <c r="CJ32" s="181">
        <f t="shared" si="4"/>
        <v>0</v>
      </c>
      <c r="CK32" s="31">
        <v>4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10</v>
      </c>
      <c r="CR32" s="3">
        <v>5</v>
      </c>
      <c r="CS32" s="3">
        <v>9</v>
      </c>
      <c r="CT32" s="3">
        <v>1</v>
      </c>
      <c r="CU32" s="3">
        <v>0</v>
      </c>
      <c r="CV32" s="3">
        <v>3</v>
      </c>
      <c r="CW32" s="3">
        <v>2</v>
      </c>
      <c r="CX32" s="3">
        <v>2</v>
      </c>
      <c r="CY32" s="3">
        <v>1</v>
      </c>
      <c r="CZ32" s="3">
        <v>0</v>
      </c>
      <c r="DA32" s="3">
        <v>0</v>
      </c>
      <c r="DB32" s="3">
        <v>0</v>
      </c>
      <c r="DC32" s="3">
        <v>13</v>
      </c>
      <c r="DD32" s="3">
        <v>8</v>
      </c>
      <c r="DE32" s="3">
        <v>9</v>
      </c>
      <c r="DF32" s="3">
        <v>1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14</v>
      </c>
      <c r="DV32" s="3">
        <v>14</v>
      </c>
      <c r="DW32" s="3">
        <v>9</v>
      </c>
      <c r="DX32" s="73">
        <f t="shared" si="5"/>
        <v>45</v>
      </c>
      <c r="DY32" s="73">
        <f t="shared" si="6"/>
        <v>29</v>
      </c>
      <c r="DZ32" s="73">
        <f t="shared" si="7"/>
        <v>31</v>
      </c>
      <c r="EA32" s="181">
        <f t="shared" si="8"/>
        <v>105</v>
      </c>
      <c r="EB32" s="309"/>
      <c r="EC32" s="309"/>
      <c r="ED32" s="309"/>
      <c r="EE32" s="309"/>
      <c r="EF32" s="309"/>
      <c r="EG32" s="309"/>
      <c r="EH32" s="309"/>
      <c r="EI32" s="216">
        <v>558</v>
      </c>
      <c r="EJ32" s="24">
        <v>0</v>
      </c>
      <c r="EK32" s="24">
        <v>105</v>
      </c>
      <c r="EL32" s="311">
        <f t="shared" si="13"/>
        <v>663</v>
      </c>
      <c r="EN32" s="97">
        <f t="shared" si="9"/>
        <v>306</v>
      </c>
      <c r="EO32" s="97">
        <f t="shared" si="10"/>
        <v>163</v>
      </c>
      <c r="EP32" s="97">
        <f t="shared" si="11"/>
        <v>194</v>
      </c>
      <c r="EQ32" s="97">
        <f t="shared" si="12"/>
        <v>663</v>
      </c>
    </row>
    <row r="33" spans="1:147" x14ac:dyDescent="0.25">
      <c r="A33" s="29" t="s">
        <v>58</v>
      </c>
      <c r="B33" s="254" t="s">
        <v>59</v>
      </c>
      <c r="C33" s="159">
        <v>30</v>
      </c>
      <c r="D33" s="3">
        <v>35</v>
      </c>
      <c r="E33" s="3">
        <v>28</v>
      </c>
      <c r="F33" s="3">
        <v>9</v>
      </c>
      <c r="G33" s="3">
        <v>6</v>
      </c>
      <c r="H33" s="3">
        <v>4</v>
      </c>
      <c r="I33" s="3">
        <v>149</v>
      </c>
      <c r="J33" s="3">
        <v>115</v>
      </c>
      <c r="K33" s="3">
        <v>99</v>
      </c>
      <c r="L33" s="3">
        <v>12</v>
      </c>
      <c r="M33" s="3">
        <v>11</v>
      </c>
      <c r="N33" s="3">
        <v>7</v>
      </c>
      <c r="O33" s="3">
        <v>37</v>
      </c>
      <c r="P33" s="3">
        <v>39</v>
      </c>
      <c r="Q33" s="3">
        <v>43</v>
      </c>
      <c r="R33" s="3">
        <v>2</v>
      </c>
      <c r="S33" s="3">
        <v>0</v>
      </c>
      <c r="T33" s="3">
        <v>3</v>
      </c>
      <c r="U33" s="3">
        <v>43</v>
      </c>
      <c r="V33" s="3">
        <v>30</v>
      </c>
      <c r="W33" s="3">
        <v>52</v>
      </c>
      <c r="X33" s="3">
        <v>1</v>
      </c>
      <c r="Y33" s="3">
        <v>0</v>
      </c>
      <c r="Z33" s="3">
        <v>1</v>
      </c>
      <c r="AA33" s="3">
        <v>14</v>
      </c>
      <c r="AB33" s="3">
        <v>12</v>
      </c>
      <c r="AC33" s="3">
        <v>7</v>
      </c>
      <c r="AD33" s="3">
        <v>56</v>
      </c>
      <c r="AE33" s="3">
        <v>40</v>
      </c>
      <c r="AF33" s="3">
        <v>35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16</v>
      </c>
      <c r="AN33" s="3">
        <v>18</v>
      </c>
      <c r="AO33" s="3">
        <v>21</v>
      </c>
      <c r="AP33" s="73">
        <f>+C33+F33+I33+L33+O33+R33+U33+X33+AA33+AD33+AG33+AJ33+AM33</f>
        <v>369</v>
      </c>
      <c r="AQ33" s="73">
        <f>+D33+G33+J33+M33+P33+S33+V33+Y33+AB33+AE33+AH33+AK33+AN33</f>
        <v>306</v>
      </c>
      <c r="AR33" s="73">
        <f>+E33+H33+K33+N33+Q33+T33+W33+Z33+AC33+AF33+AI33+AL33+AO33</f>
        <v>300</v>
      </c>
      <c r="AS33" s="181">
        <f t="shared" si="0"/>
        <v>975</v>
      </c>
      <c r="AT33" s="159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73">
        <f t="shared" si="1"/>
        <v>0</v>
      </c>
      <c r="CH33" s="73">
        <f t="shared" si="2"/>
        <v>0</v>
      </c>
      <c r="CI33" s="73">
        <f t="shared" si="3"/>
        <v>0</v>
      </c>
      <c r="CJ33" s="181">
        <f t="shared" si="4"/>
        <v>0</v>
      </c>
      <c r="CK33" s="31">
        <v>3</v>
      </c>
      <c r="CL33" s="3">
        <v>3</v>
      </c>
      <c r="CM33" s="3">
        <v>6</v>
      </c>
      <c r="CN33" s="3">
        <v>0</v>
      </c>
      <c r="CO33" s="3">
        <v>0</v>
      </c>
      <c r="CP33" s="3">
        <v>0</v>
      </c>
      <c r="CQ33" s="3">
        <v>56</v>
      </c>
      <c r="CR33" s="3">
        <v>32</v>
      </c>
      <c r="CS33" s="3">
        <v>25</v>
      </c>
      <c r="CT33" s="3">
        <v>0</v>
      </c>
      <c r="CU33" s="3">
        <v>3</v>
      </c>
      <c r="CV33" s="3">
        <v>0</v>
      </c>
      <c r="CW33" s="3">
        <v>13</v>
      </c>
      <c r="CX33" s="3">
        <v>6</v>
      </c>
      <c r="CY33" s="3">
        <v>7</v>
      </c>
      <c r="CZ33" s="3">
        <v>1</v>
      </c>
      <c r="DA33" s="3">
        <v>5</v>
      </c>
      <c r="DB33" s="3">
        <v>0</v>
      </c>
      <c r="DC33" s="3">
        <v>13</v>
      </c>
      <c r="DD33" s="3">
        <v>8</v>
      </c>
      <c r="DE33" s="3">
        <v>13</v>
      </c>
      <c r="DF33" s="3">
        <v>1</v>
      </c>
      <c r="DG33" s="3">
        <v>0</v>
      </c>
      <c r="DH33" s="3">
        <v>1</v>
      </c>
      <c r="DI33" s="3">
        <v>1</v>
      </c>
      <c r="DJ33" s="3">
        <v>0</v>
      </c>
      <c r="DK33" s="3">
        <v>1</v>
      </c>
      <c r="DL33" s="3">
        <v>7</v>
      </c>
      <c r="DM33" s="3">
        <v>5</v>
      </c>
      <c r="DN33" s="3">
        <v>6</v>
      </c>
      <c r="DO33" s="3">
        <v>0</v>
      </c>
      <c r="DP33" s="3">
        <v>0</v>
      </c>
      <c r="DQ33" s="3">
        <v>0</v>
      </c>
      <c r="DR33" s="3">
        <v>0</v>
      </c>
      <c r="DS33" s="3">
        <v>0</v>
      </c>
      <c r="DT33" s="3">
        <v>0</v>
      </c>
      <c r="DU33" s="3">
        <v>3</v>
      </c>
      <c r="DV33" s="3">
        <v>4</v>
      </c>
      <c r="DW33" s="3">
        <v>3</v>
      </c>
      <c r="DX33" s="73">
        <f t="shared" si="5"/>
        <v>98</v>
      </c>
      <c r="DY33" s="73">
        <f t="shared" si="6"/>
        <v>66</v>
      </c>
      <c r="DZ33" s="73">
        <f t="shared" si="7"/>
        <v>62</v>
      </c>
      <c r="EA33" s="181">
        <f t="shared" si="8"/>
        <v>226</v>
      </c>
      <c r="EB33" s="309"/>
      <c r="EC33" s="309"/>
      <c r="ED33" s="309"/>
      <c r="EE33" s="309"/>
      <c r="EF33" s="309"/>
      <c r="EG33" s="309"/>
      <c r="EH33" s="309"/>
      <c r="EI33" s="216">
        <v>975</v>
      </c>
      <c r="EJ33" s="24">
        <v>0</v>
      </c>
      <c r="EK33" s="24">
        <v>226</v>
      </c>
      <c r="EL33" s="311">
        <f t="shared" si="13"/>
        <v>1201</v>
      </c>
      <c r="EN33" s="97">
        <f t="shared" si="9"/>
        <v>467</v>
      </c>
      <c r="EO33" s="97">
        <f t="shared" si="10"/>
        <v>372</v>
      </c>
      <c r="EP33" s="97">
        <f t="shared" si="11"/>
        <v>362</v>
      </c>
      <c r="EQ33" s="97">
        <f t="shared" si="12"/>
        <v>1201</v>
      </c>
    </row>
    <row r="34" spans="1:147" x14ac:dyDescent="0.25">
      <c r="A34" s="29" t="s">
        <v>60</v>
      </c>
      <c r="B34" s="254" t="s">
        <v>61</v>
      </c>
      <c r="C34" s="159">
        <v>20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95</v>
      </c>
      <c r="J34" s="3">
        <v>97</v>
      </c>
      <c r="K34" s="3">
        <v>48</v>
      </c>
      <c r="L34" s="3">
        <v>0</v>
      </c>
      <c r="M34" s="3">
        <v>0</v>
      </c>
      <c r="N34" s="3">
        <v>0</v>
      </c>
      <c r="O34" s="3">
        <v>35</v>
      </c>
      <c r="P34" s="3">
        <v>24</v>
      </c>
      <c r="Q34" s="3">
        <v>33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73">
        <f>+C34+F34+I34+L34+O34+R34+U34+X34+AA34+AD34+AG34+AJ34+AM34</f>
        <v>150</v>
      </c>
      <c r="AQ34" s="73">
        <f>+D34+G34+J34+M34+P34+S34+V34+Y34+AB34+AE34+AH34+AK34+AN34</f>
        <v>121</v>
      </c>
      <c r="AR34" s="73">
        <f>+E34+H34+K34+N34+Q34+T34+W34+Z34+AC34+AF34+AI34+AL34+AO34</f>
        <v>81</v>
      </c>
      <c r="AS34" s="181">
        <f t="shared" si="0"/>
        <v>352</v>
      </c>
      <c r="AT34" s="159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73">
        <f t="shared" si="1"/>
        <v>0</v>
      </c>
      <c r="CH34" s="73">
        <f t="shared" si="2"/>
        <v>0</v>
      </c>
      <c r="CI34" s="73">
        <f t="shared" si="3"/>
        <v>0</v>
      </c>
      <c r="CJ34" s="181">
        <f t="shared" si="4"/>
        <v>0</v>
      </c>
      <c r="CK34" s="31">
        <v>18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35</v>
      </c>
      <c r="CR34" s="3">
        <v>49</v>
      </c>
      <c r="CS34" s="3">
        <v>9</v>
      </c>
      <c r="CT34" s="3">
        <v>0</v>
      </c>
      <c r="CU34" s="3">
        <v>0</v>
      </c>
      <c r="CV34" s="3">
        <v>0</v>
      </c>
      <c r="CW34" s="3">
        <v>5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0</v>
      </c>
      <c r="DW34" s="3">
        <v>0</v>
      </c>
      <c r="DX34" s="73">
        <f t="shared" si="5"/>
        <v>58</v>
      </c>
      <c r="DY34" s="73">
        <f t="shared" si="6"/>
        <v>49</v>
      </c>
      <c r="DZ34" s="73">
        <f t="shared" si="7"/>
        <v>9</v>
      </c>
      <c r="EA34" s="181">
        <f t="shared" si="8"/>
        <v>116</v>
      </c>
      <c r="EB34" s="309"/>
      <c r="EC34" s="309"/>
      <c r="ED34" s="309"/>
      <c r="EE34" s="309"/>
      <c r="EF34" s="309"/>
      <c r="EG34" s="309"/>
      <c r="EH34" s="309"/>
      <c r="EI34" s="216">
        <v>352</v>
      </c>
      <c r="EJ34" s="24">
        <v>0</v>
      </c>
      <c r="EK34" s="24">
        <v>116</v>
      </c>
      <c r="EL34" s="311">
        <f t="shared" si="13"/>
        <v>468</v>
      </c>
      <c r="EN34" s="97">
        <f t="shared" si="9"/>
        <v>208</v>
      </c>
      <c r="EO34" s="97">
        <f t="shared" si="10"/>
        <v>170</v>
      </c>
      <c r="EP34" s="97">
        <f t="shared" si="11"/>
        <v>90</v>
      </c>
      <c r="EQ34" s="97">
        <f t="shared" si="12"/>
        <v>468</v>
      </c>
    </row>
    <row r="35" spans="1:147" x14ac:dyDescent="0.25">
      <c r="A35" s="29" t="s">
        <v>62</v>
      </c>
      <c r="B35" s="254" t="s">
        <v>63</v>
      </c>
      <c r="C35" s="159">
        <v>35</v>
      </c>
      <c r="D35" s="3">
        <v>7</v>
      </c>
      <c r="E35" s="3">
        <v>2</v>
      </c>
      <c r="F35" s="3">
        <v>0</v>
      </c>
      <c r="G35" s="3">
        <v>0</v>
      </c>
      <c r="H35" s="3">
        <v>0</v>
      </c>
      <c r="I35" s="3">
        <v>11</v>
      </c>
      <c r="J35" s="3">
        <v>74</v>
      </c>
      <c r="K35" s="3">
        <v>33</v>
      </c>
      <c r="L35" s="3">
        <v>19</v>
      </c>
      <c r="M35" s="3">
        <v>1</v>
      </c>
      <c r="N35" s="3">
        <v>1</v>
      </c>
      <c r="O35" s="3">
        <v>12</v>
      </c>
      <c r="P35" s="3">
        <v>1</v>
      </c>
      <c r="Q35" s="3">
        <v>9</v>
      </c>
      <c r="R35" s="3">
        <v>0</v>
      </c>
      <c r="S35" s="3">
        <v>0</v>
      </c>
      <c r="T35" s="3">
        <v>0</v>
      </c>
      <c r="U35" s="3">
        <v>8</v>
      </c>
      <c r="V35" s="3">
        <v>6</v>
      </c>
      <c r="W35" s="3">
        <v>2</v>
      </c>
      <c r="X35" s="3">
        <v>0</v>
      </c>
      <c r="Y35" s="3">
        <v>0</v>
      </c>
      <c r="Z35" s="3">
        <v>0</v>
      </c>
      <c r="AA35" s="3">
        <v>1</v>
      </c>
      <c r="AB35" s="3">
        <v>0</v>
      </c>
      <c r="AC35" s="3">
        <v>0</v>
      </c>
      <c r="AD35" s="3">
        <v>1</v>
      </c>
      <c r="AE35" s="3">
        <v>4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13</v>
      </c>
      <c r="AN35" s="3">
        <v>2</v>
      </c>
      <c r="AO35" s="3">
        <v>13</v>
      </c>
      <c r="AP35" s="73">
        <f>+C35+F35+I35+L35+O35+R35+U35+X35+AA35+AD35+AG35+AJ35+AM35</f>
        <v>100</v>
      </c>
      <c r="AQ35" s="73">
        <f>+D35+G35+J35+M35+P35+S35+V35+Y35+AB35+AE35+AH35+AK35+AN35</f>
        <v>95</v>
      </c>
      <c r="AR35" s="73">
        <f>+E35+H35+K35+N35+Q35+T35+W35+Z35+AC35+AF35+AI35+AL35+AO35</f>
        <v>60</v>
      </c>
      <c r="AS35" s="181">
        <f t="shared" si="0"/>
        <v>255</v>
      </c>
      <c r="AT35" s="159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73">
        <f t="shared" si="1"/>
        <v>0</v>
      </c>
      <c r="CH35" s="73">
        <f t="shared" si="2"/>
        <v>0</v>
      </c>
      <c r="CI35" s="73">
        <f t="shared" si="3"/>
        <v>0</v>
      </c>
      <c r="CJ35" s="181">
        <f t="shared" si="4"/>
        <v>0</v>
      </c>
      <c r="CK35" s="31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30</v>
      </c>
      <c r="CR35" s="3">
        <v>11</v>
      </c>
      <c r="CS35" s="3">
        <v>20</v>
      </c>
      <c r="CT35" s="3">
        <v>4</v>
      </c>
      <c r="CU35" s="3">
        <v>4</v>
      </c>
      <c r="CV35" s="3">
        <v>0</v>
      </c>
      <c r="CW35" s="3">
        <v>2</v>
      </c>
      <c r="CX35" s="3">
        <v>5</v>
      </c>
      <c r="CY35" s="3">
        <v>0</v>
      </c>
      <c r="CZ35" s="3">
        <v>0</v>
      </c>
      <c r="DA35" s="3">
        <v>0</v>
      </c>
      <c r="DB35" s="3">
        <v>0</v>
      </c>
      <c r="DC35" s="3">
        <v>11</v>
      </c>
      <c r="DD35" s="3">
        <v>5</v>
      </c>
      <c r="DE35" s="3">
        <v>8</v>
      </c>
      <c r="DF35" s="3">
        <v>0</v>
      </c>
      <c r="DG35" s="3">
        <v>1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1</v>
      </c>
      <c r="DV35" s="3">
        <v>4</v>
      </c>
      <c r="DW35" s="3">
        <v>1</v>
      </c>
      <c r="DX35" s="73">
        <f t="shared" si="5"/>
        <v>48</v>
      </c>
      <c r="DY35" s="73">
        <f t="shared" si="6"/>
        <v>30</v>
      </c>
      <c r="DZ35" s="73">
        <f t="shared" si="7"/>
        <v>29</v>
      </c>
      <c r="EA35" s="181">
        <f t="shared" si="8"/>
        <v>107</v>
      </c>
      <c r="EB35" s="309"/>
      <c r="EC35" s="309"/>
      <c r="ED35" s="309"/>
      <c r="EE35" s="309"/>
      <c r="EF35" s="309"/>
      <c r="EG35" s="309"/>
      <c r="EH35" s="309"/>
      <c r="EI35" s="216">
        <v>255</v>
      </c>
      <c r="EJ35" s="24">
        <v>0</v>
      </c>
      <c r="EK35" s="24">
        <v>107</v>
      </c>
      <c r="EL35" s="311">
        <f t="shared" si="13"/>
        <v>362</v>
      </c>
      <c r="EN35" s="97">
        <f t="shared" si="9"/>
        <v>148</v>
      </c>
      <c r="EO35" s="97">
        <f t="shared" si="10"/>
        <v>125</v>
      </c>
      <c r="EP35" s="97">
        <f t="shared" si="11"/>
        <v>89</v>
      </c>
      <c r="EQ35" s="97">
        <f t="shared" si="12"/>
        <v>362</v>
      </c>
    </row>
    <row r="36" spans="1:147" x14ac:dyDescent="0.25">
      <c r="A36" s="29" t="s">
        <v>64</v>
      </c>
      <c r="B36" s="254" t="s">
        <v>65</v>
      </c>
      <c r="C36" s="159">
        <v>11</v>
      </c>
      <c r="D36" s="3">
        <v>0</v>
      </c>
      <c r="E36" s="3">
        <v>0</v>
      </c>
      <c r="F36" s="3">
        <v>4</v>
      </c>
      <c r="G36" s="3">
        <v>4</v>
      </c>
      <c r="H36" s="3">
        <v>0</v>
      </c>
      <c r="I36" s="3">
        <v>44</v>
      </c>
      <c r="J36" s="3">
        <v>19</v>
      </c>
      <c r="K36" s="3">
        <v>17</v>
      </c>
      <c r="L36" s="3">
        <v>7</v>
      </c>
      <c r="M36" s="3">
        <v>4</v>
      </c>
      <c r="N36" s="3">
        <v>3</v>
      </c>
      <c r="O36" s="3">
        <v>32</v>
      </c>
      <c r="P36" s="3">
        <v>11</v>
      </c>
      <c r="Q36" s="3">
        <v>9</v>
      </c>
      <c r="R36" s="3">
        <v>0</v>
      </c>
      <c r="S36" s="3">
        <v>0</v>
      </c>
      <c r="T36" s="3">
        <v>0</v>
      </c>
      <c r="U36" s="3">
        <v>7</v>
      </c>
      <c r="V36" s="3">
        <v>1</v>
      </c>
      <c r="W36" s="3">
        <v>3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58</v>
      </c>
      <c r="AN36" s="3">
        <v>42</v>
      </c>
      <c r="AO36" s="3">
        <v>28</v>
      </c>
      <c r="AP36" s="73">
        <f>+C36+F36+I36+L36+O36+R36+U36+X36+AA36+AD36+AG36+AJ36+AM36</f>
        <v>163</v>
      </c>
      <c r="AQ36" s="73">
        <f>+D36+G36+J36+M36+P36+S36+V36+Y36+AB36+AE36+AH36+AK36+AN36</f>
        <v>81</v>
      </c>
      <c r="AR36" s="73">
        <f>+E36+H36+K36+N36+Q36+T36+W36+Z36+AC36+AF36+AI36+AL36+AO36</f>
        <v>60</v>
      </c>
      <c r="AS36" s="181">
        <f t="shared" si="0"/>
        <v>304</v>
      </c>
      <c r="AT36" s="159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73">
        <f t="shared" si="1"/>
        <v>0</v>
      </c>
      <c r="CH36" s="73">
        <f t="shared" si="2"/>
        <v>0</v>
      </c>
      <c r="CI36" s="73">
        <f t="shared" si="3"/>
        <v>0</v>
      </c>
      <c r="CJ36" s="181">
        <f t="shared" si="4"/>
        <v>0</v>
      </c>
      <c r="CK36" s="31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6</v>
      </c>
      <c r="CR36" s="3">
        <v>2</v>
      </c>
      <c r="CS36" s="3">
        <v>4</v>
      </c>
      <c r="CT36" s="3">
        <v>0</v>
      </c>
      <c r="CU36" s="3">
        <v>1</v>
      </c>
      <c r="CV36" s="3">
        <v>1</v>
      </c>
      <c r="CW36" s="3">
        <v>5</v>
      </c>
      <c r="CX36" s="3">
        <v>6</v>
      </c>
      <c r="CY36" s="3">
        <v>7</v>
      </c>
      <c r="CZ36" s="3">
        <v>0</v>
      </c>
      <c r="DA36" s="3">
        <v>0</v>
      </c>
      <c r="DB36" s="3">
        <v>0</v>
      </c>
      <c r="DC36" s="3">
        <v>2</v>
      </c>
      <c r="DD36" s="3">
        <v>3</v>
      </c>
      <c r="DE36" s="3">
        <v>3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1</v>
      </c>
      <c r="DS36" s="3">
        <v>0</v>
      </c>
      <c r="DT36" s="3">
        <v>0</v>
      </c>
      <c r="DU36" s="3">
        <v>9</v>
      </c>
      <c r="DV36" s="3">
        <v>8</v>
      </c>
      <c r="DW36" s="3">
        <v>3</v>
      </c>
      <c r="DX36" s="73">
        <f t="shared" si="5"/>
        <v>23</v>
      </c>
      <c r="DY36" s="73">
        <f t="shared" si="6"/>
        <v>20</v>
      </c>
      <c r="DZ36" s="73">
        <f t="shared" si="7"/>
        <v>18</v>
      </c>
      <c r="EA36" s="181">
        <f t="shared" si="8"/>
        <v>61</v>
      </c>
      <c r="EB36" s="309"/>
      <c r="EC36" s="309"/>
      <c r="ED36" s="309"/>
      <c r="EE36" s="309"/>
      <c r="EF36" s="309"/>
      <c r="EG36" s="309"/>
      <c r="EH36" s="309"/>
      <c r="EI36" s="216">
        <v>304</v>
      </c>
      <c r="EJ36" s="24">
        <v>0</v>
      </c>
      <c r="EK36" s="24">
        <v>61</v>
      </c>
      <c r="EL36" s="311">
        <f t="shared" si="13"/>
        <v>365</v>
      </c>
      <c r="EN36" s="97">
        <f t="shared" si="9"/>
        <v>186</v>
      </c>
      <c r="EO36" s="97">
        <f t="shared" si="10"/>
        <v>101</v>
      </c>
      <c r="EP36" s="97">
        <f t="shared" si="11"/>
        <v>78</v>
      </c>
      <c r="EQ36" s="97">
        <f t="shared" si="12"/>
        <v>365</v>
      </c>
    </row>
    <row r="37" spans="1:147" x14ac:dyDescent="0.25">
      <c r="A37" s="29" t="s">
        <v>66</v>
      </c>
      <c r="B37" s="254" t="s">
        <v>67</v>
      </c>
      <c r="C37" s="159">
        <v>9</v>
      </c>
      <c r="D37" s="3">
        <v>0</v>
      </c>
      <c r="E37" s="3">
        <v>2</v>
      </c>
      <c r="F37" s="3">
        <v>12</v>
      </c>
      <c r="G37" s="3">
        <v>5</v>
      </c>
      <c r="H37" s="3">
        <v>1</v>
      </c>
      <c r="I37" s="3">
        <v>86</v>
      </c>
      <c r="J37" s="3">
        <v>51</v>
      </c>
      <c r="K37" s="3">
        <v>28</v>
      </c>
      <c r="L37" s="3">
        <v>66</v>
      </c>
      <c r="M37" s="3">
        <v>70</v>
      </c>
      <c r="N37" s="3">
        <v>53</v>
      </c>
      <c r="O37" s="3">
        <v>0</v>
      </c>
      <c r="P37" s="3">
        <v>0</v>
      </c>
      <c r="Q37" s="3">
        <v>0</v>
      </c>
      <c r="R37" s="3">
        <v>2</v>
      </c>
      <c r="S37" s="3">
        <v>1</v>
      </c>
      <c r="T37" s="3">
        <v>0</v>
      </c>
      <c r="U37" s="3">
        <v>20</v>
      </c>
      <c r="V37" s="3">
        <v>3</v>
      </c>
      <c r="W37" s="3">
        <v>21</v>
      </c>
      <c r="X37" s="3">
        <v>2</v>
      </c>
      <c r="Y37" s="3">
        <v>7</v>
      </c>
      <c r="Z37" s="3">
        <v>0</v>
      </c>
      <c r="AA37" s="3">
        <v>1</v>
      </c>
      <c r="AB37" s="3">
        <v>2</v>
      </c>
      <c r="AC37" s="3">
        <v>3</v>
      </c>
      <c r="AD37" s="3">
        <v>1</v>
      </c>
      <c r="AE37" s="3">
        <v>0</v>
      </c>
      <c r="AF37" s="3">
        <v>13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5</v>
      </c>
      <c r="AN37" s="3">
        <v>4</v>
      </c>
      <c r="AO37" s="3">
        <v>6</v>
      </c>
      <c r="AP37" s="73">
        <f>+C37+F37+I37+L37+O37+R37+U37+X37+AA37+AD37+AG37+AJ37+AM37</f>
        <v>204</v>
      </c>
      <c r="AQ37" s="73">
        <f>+D37+G37+J37+M37+P37+S37+V37+Y37+AB37+AE37+AH37+AK37+AN37</f>
        <v>143</v>
      </c>
      <c r="AR37" s="73">
        <f>+E37+H37+K37+N37+Q37+T37+W37+Z37+AC37+AF37+AI37+AL37+AO37</f>
        <v>127</v>
      </c>
      <c r="AS37" s="181">
        <f t="shared" si="0"/>
        <v>474</v>
      </c>
      <c r="AT37" s="159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73">
        <f t="shared" si="1"/>
        <v>0</v>
      </c>
      <c r="CH37" s="73">
        <f t="shared" si="2"/>
        <v>0</v>
      </c>
      <c r="CI37" s="73">
        <f t="shared" si="3"/>
        <v>0</v>
      </c>
      <c r="CJ37" s="181">
        <f t="shared" si="4"/>
        <v>0</v>
      </c>
      <c r="CK37" s="31">
        <v>1</v>
      </c>
      <c r="CL37" s="3">
        <v>0</v>
      </c>
      <c r="CM37" s="3">
        <v>0</v>
      </c>
      <c r="CN37" s="3">
        <v>1</v>
      </c>
      <c r="CO37" s="3">
        <v>0</v>
      </c>
      <c r="CP37" s="3">
        <v>0</v>
      </c>
      <c r="CQ37" s="3">
        <v>25</v>
      </c>
      <c r="CR37" s="3">
        <v>4</v>
      </c>
      <c r="CS37" s="3">
        <v>5</v>
      </c>
      <c r="CT37" s="3">
        <v>11</v>
      </c>
      <c r="CU37" s="3">
        <v>26</v>
      </c>
      <c r="CV37" s="3">
        <v>4</v>
      </c>
      <c r="CW37" s="3">
        <v>0</v>
      </c>
      <c r="CX37" s="3">
        <v>0</v>
      </c>
      <c r="CY37" s="3">
        <v>0</v>
      </c>
      <c r="CZ37" s="3">
        <v>1</v>
      </c>
      <c r="DA37" s="3">
        <v>0</v>
      </c>
      <c r="DB37" s="3">
        <v>0</v>
      </c>
      <c r="DC37" s="3">
        <v>1</v>
      </c>
      <c r="DD37" s="3">
        <v>2</v>
      </c>
      <c r="DE37" s="3">
        <v>2</v>
      </c>
      <c r="DF37" s="3">
        <v>3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4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3">
        <v>0</v>
      </c>
      <c r="DT37" s="3">
        <v>0</v>
      </c>
      <c r="DU37" s="3">
        <v>0</v>
      </c>
      <c r="DV37" s="3">
        <v>2</v>
      </c>
      <c r="DW37" s="3">
        <v>0</v>
      </c>
      <c r="DX37" s="73">
        <f t="shared" si="5"/>
        <v>43</v>
      </c>
      <c r="DY37" s="73">
        <f t="shared" si="6"/>
        <v>38</v>
      </c>
      <c r="DZ37" s="73">
        <f t="shared" si="7"/>
        <v>11</v>
      </c>
      <c r="EA37" s="181">
        <f t="shared" si="8"/>
        <v>92</v>
      </c>
      <c r="EB37" s="309"/>
      <c r="EC37" s="309"/>
      <c r="ED37" s="309"/>
      <c r="EE37" s="309"/>
      <c r="EF37" s="309"/>
      <c r="EG37" s="309"/>
      <c r="EH37" s="309"/>
      <c r="EI37" s="216">
        <v>474</v>
      </c>
      <c r="EJ37" s="24">
        <v>0</v>
      </c>
      <c r="EK37" s="24">
        <v>92</v>
      </c>
      <c r="EL37" s="311">
        <f t="shared" si="13"/>
        <v>566</v>
      </c>
      <c r="EN37" s="97">
        <f t="shared" si="9"/>
        <v>247</v>
      </c>
      <c r="EO37" s="97">
        <f t="shared" si="10"/>
        <v>181</v>
      </c>
      <c r="EP37" s="97">
        <f t="shared" si="11"/>
        <v>138</v>
      </c>
      <c r="EQ37" s="97">
        <f t="shared" si="12"/>
        <v>566</v>
      </c>
    </row>
    <row r="38" spans="1:147" x14ac:dyDescent="0.25">
      <c r="A38" s="29" t="s">
        <v>68</v>
      </c>
      <c r="B38" s="254" t="s">
        <v>69</v>
      </c>
      <c r="C38" s="159">
        <v>0</v>
      </c>
      <c r="D38" s="3">
        <v>0</v>
      </c>
      <c r="E38" s="3">
        <v>0</v>
      </c>
      <c r="F38" s="3">
        <v>0</v>
      </c>
      <c r="G38" s="3">
        <v>1</v>
      </c>
      <c r="H38" s="3">
        <v>2</v>
      </c>
      <c r="I38" s="3">
        <v>2</v>
      </c>
      <c r="J38" s="3">
        <v>9</v>
      </c>
      <c r="K38" s="3">
        <v>13</v>
      </c>
      <c r="L38" s="3">
        <v>1</v>
      </c>
      <c r="M38" s="3">
        <v>2</v>
      </c>
      <c r="N38" s="3">
        <v>0</v>
      </c>
      <c r="O38" s="3">
        <v>6</v>
      </c>
      <c r="P38" s="3">
        <v>7</v>
      </c>
      <c r="Q38" s="3">
        <v>19</v>
      </c>
      <c r="R38" s="3">
        <v>0</v>
      </c>
      <c r="S38" s="3">
        <v>1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1</v>
      </c>
      <c r="Z38" s="3">
        <v>1</v>
      </c>
      <c r="AA38" s="3">
        <v>0</v>
      </c>
      <c r="AB38" s="3">
        <v>0</v>
      </c>
      <c r="AC38" s="3">
        <v>1</v>
      </c>
      <c r="AD38" s="3">
        <v>1</v>
      </c>
      <c r="AE38" s="3">
        <v>3</v>
      </c>
      <c r="AF38" s="3">
        <v>3</v>
      </c>
      <c r="AG38" s="3">
        <v>0</v>
      </c>
      <c r="AH38" s="3">
        <v>0</v>
      </c>
      <c r="AI38" s="3">
        <v>1</v>
      </c>
      <c r="AJ38" s="3">
        <v>0</v>
      </c>
      <c r="AK38" s="3">
        <v>0</v>
      </c>
      <c r="AL38" s="3">
        <v>0</v>
      </c>
      <c r="AM38" s="3">
        <v>4</v>
      </c>
      <c r="AN38" s="3">
        <v>3</v>
      </c>
      <c r="AO38" s="3">
        <v>0</v>
      </c>
      <c r="AP38" s="73">
        <f>+C38+F38+I38+L38+O38+R38+U38+X38+AA38+AD38+AG38+AJ38+AM38</f>
        <v>14</v>
      </c>
      <c r="AQ38" s="73">
        <f>+D38+G38+J38+M38+P38+S38+V38+Y38+AB38+AE38+AH38+AK38+AN38</f>
        <v>27</v>
      </c>
      <c r="AR38" s="73">
        <f>+E38+H38+K38+N38+Q38+T38+W38+Z38+AC38+AF38+AI38+AL38+AO38</f>
        <v>40</v>
      </c>
      <c r="AS38" s="181">
        <f t="shared" si="0"/>
        <v>81</v>
      </c>
      <c r="AT38" s="159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73">
        <f t="shared" si="1"/>
        <v>0</v>
      </c>
      <c r="CH38" s="73">
        <f t="shared" si="2"/>
        <v>0</v>
      </c>
      <c r="CI38" s="73">
        <f t="shared" si="3"/>
        <v>0</v>
      </c>
      <c r="CJ38" s="181">
        <f t="shared" si="4"/>
        <v>0</v>
      </c>
      <c r="CK38" s="31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1</v>
      </c>
      <c r="CR38" s="3">
        <v>4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3</v>
      </c>
      <c r="CY38" s="3">
        <v>3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1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73">
        <f t="shared" si="5"/>
        <v>2</v>
      </c>
      <c r="DY38" s="73">
        <f t="shared" si="6"/>
        <v>7</v>
      </c>
      <c r="DZ38" s="73">
        <f t="shared" si="7"/>
        <v>3</v>
      </c>
      <c r="EA38" s="181">
        <f t="shared" si="8"/>
        <v>12</v>
      </c>
      <c r="EB38" s="309"/>
      <c r="EC38" s="309"/>
      <c r="ED38" s="309"/>
      <c r="EE38" s="309"/>
      <c r="EF38" s="309"/>
      <c r="EG38" s="309"/>
      <c r="EH38" s="309"/>
      <c r="EI38" s="216">
        <v>81</v>
      </c>
      <c r="EJ38" s="24">
        <v>0</v>
      </c>
      <c r="EK38" s="24">
        <v>12</v>
      </c>
      <c r="EL38" s="311">
        <f t="shared" si="13"/>
        <v>93</v>
      </c>
      <c r="EN38" s="97">
        <f t="shared" si="9"/>
        <v>16</v>
      </c>
      <c r="EO38" s="97">
        <f t="shared" si="10"/>
        <v>34</v>
      </c>
      <c r="EP38" s="97">
        <f t="shared" si="11"/>
        <v>43</v>
      </c>
      <c r="EQ38" s="97">
        <f t="shared" si="12"/>
        <v>93</v>
      </c>
    </row>
    <row r="39" spans="1:147" x14ac:dyDescent="0.25">
      <c r="A39" s="29" t="s">
        <v>70</v>
      </c>
      <c r="B39" s="254" t="s">
        <v>71</v>
      </c>
      <c r="C39" s="159">
        <v>58</v>
      </c>
      <c r="D39" s="3">
        <v>0</v>
      </c>
      <c r="E39" s="3">
        <v>0</v>
      </c>
      <c r="F39" s="3">
        <v>0</v>
      </c>
      <c r="G39" s="3">
        <v>2</v>
      </c>
      <c r="H39" s="3">
        <v>5</v>
      </c>
      <c r="I39" s="3">
        <v>307</v>
      </c>
      <c r="J39" s="3">
        <v>186</v>
      </c>
      <c r="K39" s="3">
        <v>214</v>
      </c>
      <c r="L39" s="3">
        <v>28</v>
      </c>
      <c r="M39" s="3">
        <v>6</v>
      </c>
      <c r="N39" s="3">
        <v>14</v>
      </c>
      <c r="O39" s="3">
        <v>85</v>
      </c>
      <c r="P39" s="3">
        <v>45</v>
      </c>
      <c r="Q39" s="3">
        <v>44</v>
      </c>
      <c r="R39" s="3">
        <v>0</v>
      </c>
      <c r="S39" s="3">
        <v>0</v>
      </c>
      <c r="T39" s="3">
        <v>0</v>
      </c>
      <c r="U39" s="3">
        <v>32</v>
      </c>
      <c r="V39" s="3">
        <v>9</v>
      </c>
      <c r="W39" s="3">
        <v>8</v>
      </c>
      <c r="X39" s="3">
        <v>0</v>
      </c>
      <c r="Y39" s="3">
        <v>0</v>
      </c>
      <c r="Z39" s="3">
        <v>0</v>
      </c>
      <c r="AA39" s="3">
        <v>0</v>
      </c>
      <c r="AB39" s="3">
        <v>1</v>
      </c>
      <c r="AC39" s="3">
        <v>1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123</v>
      </c>
      <c r="AN39" s="3">
        <v>59</v>
      </c>
      <c r="AO39" s="3">
        <v>47</v>
      </c>
      <c r="AP39" s="73">
        <f>+C39+F39+I39+L39+O39+R39+U39+X39+AA39+AD39+AG39+AJ39+AM39</f>
        <v>633</v>
      </c>
      <c r="AQ39" s="73">
        <f>+D39+G39+J39+M39+P39+S39+V39+Y39+AB39+AE39+AH39+AK39+AN39</f>
        <v>308</v>
      </c>
      <c r="AR39" s="73">
        <f>+E39+H39+K39+N39+Q39+T39+W39+Z39+AC39+AF39+AI39+AL39+AO39</f>
        <v>333</v>
      </c>
      <c r="AS39" s="181">
        <f t="shared" si="0"/>
        <v>1274</v>
      </c>
      <c r="AT39" s="159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73">
        <f t="shared" si="1"/>
        <v>0</v>
      </c>
      <c r="CH39" s="73">
        <f t="shared" si="2"/>
        <v>0</v>
      </c>
      <c r="CI39" s="73">
        <f t="shared" si="3"/>
        <v>0</v>
      </c>
      <c r="CJ39" s="181">
        <f t="shared" si="4"/>
        <v>0</v>
      </c>
      <c r="CK39" s="31">
        <v>3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54</v>
      </c>
      <c r="CR39" s="3">
        <v>37</v>
      </c>
      <c r="CS39" s="3">
        <v>34</v>
      </c>
      <c r="CT39" s="3">
        <v>3</v>
      </c>
      <c r="CU39" s="3">
        <v>4</v>
      </c>
      <c r="CV39" s="3">
        <v>2</v>
      </c>
      <c r="CW39" s="3">
        <v>1</v>
      </c>
      <c r="CX39" s="3">
        <v>14</v>
      </c>
      <c r="CY39" s="3">
        <v>2</v>
      </c>
      <c r="CZ39" s="3">
        <v>0</v>
      </c>
      <c r="DA39" s="3">
        <v>0</v>
      </c>
      <c r="DB39" s="3">
        <v>0</v>
      </c>
      <c r="DC39" s="3">
        <v>4</v>
      </c>
      <c r="DD39" s="3">
        <v>3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">
        <v>22</v>
      </c>
      <c r="DV39" s="3">
        <v>14</v>
      </c>
      <c r="DW39" s="3">
        <v>11</v>
      </c>
      <c r="DX39" s="73">
        <f t="shared" si="5"/>
        <v>87</v>
      </c>
      <c r="DY39" s="73">
        <f t="shared" si="6"/>
        <v>72</v>
      </c>
      <c r="DZ39" s="73">
        <f t="shared" si="7"/>
        <v>49</v>
      </c>
      <c r="EA39" s="181">
        <f t="shared" si="8"/>
        <v>208</v>
      </c>
      <c r="EB39" s="309"/>
      <c r="EC39" s="309"/>
      <c r="ED39" s="309"/>
      <c r="EE39" s="309"/>
      <c r="EF39" s="309"/>
      <c r="EG39" s="309"/>
      <c r="EH39" s="309"/>
      <c r="EI39" s="216">
        <v>1274</v>
      </c>
      <c r="EJ39" s="24">
        <v>0</v>
      </c>
      <c r="EK39" s="24">
        <v>208</v>
      </c>
      <c r="EL39" s="311">
        <f t="shared" si="13"/>
        <v>1482</v>
      </c>
      <c r="EN39" s="97">
        <f t="shared" si="9"/>
        <v>720</v>
      </c>
      <c r="EO39" s="97">
        <f t="shared" si="10"/>
        <v>380</v>
      </c>
      <c r="EP39" s="97">
        <f t="shared" si="11"/>
        <v>382</v>
      </c>
      <c r="EQ39" s="97">
        <f t="shared" si="12"/>
        <v>1482</v>
      </c>
    </row>
    <row r="40" spans="1:147" x14ac:dyDescent="0.25">
      <c r="A40" s="29" t="s">
        <v>72</v>
      </c>
      <c r="B40" s="254" t="s">
        <v>73</v>
      </c>
      <c r="C40" s="159">
        <v>3</v>
      </c>
      <c r="D40" s="3">
        <v>4</v>
      </c>
      <c r="E40" s="3">
        <v>6</v>
      </c>
      <c r="F40" s="3">
        <v>43</v>
      </c>
      <c r="G40" s="3">
        <v>19</v>
      </c>
      <c r="H40" s="3">
        <v>0</v>
      </c>
      <c r="I40" s="3">
        <v>178</v>
      </c>
      <c r="J40" s="3">
        <v>129</v>
      </c>
      <c r="K40" s="3">
        <v>91</v>
      </c>
      <c r="L40" s="3">
        <v>55</v>
      </c>
      <c r="M40" s="3">
        <v>10</v>
      </c>
      <c r="N40" s="3">
        <v>9</v>
      </c>
      <c r="O40" s="3">
        <v>21</v>
      </c>
      <c r="P40" s="3">
        <v>21</v>
      </c>
      <c r="Q40" s="3">
        <v>38</v>
      </c>
      <c r="R40" s="3">
        <v>14</v>
      </c>
      <c r="S40" s="3">
        <v>0</v>
      </c>
      <c r="T40" s="3">
        <v>0</v>
      </c>
      <c r="U40" s="3">
        <v>40</v>
      </c>
      <c r="V40" s="3">
        <v>36</v>
      </c>
      <c r="W40" s="3">
        <v>38</v>
      </c>
      <c r="X40" s="3">
        <v>7</v>
      </c>
      <c r="Y40" s="3">
        <v>0</v>
      </c>
      <c r="Z40" s="3">
        <v>1</v>
      </c>
      <c r="AA40" s="3">
        <v>32</v>
      </c>
      <c r="AB40" s="3">
        <v>10</v>
      </c>
      <c r="AC40" s="3">
        <v>3</v>
      </c>
      <c r="AD40" s="3">
        <v>9</v>
      </c>
      <c r="AE40" s="3">
        <v>19</v>
      </c>
      <c r="AF40" s="3">
        <v>4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8</v>
      </c>
      <c r="AN40" s="3">
        <v>28</v>
      </c>
      <c r="AO40" s="3">
        <v>19</v>
      </c>
      <c r="AP40" s="73">
        <f>+C40+F40+I40+L40+O40+R40+U40+X40+AA40+AD40+AG40+AJ40+AM40</f>
        <v>410</v>
      </c>
      <c r="AQ40" s="73">
        <f>+D40+G40+J40+M40+P40+S40+V40+Y40+AB40+AE40+AH40+AK40+AN40</f>
        <v>276</v>
      </c>
      <c r="AR40" s="73">
        <f>+E40+H40+K40+N40+Q40+T40+W40+Z40+AC40+AF40+AI40+AL40+AO40</f>
        <v>209</v>
      </c>
      <c r="AS40" s="181">
        <f t="shared" si="0"/>
        <v>895</v>
      </c>
      <c r="AT40" s="159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73">
        <f t="shared" si="1"/>
        <v>0</v>
      </c>
      <c r="CH40" s="73">
        <f t="shared" si="2"/>
        <v>0</v>
      </c>
      <c r="CI40" s="73">
        <f t="shared" si="3"/>
        <v>0</v>
      </c>
      <c r="CJ40" s="181">
        <f t="shared" si="4"/>
        <v>0</v>
      </c>
      <c r="CK40" s="31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42</v>
      </c>
      <c r="CR40" s="3">
        <v>54</v>
      </c>
      <c r="CS40" s="3">
        <v>22</v>
      </c>
      <c r="CT40" s="3">
        <v>5</v>
      </c>
      <c r="CU40" s="3">
        <v>0</v>
      </c>
      <c r="CV40" s="3">
        <v>0</v>
      </c>
      <c r="CW40" s="3">
        <v>3</v>
      </c>
      <c r="CX40" s="3">
        <v>4</v>
      </c>
      <c r="CY40" s="3">
        <v>1</v>
      </c>
      <c r="CZ40" s="3">
        <v>5</v>
      </c>
      <c r="DA40" s="3">
        <v>0</v>
      </c>
      <c r="DB40" s="3">
        <v>0</v>
      </c>
      <c r="DC40" s="3">
        <v>19</v>
      </c>
      <c r="DD40" s="3">
        <v>8</v>
      </c>
      <c r="DE40" s="3">
        <v>9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1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6</v>
      </c>
      <c r="DV40" s="3">
        <v>3</v>
      </c>
      <c r="DW40" s="3">
        <v>4</v>
      </c>
      <c r="DX40" s="73">
        <f t="shared" si="5"/>
        <v>80</v>
      </c>
      <c r="DY40" s="73">
        <f t="shared" si="6"/>
        <v>70</v>
      </c>
      <c r="DZ40" s="73">
        <f t="shared" si="7"/>
        <v>36</v>
      </c>
      <c r="EA40" s="181">
        <f t="shared" si="8"/>
        <v>186</v>
      </c>
      <c r="EB40" s="309"/>
      <c r="EC40" s="309"/>
      <c r="ED40" s="309"/>
      <c r="EE40" s="309"/>
      <c r="EF40" s="309"/>
      <c r="EG40" s="309"/>
      <c r="EH40" s="309"/>
      <c r="EI40" s="216">
        <v>895</v>
      </c>
      <c r="EJ40" s="24">
        <v>0</v>
      </c>
      <c r="EK40" s="24">
        <v>186</v>
      </c>
      <c r="EL40" s="311">
        <f t="shared" si="13"/>
        <v>1081</v>
      </c>
      <c r="EN40" s="97">
        <f t="shared" si="9"/>
        <v>490</v>
      </c>
      <c r="EO40" s="97">
        <f t="shared" si="10"/>
        <v>346</v>
      </c>
      <c r="EP40" s="97">
        <f t="shared" si="11"/>
        <v>245</v>
      </c>
      <c r="EQ40" s="97">
        <f t="shared" si="12"/>
        <v>1081</v>
      </c>
    </row>
    <row r="41" spans="1:147" x14ac:dyDescent="0.25">
      <c r="A41" s="29" t="s">
        <v>74</v>
      </c>
      <c r="B41" s="254" t="s">
        <v>75</v>
      </c>
      <c r="C41" s="159">
        <v>212</v>
      </c>
      <c r="D41" s="3">
        <v>135</v>
      </c>
      <c r="E41" s="3">
        <v>82</v>
      </c>
      <c r="F41" s="3">
        <v>12</v>
      </c>
      <c r="G41" s="3">
        <v>12</v>
      </c>
      <c r="H41" s="3">
        <v>6</v>
      </c>
      <c r="I41" s="3">
        <v>313</v>
      </c>
      <c r="J41" s="3">
        <v>250</v>
      </c>
      <c r="K41" s="3">
        <v>230</v>
      </c>
      <c r="L41" s="3">
        <v>46</v>
      </c>
      <c r="M41" s="3">
        <v>58</v>
      </c>
      <c r="N41" s="3">
        <v>28</v>
      </c>
      <c r="O41" s="3">
        <v>8</v>
      </c>
      <c r="P41" s="3">
        <v>183</v>
      </c>
      <c r="Q41" s="3">
        <v>23</v>
      </c>
      <c r="R41" s="3">
        <v>2</v>
      </c>
      <c r="S41" s="3">
        <v>5</v>
      </c>
      <c r="T41" s="3">
        <v>4</v>
      </c>
      <c r="U41" s="3">
        <v>105</v>
      </c>
      <c r="V41" s="3">
        <v>141</v>
      </c>
      <c r="W41" s="3">
        <v>98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2</v>
      </c>
      <c r="AD41" s="3">
        <v>8</v>
      </c>
      <c r="AE41" s="3">
        <v>14</v>
      </c>
      <c r="AF41" s="3">
        <v>5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170</v>
      </c>
      <c r="AN41" s="3">
        <v>13</v>
      </c>
      <c r="AO41" s="3">
        <v>127</v>
      </c>
      <c r="AP41" s="73">
        <f>+C41+F41+I41+L41+O41+R41+U41+X41+AA41+AD41+AG41+AJ41+AM41</f>
        <v>876</v>
      </c>
      <c r="AQ41" s="73">
        <f>+D41+G41+J41+M41+P41+S41+V41+Y41+AB41+AE41+AH41+AK41+AN41</f>
        <v>811</v>
      </c>
      <c r="AR41" s="73">
        <f>+E41+H41+K41+N41+Q41+T41+W41+Z41+AC41+AF41+AI41+AL41+AO41</f>
        <v>605</v>
      </c>
      <c r="AS41" s="181">
        <f t="shared" si="0"/>
        <v>2292</v>
      </c>
      <c r="AT41" s="159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73">
        <f t="shared" si="1"/>
        <v>0</v>
      </c>
      <c r="CH41" s="73">
        <f t="shared" si="2"/>
        <v>0</v>
      </c>
      <c r="CI41" s="73">
        <f t="shared" si="3"/>
        <v>0</v>
      </c>
      <c r="CJ41" s="181">
        <f t="shared" si="4"/>
        <v>0</v>
      </c>
      <c r="CK41" s="31">
        <v>30</v>
      </c>
      <c r="CL41" s="3">
        <v>27</v>
      </c>
      <c r="CM41" s="3">
        <v>23</v>
      </c>
      <c r="CN41" s="3">
        <v>0</v>
      </c>
      <c r="CO41" s="3">
        <v>1</v>
      </c>
      <c r="CP41" s="3">
        <v>1</v>
      </c>
      <c r="CQ41" s="3">
        <v>58</v>
      </c>
      <c r="CR41" s="3">
        <v>58</v>
      </c>
      <c r="CS41" s="3">
        <v>29</v>
      </c>
      <c r="CT41" s="3">
        <v>13</v>
      </c>
      <c r="CU41" s="3">
        <v>32</v>
      </c>
      <c r="CV41" s="3">
        <v>10</v>
      </c>
      <c r="CW41" s="3">
        <v>0</v>
      </c>
      <c r="CX41" s="3">
        <v>27</v>
      </c>
      <c r="CY41" s="3">
        <v>10</v>
      </c>
      <c r="CZ41" s="3">
        <v>2</v>
      </c>
      <c r="DA41" s="3">
        <v>1</v>
      </c>
      <c r="DB41" s="3">
        <v>0</v>
      </c>
      <c r="DC41" s="3">
        <v>30</v>
      </c>
      <c r="DD41" s="3">
        <v>48</v>
      </c>
      <c r="DE41" s="3">
        <v>46</v>
      </c>
      <c r="DF41" s="3">
        <v>1</v>
      </c>
      <c r="DG41" s="3">
        <v>1</v>
      </c>
      <c r="DH41" s="3">
        <v>0</v>
      </c>
      <c r="DI41" s="3">
        <v>0</v>
      </c>
      <c r="DJ41" s="3">
        <v>0</v>
      </c>
      <c r="DK41" s="3">
        <v>0</v>
      </c>
      <c r="DL41" s="3">
        <v>1</v>
      </c>
      <c r="DM41" s="3">
        <v>2</v>
      </c>
      <c r="DN41" s="3">
        <v>0</v>
      </c>
      <c r="DO41" s="3">
        <v>0</v>
      </c>
      <c r="DP41" s="3">
        <v>0</v>
      </c>
      <c r="DQ41" s="3">
        <v>0</v>
      </c>
      <c r="DR41" s="3">
        <v>0</v>
      </c>
      <c r="DS41" s="3">
        <v>0</v>
      </c>
      <c r="DT41" s="3">
        <v>0</v>
      </c>
      <c r="DU41" s="3">
        <v>18</v>
      </c>
      <c r="DV41" s="3">
        <v>1</v>
      </c>
      <c r="DW41" s="3">
        <v>20</v>
      </c>
      <c r="DX41" s="73">
        <f t="shared" si="5"/>
        <v>153</v>
      </c>
      <c r="DY41" s="73">
        <f t="shared" si="6"/>
        <v>198</v>
      </c>
      <c r="DZ41" s="73">
        <f t="shared" si="7"/>
        <v>139</v>
      </c>
      <c r="EA41" s="181">
        <f t="shared" si="8"/>
        <v>490</v>
      </c>
      <c r="EB41" s="309"/>
      <c r="EC41" s="309"/>
      <c r="ED41" s="309"/>
      <c r="EE41" s="309"/>
      <c r="EF41" s="309"/>
      <c r="EG41" s="309"/>
      <c r="EH41" s="309"/>
      <c r="EI41" s="216">
        <v>2292</v>
      </c>
      <c r="EJ41" s="24">
        <v>0</v>
      </c>
      <c r="EK41" s="24">
        <v>490</v>
      </c>
      <c r="EL41" s="311">
        <f t="shared" si="13"/>
        <v>2782</v>
      </c>
      <c r="EN41" s="97">
        <f t="shared" si="9"/>
        <v>1029</v>
      </c>
      <c r="EO41" s="97">
        <f t="shared" si="10"/>
        <v>1009</v>
      </c>
      <c r="EP41" s="97">
        <f t="shared" si="11"/>
        <v>744</v>
      </c>
      <c r="EQ41" s="97">
        <f t="shared" si="12"/>
        <v>2782</v>
      </c>
    </row>
    <row r="42" spans="1:147" x14ac:dyDescent="0.25">
      <c r="A42" s="29" t="s">
        <v>76</v>
      </c>
      <c r="B42" s="254" t="s">
        <v>77</v>
      </c>
      <c r="C42" s="159">
        <v>0</v>
      </c>
      <c r="D42" s="3">
        <v>0</v>
      </c>
      <c r="E42" s="3">
        <v>1</v>
      </c>
      <c r="F42" s="3">
        <v>8</v>
      </c>
      <c r="G42" s="3">
        <v>6</v>
      </c>
      <c r="H42" s="3">
        <v>5</v>
      </c>
      <c r="I42" s="3">
        <v>132</v>
      </c>
      <c r="J42" s="3">
        <v>54</v>
      </c>
      <c r="K42" s="3">
        <v>31</v>
      </c>
      <c r="L42" s="3">
        <v>24</v>
      </c>
      <c r="M42" s="3">
        <v>6</v>
      </c>
      <c r="N42" s="3">
        <v>7</v>
      </c>
      <c r="O42" s="3">
        <v>50</v>
      </c>
      <c r="P42" s="3">
        <v>19</v>
      </c>
      <c r="Q42" s="3">
        <v>20</v>
      </c>
      <c r="R42" s="3">
        <v>2</v>
      </c>
      <c r="S42" s="3">
        <v>0</v>
      </c>
      <c r="T42" s="3">
        <v>0</v>
      </c>
      <c r="U42" s="3">
        <v>4</v>
      </c>
      <c r="V42" s="3">
        <v>1</v>
      </c>
      <c r="W42" s="3">
        <v>1</v>
      </c>
      <c r="X42" s="3">
        <v>0</v>
      </c>
      <c r="Y42" s="3">
        <v>0</v>
      </c>
      <c r="Z42" s="3">
        <v>1</v>
      </c>
      <c r="AA42" s="3">
        <v>28</v>
      </c>
      <c r="AB42" s="3">
        <v>10</v>
      </c>
      <c r="AC42" s="3">
        <v>5</v>
      </c>
      <c r="AD42" s="3">
        <v>1</v>
      </c>
      <c r="AE42" s="3">
        <v>2</v>
      </c>
      <c r="AF42" s="3">
        <v>1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9</v>
      </c>
      <c r="AN42" s="3">
        <v>3</v>
      </c>
      <c r="AO42" s="3">
        <v>0</v>
      </c>
      <c r="AP42" s="73">
        <f>+C42+F42+I42+L42+O42+R42+U42+X42+AA42+AD42+AG42+AJ42+AM42</f>
        <v>258</v>
      </c>
      <c r="AQ42" s="73">
        <f>+D42+G42+J42+M42+P42+S42+V42+Y42+AB42+AE42+AH42+AK42+AN42</f>
        <v>101</v>
      </c>
      <c r="AR42" s="73">
        <f>+E42+H42+K42+N42+Q42+T42+W42+Z42+AC42+AF42+AI42+AL42+AO42</f>
        <v>72</v>
      </c>
      <c r="AS42" s="181">
        <f t="shared" si="0"/>
        <v>431</v>
      </c>
      <c r="AT42" s="159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73">
        <f t="shared" si="1"/>
        <v>0</v>
      </c>
      <c r="CH42" s="73">
        <f t="shared" si="2"/>
        <v>0</v>
      </c>
      <c r="CI42" s="73">
        <f t="shared" si="3"/>
        <v>0</v>
      </c>
      <c r="CJ42" s="181">
        <f t="shared" si="4"/>
        <v>0</v>
      </c>
      <c r="CK42" s="31">
        <v>0</v>
      </c>
      <c r="CL42" s="3">
        <v>0</v>
      </c>
      <c r="CM42" s="3">
        <v>0</v>
      </c>
      <c r="CN42" s="3">
        <v>2</v>
      </c>
      <c r="CO42" s="3">
        <v>0</v>
      </c>
      <c r="CP42" s="3">
        <v>0</v>
      </c>
      <c r="CQ42" s="3">
        <v>44</v>
      </c>
      <c r="CR42" s="3">
        <v>17</v>
      </c>
      <c r="CS42" s="3">
        <v>21</v>
      </c>
      <c r="CT42" s="3">
        <v>2</v>
      </c>
      <c r="CU42" s="3">
        <v>1</v>
      </c>
      <c r="CV42" s="3">
        <v>1</v>
      </c>
      <c r="CW42" s="3">
        <v>11</v>
      </c>
      <c r="CX42" s="3">
        <v>3</v>
      </c>
      <c r="CY42" s="3">
        <v>2</v>
      </c>
      <c r="CZ42" s="3">
        <v>0</v>
      </c>
      <c r="DA42" s="3">
        <v>0</v>
      </c>
      <c r="DB42" s="3">
        <v>0</v>
      </c>
      <c r="DC42" s="3">
        <v>4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1</v>
      </c>
      <c r="DN42" s="3">
        <v>1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1</v>
      </c>
      <c r="DV42" s="3">
        <v>0</v>
      </c>
      <c r="DW42" s="3">
        <v>0</v>
      </c>
      <c r="DX42" s="73">
        <f t="shared" si="5"/>
        <v>64</v>
      </c>
      <c r="DY42" s="73">
        <f t="shared" si="6"/>
        <v>22</v>
      </c>
      <c r="DZ42" s="73">
        <f t="shared" si="7"/>
        <v>25</v>
      </c>
      <c r="EA42" s="181">
        <f t="shared" si="8"/>
        <v>111</v>
      </c>
      <c r="EB42" s="309"/>
      <c r="EC42" s="309"/>
      <c r="ED42" s="309"/>
      <c r="EE42" s="309"/>
      <c r="EF42" s="309"/>
      <c r="EG42" s="309"/>
      <c r="EH42" s="309"/>
      <c r="EI42" s="216">
        <v>431</v>
      </c>
      <c r="EJ42" s="24">
        <v>0</v>
      </c>
      <c r="EK42" s="24">
        <v>111</v>
      </c>
      <c r="EL42" s="311">
        <f t="shared" si="13"/>
        <v>542</v>
      </c>
      <c r="EN42" s="97">
        <f t="shared" si="9"/>
        <v>322</v>
      </c>
      <c r="EO42" s="97">
        <f t="shared" si="10"/>
        <v>123</v>
      </c>
      <c r="EP42" s="97">
        <f t="shared" si="11"/>
        <v>97</v>
      </c>
      <c r="EQ42" s="97">
        <f t="shared" si="12"/>
        <v>542</v>
      </c>
    </row>
    <row r="43" spans="1:147" x14ac:dyDescent="0.25">
      <c r="A43" s="29" t="s">
        <v>78</v>
      </c>
      <c r="B43" s="254" t="s">
        <v>79</v>
      </c>
      <c r="C43" s="159">
        <v>92</v>
      </c>
      <c r="D43" s="3">
        <v>54</v>
      </c>
      <c r="E43" s="3">
        <v>3</v>
      </c>
      <c r="F43" s="3">
        <v>48</v>
      </c>
      <c r="G43" s="3">
        <v>11</v>
      </c>
      <c r="H43" s="3">
        <v>3</v>
      </c>
      <c r="I43" s="3">
        <v>208</v>
      </c>
      <c r="J43" s="3">
        <v>46</v>
      </c>
      <c r="K43" s="3">
        <v>47</v>
      </c>
      <c r="L43" s="3">
        <v>24</v>
      </c>
      <c r="M43" s="3">
        <v>12</v>
      </c>
      <c r="N43" s="3">
        <v>11</v>
      </c>
      <c r="O43" s="3">
        <v>76</v>
      </c>
      <c r="P43" s="3">
        <v>62</v>
      </c>
      <c r="Q43" s="3">
        <v>33</v>
      </c>
      <c r="R43" s="3">
        <v>9</v>
      </c>
      <c r="S43" s="3">
        <v>4</v>
      </c>
      <c r="T43" s="3">
        <v>0</v>
      </c>
      <c r="U43" s="3">
        <v>62</v>
      </c>
      <c r="V43" s="3">
        <v>31</v>
      </c>
      <c r="W43" s="3">
        <v>25</v>
      </c>
      <c r="X43" s="3">
        <v>5</v>
      </c>
      <c r="Y43" s="3">
        <v>2</v>
      </c>
      <c r="Z43" s="3">
        <v>1</v>
      </c>
      <c r="AA43" s="3">
        <v>6</v>
      </c>
      <c r="AB43" s="3">
        <v>4</v>
      </c>
      <c r="AC43" s="3">
        <v>3</v>
      </c>
      <c r="AD43" s="3">
        <v>20</v>
      </c>
      <c r="AE43" s="3">
        <v>5</v>
      </c>
      <c r="AF43" s="3">
        <v>10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1</v>
      </c>
      <c r="AO43" s="3">
        <v>1</v>
      </c>
      <c r="AP43" s="73">
        <f>+C43+F43+I43+L43+O43+R43+U43+X43+AA43+AD43+AG43+AJ43+AM43</f>
        <v>550</v>
      </c>
      <c r="AQ43" s="73">
        <f>+D43+G43+J43+M43+P43+S43+V43+Y43+AB43+AE43+AH43+AK43+AN43</f>
        <v>232</v>
      </c>
      <c r="AR43" s="73">
        <f>+E43+H43+K43+N43+Q43+T43+W43+Z43+AC43+AF43+AI43+AL43+AO43</f>
        <v>137</v>
      </c>
      <c r="AS43" s="181">
        <f t="shared" si="0"/>
        <v>919</v>
      </c>
      <c r="AT43" s="159">
        <v>1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73">
        <f t="shared" si="1"/>
        <v>1</v>
      </c>
      <c r="CH43" s="73">
        <f t="shared" si="2"/>
        <v>0</v>
      </c>
      <c r="CI43" s="73">
        <f t="shared" si="3"/>
        <v>0</v>
      </c>
      <c r="CJ43" s="181">
        <f t="shared" si="4"/>
        <v>1</v>
      </c>
      <c r="CK43" s="31">
        <v>12</v>
      </c>
      <c r="CL43" s="3">
        <v>11</v>
      </c>
      <c r="CM43" s="3">
        <v>3</v>
      </c>
      <c r="CN43" s="3">
        <v>0</v>
      </c>
      <c r="CO43" s="3">
        <v>2</v>
      </c>
      <c r="CP43" s="3">
        <v>0</v>
      </c>
      <c r="CQ43" s="3">
        <v>30</v>
      </c>
      <c r="CR43" s="3">
        <v>12</v>
      </c>
      <c r="CS43" s="3">
        <v>14</v>
      </c>
      <c r="CT43" s="3">
        <v>3</v>
      </c>
      <c r="CU43" s="3">
        <v>5</v>
      </c>
      <c r="CV43" s="3">
        <v>5</v>
      </c>
      <c r="CW43" s="3">
        <v>12</v>
      </c>
      <c r="CX43" s="3">
        <v>9</v>
      </c>
      <c r="CY43" s="3">
        <v>5</v>
      </c>
      <c r="CZ43" s="3">
        <v>0</v>
      </c>
      <c r="DA43" s="3">
        <v>0</v>
      </c>
      <c r="DB43" s="3">
        <v>0</v>
      </c>
      <c r="DC43" s="3">
        <v>14</v>
      </c>
      <c r="DD43" s="3">
        <v>20</v>
      </c>
      <c r="DE43" s="3">
        <v>8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6</v>
      </c>
      <c r="DN43" s="3">
        <v>1</v>
      </c>
      <c r="DO43" s="3">
        <v>0</v>
      </c>
      <c r="DP43" s="3">
        <v>0</v>
      </c>
      <c r="DQ43" s="3">
        <v>0</v>
      </c>
      <c r="DR43" s="3">
        <v>0</v>
      </c>
      <c r="DS43" s="3">
        <v>0</v>
      </c>
      <c r="DT43" s="3">
        <v>0</v>
      </c>
      <c r="DU43" s="3">
        <v>0</v>
      </c>
      <c r="DV43" s="3">
        <v>0</v>
      </c>
      <c r="DW43" s="3">
        <v>1</v>
      </c>
      <c r="DX43" s="73">
        <f t="shared" si="5"/>
        <v>71</v>
      </c>
      <c r="DY43" s="73">
        <f t="shared" si="6"/>
        <v>65</v>
      </c>
      <c r="DZ43" s="73">
        <f t="shared" si="7"/>
        <v>37</v>
      </c>
      <c r="EA43" s="181">
        <f t="shared" si="8"/>
        <v>173</v>
      </c>
      <c r="EB43" s="309"/>
      <c r="EC43" s="309"/>
      <c r="ED43" s="309"/>
      <c r="EE43" s="309"/>
      <c r="EF43" s="309"/>
      <c r="EG43" s="309"/>
      <c r="EH43" s="309"/>
      <c r="EI43" s="216">
        <v>919</v>
      </c>
      <c r="EJ43" s="24">
        <v>1</v>
      </c>
      <c r="EK43" s="24">
        <v>173</v>
      </c>
      <c r="EL43" s="311">
        <f t="shared" si="13"/>
        <v>1093</v>
      </c>
      <c r="EN43" s="97">
        <f t="shared" si="9"/>
        <v>622</v>
      </c>
      <c r="EO43" s="97">
        <f t="shared" si="10"/>
        <v>297</v>
      </c>
      <c r="EP43" s="97">
        <f t="shared" si="11"/>
        <v>174</v>
      </c>
      <c r="EQ43" s="97">
        <f t="shared" si="12"/>
        <v>1093</v>
      </c>
    </row>
    <row r="44" spans="1:147" x14ac:dyDescent="0.25">
      <c r="A44" s="29" t="s">
        <v>80</v>
      </c>
      <c r="B44" s="254" t="s">
        <v>81</v>
      </c>
      <c r="C44" s="159">
        <v>165</v>
      </c>
      <c r="D44" s="3">
        <v>53</v>
      </c>
      <c r="E44" s="3">
        <v>54</v>
      </c>
      <c r="F44" s="3">
        <v>3</v>
      </c>
      <c r="G44" s="3">
        <v>0</v>
      </c>
      <c r="H44" s="3">
        <v>0</v>
      </c>
      <c r="I44" s="3">
        <v>28</v>
      </c>
      <c r="J44" s="3">
        <v>77</v>
      </c>
      <c r="K44" s="3">
        <v>20</v>
      </c>
      <c r="L44" s="3">
        <v>21</v>
      </c>
      <c r="M44" s="3">
        <v>2</v>
      </c>
      <c r="N44" s="3">
        <v>2</v>
      </c>
      <c r="O44" s="3">
        <v>32</v>
      </c>
      <c r="P44" s="3">
        <v>19</v>
      </c>
      <c r="Q44" s="3">
        <v>9</v>
      </c>
      <c r="R44" s="3">
        <v>3</v>
      </c>
      <c r="S44" s="3">
        <v>0</v>
      </c>
      <c r="T44" s="3">
        <v>0</v>
      </c>
      <c r="U44" s="3">
        <v>9</v>
      </c>
      <c r="V44" s="3">
        <v>7</v>
      </c>
      <c r="W44" s="3">
        <v>0</v>
      </c>
      <c r="X44" s="3">
        <v>4</v>
      </c>
      <c r="Y44" s="3">
        <v>2</v>
      </c>
      <c r="Z44" s="3">
        <v>0</v>
      </c>
      <c r="AA44" s="3">
        <v>16</v>
      </c>
      <c r="AB44" s="3">
        <v>6</v>
      </c>
      <c r="AC44" s="3">
        <v>1</v>
      </c>
      <c r="AD44" s="3">
        <v>6</v>
      </c>
      <c r="AE44" s="3">
        <v>2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3</v>
      </c>
      <c r="AN44" s="3">
        <v>0</v>
      </c>
      <c r="AO44" s="3">
        <v>0</v>
      </c>
      <c r="AP44" s="73">
        <f>+C44+F44+I44+L44+O44+R44+U44+X44+AA44+AD44+AG44+AJ44+AM44</f>
        <v>290</v>
      </c>
      <c r="AQ44" s="73">
        <f>+D44+G44+J44+M44+P44+S44+V44+Y44+AB44+AE44+AH44+AK44+AN44</f>
        <v>168</v>
      </c>
      <c r="AR44" s="73">
        <f>+E44+H44+K44+N44+Q44+T44+W44+Z44+AC44+AF44+AI44+AL44+AO44</f>
        <v>86</v>
      </c>
      <c r="AS44" s="181">
        <f t="shared" si="0"/>
        <v>544</v>
      </c>
      <c r="AT44" s="159">
        <v>2</v>
      </c>
      <c r="AU44" s="3">
        <v>0</v>
      </c>
      <c r="AV44" s="3">
        <v>1</v>
      </c>
      <c r="AW44" s="3">
        <v>0</v>
      </c>
      <c r="AX44" s="3">
        <v>0</v>
      </c>
      <c r="AY44" s="3">
        <v>0</v>
      </c>
      <c r="AZ44" s="3">
        <v>2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73">
        <f t="shared" si="1"/>
        <v>4</v>
      </c>
      <c r="CH44" s="73">
        <f t="shared" si="2"/>
        <v>0</v>
      </c>
      <c r="CI44" s="73">
        <f t="shared" si="3"/>
        <v>1</v>
      </c>
      <c r="CJ44" s="181">
        <f t="shared" si="4"/>
        <v>5</v>
      </c>
      <c r="CK44" s="31">
        <v>10</v>
      </c>
      <c r="CL44" s="3">
        <v>16</v>
      </c>
      <c r="CM44" s="3">
        <v>4</v>
      </c>
      <c r="CN44" s="3">
        <v>0</v>
      </c>
      <c r="CO44" s="3">
        <v>0</v>
      </c>
      <c r="CP44" s="3">
        <v>0</v>
      </c>
      <c r="CQ44" s="3">
        <v>15</v>
      </c>
      <c r="CR44" s="3">
        <v>29</v>
      </c>
      <c r="CS44" s="3">
        <v>5</v>
      </c>
      <c r="CT44" s="3">
        <v>5</v>
      </c>
      <c r="CU44" s="3">
        <v>6</v>
      </c>
      <c r="CV44" s="3">
        <v>0</v>
      </c>
      <c r="CW44" s="3">
        <v>4</v>
      </c>
      <c r="CX44" s="3">
        <v>5</v>
      </c>
      <c r="CY44" s="3">
        <v>3</v>
      </c>
      <c r="CZ44" s="3">
        <v>0</v>
      </c>
      <c r="DA44" s="3">
        <v>0</v>
      </c>
      <c r="DB44" s="3">
        <v>0</v>
      </c>
      <c r="DC44" s="3">
        <v>0</v>
      </c>
      <c r="DD44" s="3">
        <v>2</v>
      </c>
      <c r="DE44" s="3">
        <v>2</v>
      </c>
      <c r="DF44" s="3">
        <v>1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  <c r="DS44" s="3">
        <v>0</v>
      </c>
      <c r="DT44" s="3">
        <v>0</v>
      </c>
      <c r="DU44" s="3">
        <v>1</v>
      </c>
      <c r="DV44" s="3">
        <v>0</v>
      </c>
      <c r="DW44" s="3">
        <v>0</v>
      </c>
      <c r="DX44" s="73">
        <f t="shared" si="5"/>
        <v>36</v>
      </c>
      <c r="DY44" s="73">
        <f t="shared" si="6"/>
        <v>58</v>
      </c>
      <c r="DZ44" s="73">
        <f t="shared" si="7"/>
        <v>14</v>
      </c>
      <c r="EA44" s="181">
        <f t="shared" si="8"/>
        <v>108</v>
      </c>
      <c r="EB44" s="309"/>
      <c r="EC44" s="309"/>
      <c r="ED44" s="309"/>
      <c r="EE44" s="309"/>
      <c r="EF44" s="309"/>
      <c r="EG44" s="309"/>
      <c r="EH44" s="309"/>
      <c r="EI44" s="216">
        <v>544</v>
      </c>
      <c r="EJ44" s="24">
        <v>5</v>
      </c>
      <c r="EK44" s="24">
        <v>108</v>
      </c>
      <c r="EL44" s="311">
        <f t="shared" si="13"/>
        <v>657</v>
      </c>
      <c r="EN44" s="97">
        <f t="shared" si="9"/>
        <v>330</v>
      </c>
      <c r="EO44" s="97">
        <f t="shared" si="10"/>
        <v>226</v>
      </c>
      <c r="EP44" s="97">
        <f t="shared" si="11"/>
        <v>101</v>
      </c>
      <c r="EQ44" s="97">
        <f t="shared" si="12"/>
        <v>657</v>
      </c>
    </row>
    <row r="45" spans="1:147" x14ac:dyDescent="0.25">
      <c r="A45" s="29" t="s">
        <v>82</v>
      </c>
      <c r="B45" s="254" t="s">
        <v>83</v>
      </c>
      <c r="C45" s="159">
        <v>46</v>
      </c>
      <c r="D45" s="3">
        <v>4</v>
      </c>
      <c r="E45" s="3">
        <v>10</v>
      </c>
      <c r="F45" s="3">
        <v>1</v>
      </c>
      <c r="G45" s="3">
        <v>0</v>
      </c>
      <c r="H45" s="3">
        <v>8</v>
      </c>
      <c r="I45" s="3">
        <v>6</v>
      </c>
      <c r="J45" s="3">
        <v>10</v>
      </c>
      <c r="K45" s="3">
        <v>18</v>
      </c>
      <c r="L45" s="3">
        <v>8</v>
      </c>
      <c r="M45" s="3">
        <v>5</v>
      </c>
      <c r="N45" s="3">
        <v>1</v>
      </c>
      <c r="O45" s="3">
        <v>34</v>
      </c>
      <c r="P45" s="3">
        <v>25</v>
      </c>
      <c r="Q45" s="3">
        <v>23</v>
      </c>
      <c r="R45" s="3">
        <v>4</v>
      </c>
      <c r="S45" s="3">
        <v>0</v>
      </c>
      <c r="T45" s="3">
        <v>0</v>
      </c>
      <c r="U45" s="3">
        <v>3</v>
      </c>
      <c r="V45" s="3">
        <v>3</v>
      </c>
      <c r="W45" s="3">
        <v>4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5</v>
      </c>
      <c r="AN45" s="3">
        <v>4</v>
      </c>
      <c r="AO45" s="3">
        <v>0</v>
      </c>
      <c r="AP45" s="73">
        <f>+C45+F45+I45+L45+O45+R45+U45+X45+AA45+AD45+AG45+AJ45+AM45</f>
        <v>107</v>
      </c>
      <c r="AQ45" s="73">
        <f>+D45+G45+J45+M45+P45+S45+V45+Y45+AB45+AE45+AH45+AK45+AN45</f>
        <v>51</v>
      </c>
      <c r="AR45" s="73">
        <f>+E45+H45+K45+N45+Q45+T45+W45+Z45+AC45+AF45+AI45+AL45+AO45</f>
        <v>64</v>
      </c>
      <c r="AS45" s="181">
        <f t="shared" si="0"/>
        <v>222</v>
      </c>
      <c r="AT45" s="159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73">
        <f t="shared" si="1"/>
        <v>0</v>
      </c>
      <c r="CH45" s="73">
        <f t="shared" si="2"/>
        <v>0</v>
      </c>
      <c r="CI45" s="73">
        <f t="shared" si="3"/>
        <v>0</v>
      </c>
      <c r="CJ45" s="181">
        <f t="shared" si="4"/>
        <v>0</v>
      </c>
      <c r="CK45" s="31">
        <v>5</v>
      </c>
      <c r="CL45" s="3">
        <v>0</v>
      </c>
      <c r="CM45" s="3">
        <v>5</v>
      </c>
      <c r="CN45" s="3">
        <v>0</v>
      </c>
      <c r="CO45" s="3">
        <v>0</v>
      </c>
      <c r="CP45" s="3">
        <v>0</v>
      </c>
      <c r="CQ45" s="3">
        <v>7</v>
      </c>
      <c r="CR45" s="3">
        <v>16</v>
      </c>
      <c r="CS45" s="3">
        <v>0</v>
      </c>
      <c r="CT45" s="3">
        <v>2</v>
      </c>
      <c r="CU45" s="3">
        <v>2</v>
      </c>
      <c r="CV45" s="3">
        <v>0</v>
      </c>
      <c r="CW45" s="3">
        <v>16</v>
      </c>
      <c r="CX45" s="3">
        <v>5</v>
      </c>
      <c r="CY45" s="3">
        <v>3</v>
      </c>
      <c r="CZ45" s="3">
        <v>0</v>
      </c>
      <c r="DA45" s="3">
        <v>1</v>
      </c>
      <c r="DB45" s="3">
        <v>0</v>
      </c>
      <c r="DC45" s="3">
        <v>1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3">
        <v>0</v>
      </c>
      <c r="DT45" s="3">
        <v>0</v>
      </c>
      <c r="DU45" s="3">
        <v>0</v>
      </c>
      <c r="DV45" s="3">
        <v>0</v>
      </c>
      <c r="DW45" s="3">
        <v>0</v>
      </c>
      <c r="DX45" s="73">
        <f t="shared" si="5"/>
        <v>31</v>
      </c>
      <c r="DY45" s="73">
        <f t="shared" si="6"/>
        <v>24</v>
      </c>
      <c r="DZ45" s="73">
        <f t="shared" si="7"/>
        <v>8</v>
      </c>
      <c r="EA45" s="181">
        <f t="shared" si="8"/>
        <v>63</v>
      </c>
      <c r="EB45" s="309"/>
      <c r="EC45" s="309"/>
      <c r="ED45" s="309"/>
      <c r="EE45" s="309"/>
      <c r="EF45" s="309"/>
      <c r="EG45" s="309"/>
      <c r="EH45" s="309"/>
      <c r="EI45" s="216">
        <v>222</v>
      </c>
      <c r="EJ45" s="24">
        <v>0</v>
      </c>
      <c r="EK45" s="24">
        <v>63</v>
      </c>
      <c r="EL45" s="311">
        <f t="shared" si="13"/>
        <v>285</v>
      </c>
      <c r="EN45" s="97">
        <f t="shared" si="9"/>
        <v>138</v>
      </c>
      <c r="EO45" s="97">
        <f t="shared" si="10"/>
        <v>75</v>
      </c>
      <c r="EP45" s="97">
        <f t="shared" si="11"/>
        <v>72</v>
      </c>
      <c r="EQ45" s="97">
        <f t="shared" si="12"/>
        <v>285</v>
      </c>
    </row>
    <row r="46" spans="1:147" x14ac:dyDescent="0.25">
      <c r="A46" s="29" t="s">
        <v>84</v>
      </c>
      <c r="B46" s="254" t="s">
        <v>85</v>
      </c>
      <c r="C46" s="159">
        <v>51</v>
      </c>
      <c r="D46" s="3">
        <v>4</v>
      </c>
      <c r="E46" s="3">
        <v>1</v>
      </c>
      <c r="F46" s="3">
        <v>12</v>
      </c>
      <c r="G46" s="3">
        <v>1</v>
      </c>
      <c r="H46" s="3">
        <v>0</v>
      </c>
      <c r="I46" s="3">
        <v>253</v>
      </c>
      <c r="J46" s="3">
        <v>91</v>
      </c>
      <c r="K46" s="3">
        <v>4</v>
      </c>
      <c r="L46" s="3">
        <v>20</v>
      </c>
      <c r="M46" s="3">
        <v>4</v>
      </c>
      <c r="N46" s="3">
        <v>2</v>
      </c>
      <c r="O46" s="3">
        <v>34</v>
      </c>
      <c r="P46" s="3">
        <v>10</v>
      </c>
      <c r="Q46" s="3">
        <v>6</v>
      </c>
      <c r="R46" s="3">
        <v>0</v>
      </c>
      <c r="S46" s="3">
        <v>0</v>
      </c>
      <c r="T46" s="3">
        <v>0</v>
      </c>
      <c r="U46" s="3">
        <v>17</v>
      </c>
      <c r="V46" s="3">
        <v>1</v>
      </c>
      <c r="W46" s="3">
        <v>0</v>
      </c>
      <c r="X46" s="3">
        <v>0</v>
      </c>
      <c r="Y46" s="3">
        <v>0</v>
      </c>
      <c r="Z46" s="3">
        <v>0</v>
      </c>
      <c r="AA46" s="3">
        <v>45</v>
      </c>
      <c r="AB46" s="3">
        <v>4</v>
      </c>
      <c r="AC46" s="3">
        <v>1</v>
      </c>
      <c r="AD46" s="3">
        <v>1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48</v>
      </c>
      <c r="AN46" s="3">
        <v>2</v>
      </c>
      <c r="AO46" s="3">
        <v>5</v>
      </c>
      <c r="AP46" s="73">
        <f>+C46+F46+I46+L46+O46+R46+U46+X46+AA46+AD46+AG46+AJ46+AM46</f>
        <v>481</v>
      </c>
      <c r="AQ46" s="73">
        <f>+D46+G46+J46+M46+P46+S46+V46+Y46+AB46+AE46+AH46+AK46+AN46</f>
        <v>117</v>
      </c>
      <c r="AR46" s="73">
        <f>+E46+H46+K46+N46+Q46+T46+W46+Z46+AC46+AF46+AI46+AL46+AO46</f>
        <v>19</v>
      </c>
      <c r="AS46" s="181">
        <f t="shared" si="0"/>
        <v>617</v>
      </c>
      <c r="AT46" s="159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73">
        <f t="shared" si="1"/>
        <v>0</v>
      </c>
      <c r="CH46" s="73">
        <f t="shared" si="2"/>
        <v>0</v>
      </c>
      <c r="CI46" s="73">
        <f t="shared" si="3"/>
        <v>0</v>
      </c>
      <c r="CJ46" s="181">
        <f t="shared" si="4"/>
        <v>0</v>
      </c>
      <c r="CK46" s="31">
        <v>6</v>
      </c>
      <c r="CL46" s="3">
        <v>3</v>
      </c>
      <c r="CM46" s="3">
        <v>0</v>
      </c>
      <c r="CN46" s="3">
        <v>0</v>
      </c>
      <c r="CO46" s="3">
        <v>0</v>
      </c>
      <c r="CP46" s="3">
        <v>0</v>
      </c>
      <c r="CQ46" s="3">
        <v>19</v>
      </c>
      <c r="CR46" s="3">
        <v>24</v>
      </c>
      <c r="CS46" s="3">
        <v>0</v>
      </c>
      <c r="CT46" s="3">
        <v>3</v>
      </c>
      <c r="CU46" s="3">
        <v>5</v>
      </c>
      <c r="CV46" s="3">
        <v>1</v>
      </c>
      <c r="CW46" s="3">
        <v>7</v>
      </c>
      <c r="CX46" s="3">
        <v>3</v>
      </c>
      <c r="CY46" s="3">
        <v>1</v>
      </c>
      <c r="CZ46" s="3">
        <v>0</v>
      </c>
      <c r="DA46" s="3">
        <v>0</v>
      </c>
      <c r="DB46" s="3">
        <v>0</v>
      </c>
      <c r="DC46" s="3">
        <v>1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">
        <v>3</v>
      </c>
      <c r="DV46" s="3">
        <v>1</v>
      </c>
      <c r="DW46" s="3">
        <v>1</v>
      </c>
      <c r="DX46" s="73">
        <f t="shared" si="5"/>
        <v>39</v>
      </c>
      <c r="DY46" s="73">
        <f t="shared" si="6"/>
        <v>36</v>
      </c>
      <c r="DZ46" s="73">
        <f t="shared" si="7"/>
        <v>3</v>
      </c>
      <c r="EA46" s="181">
        <f t="shared" si="8"/>
        <v>78</v>
      </c>
      <c r="EB46" s="309"/>
      <c r="EC46" s="309"/>
      <c r="ED46" s="309"/>
      <c r="EE46" s="309"/>
      <c r="EF46" s="309"/>
      <c r="EG46" s="309"/>
      <c r="EH46" s="309"/>
      <c r="EI46" s="216">
        <v>617</v>
      </c>
      <c r="EJ46" s="24">
        <v>0</v>
      </c>
      <c r="EK46" s="24">
        <v>78</v>
      </c>
      <c r="EL46" s="311">
        <f t="shared" si="13"/>
        <v>695</v>
      </c>
      <c r="EN46" s="97">
        <f t="shared" si="9"/>
        <v>520</v>
      </c>
      <c r="EO46" s="97">
        <f t="shared" si="10"/>
        <v>153</v>
      </c>
      <c r="EP46" s="97">
        <f t="shared" si="11"/>
        <v>22</v>
      </c>
      <c r="EQ46" s="97">
        <f t="shared" si="12"/>
        <v>695</v>
      </c>
    </row>
    <row r="47" spans="1:147" x14ac:dyDescent="0.25">
      <c r="A47" s="29" t="s">
        <v>86</v>
      </c>
      <c r="B47" s="254" t="s">
        <v>87</v>
      </c>
      <c r="C47" s="159">
        <v>31</v>
      </c>
      <c r="D47" s="3">
        <v>7</v>
      </c>
      <c r="E47" s="3">
        <v>24</v>
      </c>
      <c r="F47" s="3">
        <v>2</v>
      </c>
      <c r="G47" s="3">
        <v>2</v>
      </c>
      <c r="H47" s="3">
        <v>0</v>
      </c>
      <c r="I47" s="3">
        <v>13</v>
      </c>
      <c r="J47" s="3">
        <v>36</v>
      </c>
      <c r="K47" s="3">
        <v>12</v>
      </c>
      <c r="L47" s="3">
        <v>13</v>
      </c>
      <c r="M47" s="3">
        <v>7</v>
      </c>
      <c r="N47" s="3">
        <v>2</v>
      </c>
      <c r="O47" s="3">
        <v>18</v>
      </c>
      <c r="P47" s="3">
        <v>18</v>
      </c>
      <c r="Q47" s="3">
        <v>5</v>
      </c>
      <c r="R47" s="3">
        <v>1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1</v>
      </c>
      <c r="Y47" s="3">
        <v>4</v>
      </c>
      <c r="Z47" s="3">
        <v>2</v>
      </c>
      <c r="AA47" s="3">
        <v>2</v>
      </c>
      <c r="AB47" s="3">
        <v>1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1</v>
      </c>
      <c r="AN47" s="3">
        <v>2</v>
      </c>
      <c r="AO47" s="3">
        <v>0</v>
      </c>
      <c r="AP47" s="73">
        <f>+C47+F47+I47+L47+O47+R47+U47+X47+AA47+AD47+AG47+AJ47+AM47</f>
        <v>82</v>
      </c>
      <c r="AQ47" s="73">
        <f>+D47+G47+J47+M47+P47+S47+V47+Y47+AB47+AE47+AH47+AK47+AN47</f>
        <v>77</v>
      </c>
      <c r="AR47" s="73">
        <f>+E47+H47+K47+N47+Q47+T47+W47+Z47+AC47+AF47+AI47+AL47+AO47</f>
        <v>45</v>
      </c>
      <c r="AS47" s="181">
        <f t="shared" si="0"/>
        <v>204</v>
      </c>
      <c r="AT47" s="159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8</v>
      </c>
      <c r="BB47" s="3">
        <v>13</v>
      </c>
      <c r="BC47" s="3">
        <v>0</v>
      </c>
      <c r="BD47" s="3">
        <v>0</v>
      </c>
      <c r="BE47" s="3">
        <v>0</v>
      </c>
      <c r="BF47" s="3">
        <v>1</v>
      </c>
      <c r="BG47" s="3">
        <v>1</v>
      </c>
      <c r="BH47" s="3">
        <v>0</v>
      </c>
      <c r="BI47" s="3">
        <v>0</v>
      </c>
      <c r="BJ47" s="3">
        <v>0</v>
      </c>
      <c r="BK47" s="3">
        <v>0</v>
      </c>
      <c r="BL47" s="3">
        <v>1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73">
        <f t="shared" si="1"/>
        <v>2</v>
      </c>
      <c r="CH47" s="73">
        <f t="shared" si="2"/>
        <v>9</v>
      </c>
      <c r="CI47" s="73">
        <f t="shared" si="3"/>
        <v>13</v>
      </c>
      <c r="CJ47" s="181">
        <f t="shared" si="4"/>
        <v>24</v>
      </c>
      <c r="CK47" s="31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  <c r="DS47" s="3">
        <v>0</v>
      </c>
      <c r="DT47" s="3">
        <v>0</v>
      </c>
      <c r="DU47" s="3">
        <v>0</v>
      </c>
      <c r="DV47" s="3">
        <v>0</v>
      </c>
      <c r="DW47" s="3">
        <v>0</v>
      </c>
      <c r="DX47" s="73">
        <f t="shared" si="5"/>
        <v>0</v>
      </c>
      <c r="DY47" s="73">
        <f t="shared" si="6"/>
        <v>0</v>
      </c>
      <c r="DZ47" s="73">
        <f t="shared" si="7"/>
        <v>0</v>
      </c>
      <c r="EA47" s="181">
        <f t="shared" si="8"/>
        <v>0</v>
      </c>
      <c r="EB47" s="309"/>
      <c r="EC47" s="309"/>
      <c r="ED47" s="309"/>
      <c r="EE47" s="309"/>
      <c r="EF47" s="309"/>
      <c r="EG47" s="309"/>
      <c r="EH47" s="309"/>
      <c r="EI47" s="216">
        <v>204</v>
      </c>
      <c r="EJ47" s="24">
        <v>24</v>
      </c>
      <c r="EK47" s="24">
        <v>0</v>
      </c>
      <c r="EL47" s="311">
        <f t="shared" si="13"/>
        <v>228</v>
      </c>
      <c r="EN47" s="97">
        <f t="shared" si="9"/>
        <v>84</v>
      </c>
      <c r="EO47" s="97">
        <f t="shared" si="10"/>
        <v>86</v>
      </c>
      <c r="EP47" s="97">
        <f t="shared" si="11"/>
        <v>58</v>
      </c>
      <c r="EQ47" s="97">
        <f t="shared" si="12"/>
        <v>228</v>
      </c>
    </row>
    <row r="48" spans="1:147" x14ac:dyDescent="0.25">
      <c r="A48" s="29" t="s">
        <v>88</v>
      </c>
      <c r="B48" s="254" t="s">
        <v>89</v>
      </c>
      <c r="C48" s="159">
        <v>8</v>
      </c>
      <c r="D48" s="3">
        <v>7</v>
      </c>
      <c r="E48" s="3">
        <v>0</v>
      </c>
      <c r="F48" s="3">
        <v>11</v>
      </c>
      <c r="G48" s="3">
        <v>4</v>
      </c>
      <c r="H48" s="3">
        <v>6</v>
      </c>
      <c r="I48" s="3">
        <v>200</v>
      </c>
      <c r="J48" s="3">
        <v>158</v>
      </c>
      <c r="K48" s="3">
        <v>68</v>
      </c>
      <c r="L48" s="3">
        <v>9</v>
      </c>
      <c r="M48" s="3">
        <v>5</v>
      </c>
      <c r="N48" s="3">
        <v>11</v>
      </c>
      <c r="O48" s="3">
        <v>59</v>
      </c>
      <c r="P48" s="3">
        <v>37</v>
      </c>
      <c r="Q48" s="3">
        <v>34</v>
      </c>
      <c r="R48" s="3">
        <v>1</v>
      </c>
      <c r="S48" s="3">
        <v>1</v>
      </c>
      <c r="T48" s="3">
        <v>0</v>
      </c>
      <c r="U48" s="3">
        <v>31</v>
      </c>
      <c r="V48" s="3">
        <v>6</v>
      </c>
      <c r="W48" s="3">
        <v>9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1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3</v>
      </c>
      <c r="AN48" s="3">
        <v>5</v>
      </c>
      <c r="AO48" s="3">
        <v>5</v>
      </c>
      <c r="AP48" s="73">
        <f>+C48+F48+I48+L48+O48+R48+U48+X48+AA48+AD48+AG48+AJ48+AM48</f>
        <v>322</v>
      </c>
      <c r="AQ48" s="73">
        <f>+D48+G48+J48+M48+P48+S48+V48+Y48+AB48+AE48+AH48+AK48+AN48</f>
        <v>223</v>
      </c>
      <c r="AR48" s="73">
        <f>+E48+H48+K48+N48+Q48+T48+W48+Z48+AC48+AF48+AI48+AL48+AO48</f>
        <v>134</v>
      </c>
      <c r="AS48" s="181">
        <f t="shared" si="0"/>
        <v>679</v>
      </c>
      <c r="AT48" s="159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73">
        <f t="shared" si="1"/>
        <v>0</v>
      </c>
      <c r="CH48" s="73">
        <f t="shared" si="2"/>
        <v>0</v>
      </c>
      <c r="CI48" s="73">
        <f t="shared" si="3"/>
        <v>0</v>
      </c>
      <c r="CJ48" s="181">
        <f t="shared" si="4"/>
        <v>0</v>
      </c>
      <c r="CK48" s="31">
        <v>2</v>
      </c>
      <c r="CL48" s="3">
        <v>1</v>
      </c>
      <c r="CM48" s="3">
        <v>0</v>
      </c>
      <c r="CN48" s="3">
        <v>0</v>
      </c>
      <c r="CO48" s="3">
        <v>0</v>
      </c>
      <c r="CP48" s="3">
        <v>0</v>
      </c>
      <c r="CQ48" s="3">
        <v>89</v>
      </c>
      <c r="CR48" s="3">
        <v>44</v>
      </c>
      <c r="CS48" s="3">
        <v>35</v>
      </c>
      <c r="CT48" s="3">
        <v>6</v>
      </c>
      <c r="CU48" s="3">
        <v>3</v>
      </c>
      <c r="CV48" s="3">
        <v>1</v>
      </c>
      <c r="CW48" s="3">
        <v>14</v>
      </c>
      <c r="CX48" s="3">
        <v>13</v>
      </c>
      <c r="CY48" s="3">
        <v>1</v>
      </c>
      <c r="CZ48" s="3">
        <v>0</v>
      </c>
      <c r="DA48" s="3">
        <v>0</v>
      </c>
      <c r="DB48" s="3">
        <v>0</v>
      </c>
      <c r="DC48" s="3">
        <v>10</v>
      </c>
      <c r="DD48" s="3">
        <v>2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1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3</v>
      </c>
      <c r="DV48" s="3">
        <v>0</v>
      </c>
      <c r="DW48" s="3">
        <v>0</v>
      </c>
      <c r="DX48" s="73">
        <f t="shared" si="5"/>
        <v>125</v>
      </c>
      <c r="DY48" s="73">
        <f t="shared" si="6"/>
        <v>63</v>
      </c>
      <c r="DZ48" s="73">
        <f t="shared" si="7"/>
        <v>37</v>
      </c>
      <c r="EA48" s="181">
        <f t="shared" si="8"/>
        <v>225</v>
      </c>
      <c r="EB48" s="309"/>
      <c r="EC48" s="309"/>
      <c r="ED48" s="309"/>
      <c r="EE48" s="309"/>
      <c r="EF48" s="309"/>
      <c r="EG48" s="309"/>
      <c r="EH48" s="309"/>
      <c r="EI48" s="216">
        <v>679</v>
      </c>
      <c r="EJ48" s="24">
        <v>0</v>
      </c>
      <c r="EK48" s="24">
        <v>225</v>
      </c>
      <c r="EL48" s="311">
        <f t="shared" si="13"/>
        <v>904</v>
      </c>
      <c r="EN48" s="97">
        <f t="shared" si="9"/>
        <v>447</v>
      </c>
      <c r="EO48" s="97">
        <f t="shared" si="10"/>
        <v>286</v>
      </c>
      <c r="EP48" s="97">
        <f t="shared" si="11"/>
        <v>171</v>
      </c>
      <c r="EQ48" s="97">
        <f t="shared" si="12"/>
        <v>904</v>
      </c>
    </row>
    <row r="49" spans="1:147" x14ac:dyDescent="0.25">
      <c r="A49" s="29" t="s">
        <v>90</v>
      </c>
      <c r="B49" s="254" t="s">
        <v>91</v>
      </c>
      <c r="C49" s="159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143</v>
      </c>
      <c r="J49" s="3">
        <v>94</v>
      </c>
      <c r="K49" s="3">
        <v>7</v>
      </c>
      <c r="L49" s="3">
        <v>7</v>
      </c>
      <c r="M49" s="3">
        <v>3</v>
      </c>
      <c r="N49" s="3">
        <v>4</v>
      </c>
      <c r="O49" s="3">
        <v>8</v>
      </c>
      <c r="P49" s="3">
        <v>7</v>
      </c>
      <c r="Q49" s="3">
        <v>1</v>
      </c>
      <c r="R49" s="3">
        <v>0</v>
      </c>
      <c r="S49" s="3">
        <v>0</v>
      </c>
      <c r="T49" s="3">
        <v>0</v>
      </c>
      <c r="U49" s="3">
        <v>6</v>
      </c>
      <c r="V49" s="3">
        <v>5</v>
      </c>
      <c r="W49" s="3">
        <v>5</v>
      </c>
      <c r="X49" s="3">
        <v>0</v>
      </c>
      <c r="Y49" s="3">
        <v>0</v>
      </c>
      <c r="Z49" s="3">
        <v>0</v>
      </c>
      <c r="AA49" s="3">
        <v>3</v>
      </c>
      <c r="AB49" s="3">
        <v>0</v>
      </c>
      <c r="AC49" s="3">
        <v>0</v>
      </c>
      <c r="AD49" s="3">
        <v>1</v>
      </c>
      <c r="AE49" s="3">
        <v>3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25</v>
      </c>
      <c r="AN49" s="3">
        <v>10</v>
      </c>
      <c r="AO49" s="3">
        <v>0</v>
      </c>
      <c r="AP49" s="73">
        <f>+C49+F49+I49+L49+O49+R49+U49+X49+AA49+AD49+AG49+AJ49+AM49</f>
        <v>193</v>
      </c>
      <c r="AQ49" s="73">
        <f>+D49+G49+J49+M49+P49+S49+V49+Y49+AB49+AE49+AH49+AK49+AN49</f>
        <v>122</v>
      </c>
      <c r="AR49" s="73">
        <f>+E49+H49+K49+N49+Q49+T49+W49+Z49+AC49+AF49+AI49+AL49+AO49</f>
        <v>17</v>
      </c>
      <c r="AS49" s="181">
        <f t="shared" si="0"/>
        <v>332</v>
      </c>
      <c r="AT49" s="159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73">
        <f t="shared" si="1"/>
        <v>0</v>
      </c>
      <c r="CH49" s="73">
        <f t="shared" si="2"/>
        <v>0</v>
      </c>
      <c r="CI49" s="73">
        <f t="shared" si="3"/>
        <v>0</v>
      </c>
      <c r="CJ49" s="181">
        <f t="shared" si="4"/>
        <v>0</v>
      </c>
      <c r="CK49" s="31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15</v>
      </c>
      <c r="CR49" s="3">
        <v>8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">
        <v>0</v>
      </c>
      <c r="DV49" s="3">
        <v>2</v>
      </c>
      <c r="DW49" s="3">
        <v>2</v>
      </c>
      <c r="DX49" s="73">
        <f t="shared" si="5"/>
        <v>15</v>
      </c>
      <c r="DY49" s="73">
        <f t="shared" si="6"/>
        <v>10</v>
      </c>
      <c r="DZ49" s="73">
        <f t="shared" si="7"/>
        <v>2</v>
      </c>
      <c r="EA49" s="181">
        <f t="shared" si="8"/>
        <v>27</v>
      </c>
      <c r="EB49" s="309"/>
      <c r="EC49" s="309"/>
      <c r="ED49" s="309"/>
      <c r="EE49" s="309"/>
      <c r="EF49" s="309"/>
      <c r="EG49" s="309"/>
      <c r="EH49" s="309"/>
      <c r="EI49" s="216">
        <v>332</v>
      </c>
      <c r="EJ49" s="24">
        <v>0</v>
      </c>
      <c r="EK49" s="24">
        <v>27</v>
      </c>
      <c r="EL49" s="311">
        <f t="shared" si="13"/>
        <v>359</v>
      </c>
      <c r="EN49" s="97">
        <f t="shared" si="9"/>
        <v>208</v>
      </c>
      <c r="EO49" s="97">
        <f t="shared" si="10"/>
        <v>132</v>
      </c>
      <c r="EP49" s="97">
        <f t="shared" si="11"/>
        <v>19</v>
      </c>
      <c r="EQ49" s="97">
        <f t="shared" si="12"/>
        <v>359</v>
      </c>
    </row>
    <row r="50" spans="1:147" x14ac:dyDescent="0.25">
      <c r="A50" s="29" t="s">
        <v>92</v>
      </c>
      <c r="B50" s="254" t="s">
        <v>93</v>
      </c>
      <c r="C50" s="159">
        <v>22</v>
      </c>
      <c r="D50" s="3">
        <v>26</v>
      </c>
      <c r="E50" s="3">
        <v>9</v>
      </c>
      <c r="F50" s="3">
        <v>10</v>
      </c>
      <c r="G50" s="3">
        <v>1</v>
      </c>
      <c r="H50" s="3">
        <v>2</v>
      </c>
      <c r="I50" s="3">
        <v>24</v>
      </c>
      <c r="J50" s="3">
        <v>14</v>
      </c>
      <c r="K50" s="3">
        <v>22</v>
      </c>
      <c r="L50" s="3">
        <v>32</v>
      </c>
      <c r="M50" s="3">
        <v>8</v>
      </c>
      <c r="N50" s="3">
        <v>8</v>
      </c>
      <c r="O50" s="3">
        <v>15</v>
      </c>
      <c r="P50" s="3">
        <v>6</v>
      </c>
      <c r="Q50" s="3">
        <v>5</v>
      </c>
      <c r="R50" s="3">
        <v>5</v>
      </c>
      <c r="S50" s="3">
        <v>0</v>
      </c>
      <c r="T50" s="3">
        <v>1</v>
      </c>
      <c r="U50" s="3">
        <v>6</v>
      </c>
      <c r="V50" s="3">
        <v>4</v>
      </c>
      <c r="W50" s="3">
        <v>2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6</v>
      </c>
      <c r="AE50" s="3">
        <v>15</v>
      </c>
      <c r="AF50" s="3">
        <v>4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270</v>
      </c>
      <c r="AN50" s="3">
        <v>42</v>
      </c>
      <c r="AO50" s="3">
        <v>26</v>
      </c>
      <c r="AP50" s="73">
        <f>+C50+F50+I50+L50+O50+R50+U50+X50+AA50+AD50+AG50+AJ50+AM50</f>
        <v>390</v>
      </c>
      <c r="AQ50" s="73">
        <f>+D50+G50+J50+M50+P50+S50+V50+Y50+AB50+AE50+AH50+AK50+AN50</f>
        <v>116</v>
      </c>
      <c r="AR50" s="73">
        <f>+E50+H50+K50+N50+Q50+T50+W50+Z50+AC50+AF50+AI50+AL50+AO50</f>
        <v>79</v>
      </c>
      <c r="AS50" s="181">
        <f t="shared" si="0"/>
        <v>585</v>
      </c>
      <c r="AT50" s="159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73">
        <f t="shared" si="1"/>
        <v>0</v>
      </c>
      <c r="CH50" s="73">
        <f t="shared" si="2"/>
        <v>0</v>
      </c>
      <c r="CI50" s="73">
        <f t="shared" si="3"/>
        <v>0</v>
      </c>
      <c r="CJ50" s="181">
        <f t="shared" si="4"/>
        <v>0</v>
      </c>
      <c r="CK50" s="31">
        <v>25</v>
      </c>
      <c r="CL50" s="3">
        <v>9</v>
      </c>
      <c r="CM50" s="3">
        <v>1</v>
      </c>
      <c r="CN50" s="3">
        <v>1</v>
      </c>
      <c r="CO50" s="3">
        <v>1</v>
      </c>
      <c r="CP50" s="3">
        <v>1</v>
      </c>
      <c r="CQ50" s="3">
        <v>15</v>
      </c>
      <c r="CR50" s="3">
        <v>9</v>
      </c>
      <c r="CS50" s="3">
        <v>14</v>
      </c>
      <c r="CT50" s="3">
        <v>4</v>
      </c>
      <c r="CU50" s="3">
        <v>8</v>
      </c>
      <c r="CV50" s="3">
        <v>2</v>
      </c>
      <c r="CW50" s="3">
        <v>10</v>
      </c>
      <c r="CX50" s="3">
        <v>2</v>
      </c>
      <c r="CY50" s="3">
        <v>0</v>
      </c>
      <c r="CZ50" s="3">
        <v>0</v>
      </c>
      <c r="DA50" s="3">
        <v>0</v>
      </c>
      <c r="DB50" s="3">
        <v>0</v>
      </c>
      <c r="DC50" s="3">
        <v>5</v>
      </c>
      <c r="DD50" s="3">
        <v>3</v>
      </c>
      <c r="DE50" s="3">
        <v>1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1</v>
      </c>
      <c r="DM50" s="3">
        <v>1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15</v>
      </c>
      <c r="DV50" s="3">
        <v>13</v>
      </c>
      <c r="DW50" s="3">
        <v>4</v>
      </c>
      <c r="DX50" s="73">
        <f t="shared" si="5"/>
        <v>76</v>
      </c>
      <c r="DY50" s="73">
        <f t="shared" si="6"/>
        <v>46</v>
      </c>
      <c r="DZ50" s="73">
        <f t="shared" si="7"/>
        <v>23</v>
      </c>
      <c r="EA50" s="181">
        <f t="shared" si="8"/>
        <v>145</v>
      </c>
      <c r="EB50" s="309"/>
      <c r="EC50" s="309"/>
      <c r="ED50" s="309"/>
      <c r="EE50" s="309"/>
      <c r="EF50" s="309"/>
      <c r="EG50" s="309"/>
      <c r="EH50" s="309"/>
      <c r="EI50" s="216">
        <v>585</v>
      </c>
      <c r="EJ50" s="24">
        <v>0</v>
      </c>
      <c r="EK50" s="24">
        <v>145</v>
      </c>
      <c r="EL50" s="311">
        <f t="shared" si="13"/>
        <v>730</v>
      </c>
      <c r="EN50" s="97">
        <f t="shared" si="9"/>
        <v>466</v>
      </c>
      <c r="EO50" s="97">
        <f t="shared" si="10"/>
        <v>162</v>
      </c>
      <c r="EP50" s="97">
        <f t="shared" si="11"/>
        <v>102</v>
      </c>
      <c r="EQ50" s="97">
        <f t="shared" si="12"/>
        <v>730</v>
      </c>
    </row>
    <row r="51" spans="1:147" x14ac:dyDescent="0.25">
      <c r="A51" s="29" t="s">
        <v>94</v>
      </c>
      <c r="B51" s="254" t="s">
        <v>95</v>
      </c>
      <c r="C51" s="159">
        <v>34</v>
      </c>
      <c r="D51" s="3">
        <v>21</v>
      </c>
      <c r="E51" s="3">
        <v>69</v>
      </c>
      <c r="F51" s="3">
        <v>0</v>
      </c>
      <c r="G51" s="3">
        <v>0</v>
      </c>
      <c r="H51" s="3">
        <v>0</v>
      </c>
      <c r="I51" s="3">
        <v>0</v>
      </c>
      <c r="J51" s="3">
        <v>5</v>
      </c>
      <c r="K51" s="3">
        <v>0</v>
      </c>
      <c r="L51" s="3">
        <v>12</v>
      </c>
      <c r="M51" s="3">
        <v>16</v>
      </c>
      <c r="N51" s="3">
        <v>48</v>
      </c>
      <c r="O51" s="3">
        <v>33</v>
      </c>
      <c r="P51" s="3">
        <v>18</v>
      </c>
      <c r="Q51" s="3">
        <v>73</v>
      </c>
      <c r="R51" s="3">
        <v>0</v>
      </c>
      <c r="S51" s="3">
        <v>0</v>
      </c>
      <c r="T51" s="3">
        <v>0</v>
      </c>
      <c r="U51" s="3">
        <v>42</v>
      </c>
      <c r="V51" s="3">
        <v>19</v>
      </c>
      <c r="W51" s="3">
        <v>61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1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73">
        <f>+C51+F51+I51+L51+O51+R51+U51+X51+AA51+AD51+AG51+AJ51+AM51</f>
        <v>121</v>
      </c>
      <c r="AQ51" s="73">
        <f>+D51+G51+J51+M51+P51+S51+V51+Y51+AB51+AE51+AH51+AK51+AN51</f>
        <v>79</v>
      </c>
      <c r="AR51" s="73">
        <f>+E51+H51+K51+N51+Q51+T51+W51+Z51+AC51+AF51+AI51+AL51+AO51</f>
        <v>252</v>
      </c>
      <c r="AS51" s="181">
        <f t="shared" si="0"/>
        <v>452</v>
      </c>
      <c r="AT51" s="159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73">
        <f t="shared" si="1"/>
        <v>0</v>
      </c>
      <c r="CH51" s="73">
        <f t="shared" si="2"/>
        <v>0</v>
      </c>
      <c r="CI51" s="73">
        <f t="shared" si="3"/>
        <v>0</v>
      </c>
      <c r="CJ51" s="181">
        <f t="shared" si="4"/>
        <v>0</v>
      </c>
      <c r="CK51" s="31">
        <v>6</v>
      </c>
      <c r="CL51" s="3">
        <v>0</v>
      </c>
      <c r="CM51" s="3">
        <v>6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7</v>
      </c>
      <c r="CW51" s="3">
        <v>6</v>
      </c>
      <c r="CX51" s="3">
        <v>1</v>
      </c>
      <c r="CY51" s="3">
        <v>9</v>
      </c>
      <c r="CZ51" s="3">
        <v>0</v>
      </c>
      <c r="DA51" s="3">
        <v>0</v>
      </c>
      <c r="DB51" s="3">
        <v>0</v>
      </c>
      <c r="DC51" s="3">
        <v>6</v>
      </c>
      <c r="DD51" s="3">
        <v>3</v>
      </c>
      <c r="DE51" s="3">
        <v>12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  <c r="DS51" s="3">
        <v>0</v>
      </c>
      <c r="DT51" s="3">
        <v>0</v>
      </c>
      <c r="DU51" s="3">
        <v>0</v>
      </c>
      <c r="DV51" s="3">
        <v>0</v>
      </c>
      <c r="DW51" s="3">
        <v>0</v>
      </c>
      <c r="DX51" s="73">
        <f t="shared" si="5"/>
        <v>18</v>
      </c>
      <c r="DY51" s="73">
        <f t="shared" si="6"/>
        <v>4</v>
      </c>
      <c r="DZ51" s="73">
        <f t="shared" si="7"/>
        <v>34</v>
      </c>
      <c r="EA51" s="181">
        <f t="shared" si="8"/>
        <v>56</v>
      </c>
      <c r="EB51" s="309"/>
      <c r="EC51" s="309"/>
      <c r="ED51" s="309"/>
      <c r="EE51" s="309"/>
      <c r="EF51" s="309"/>
      <c r="EG51" s="309"/>
      <c r="EH51" s="309"/>
      <c r="EI51" s="216">
        <v>452</v>
      </c>
      <c r="EJ51" s="24">
        <v>0</v>
      </c>
      <c r="EK51" s="24">
        <v>56</v>
      </c>
      <c r="EL51" s="311">
        <f t="shared" si="13"/>
        <v>508</v>
      </c>
      <c r="EN51" s="97">
        <f t="shared" si="9"/>
        <v>139</v>
      </c>
      <c r="EO51" s="97">
        <f t="shared" si="10"/>
        <v>83</v>
      </c>
      <c r="EP51" s="97">
        <f t="shared" si="11"/>
        <v>286</v>
      </c>
      <c r="EQ51" s="97">
        <f t="shared" si="12"/>
        <v>508</v>
      </c>
    </row>
    <row r="52" spans="1:147" x14ac:dyDescent="0.25">
      <c r="A52" s="29" t="s">
        <v>96</v>
      </c>
      <c r="B52" s="254" t="s">
        <v>97</v>
      </c>
      <c r="C52" s="159">
        <v>312</v>
      </c>
      <c r="D52" s="3">
        <v>25</v>
      </c>
      <c r="E52" s="3">
        <v>24</v>
      </c>
      <c r="F52" s="3">
        <v>4</v>
      </c>
      <c r="G52" s="3">
        <v>5</v>
      </c>
      <c r="H52" s="3">
        <v>6</v>
      </c>
      <c r="I52" s="3">
        <v>245</v>
      </c>
      <c r="J52" s="3">
        <v>100</v>
      </c>
      <c r="K52" s="3">
        <v>108</v>
      </c>
      <c r="L52" s="3">
        <v>7</v>
      </c>
      <c r="M52" s="3">
        <v>6</v>
      </c>
      <c r="N52" s="3">
        <v>7</v>
      </c>
      <c r="O52" s="3">
        <v>45</v>
      </c>
      <c r="P52" s="3">
        <v>22</v>
      </c>
      <c r="Q52" s="3">
        <v>26</v>
      </c>
      <c r="R52" s="3">
        <v>0</v>
      </c>
      <c r="S52" s="3">
        <v>1</v>
      </c>
      <c r="T52" s="3">
        <v>0</v>
      </c>
      <c r="U52" s="3">
        <v>4</v>
      </c>
      <c r="V52" s="3">
        <v>0</v>
      </c>
      <c r="W52" s="3">
        <v>0</v>
      </c>
      <c r="X52" s="3">
        <v>5</v>
      </c>
      <c r="Y52" s="3">
        <v>9</v>
      </c>
      <c r="Z52" s="3">
        <v>6</v>
      </c>
      <c r="AA52" s="3">
        <v>4</v>
      </c>
      <c r="AB52" s="3">
        <v>1</v>
      </c>
      <c r="AC52" s="3">
        <v>0</v>
      </c>
      <c r="AD52" s="3">
        <v>3</v>
      </c>
      <c r="AE52" s="3">
        <v>11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8</v>
      </c>
      <c r="AN52" s="3">
        <v>25</v>
      </c>
      <c r="AO52" s="3">
        <v>27</v>
      </c>
      <c r="AP52" s="73">
        <f>+C52+F52+I52+L52+O52+R52+U52+X52+AA52+AD52+AG52+AJ52+AM52</f>
        <v>637</v>
      </c>
      <c r="AQ52" s="73">
        <f>+D52+G52+J52+M52+P52+S52+V52+Y52+AB52+AE52+AH52+AK52+AN52</f>
        <v>205</v>
      </c>
      <c r="AR52" s="73">
        <f>+E52+H52+K52+N52+Q52+T52+W52+Z52+AC52+AF52+AI52+AL52+AO52</f>
        <v>204</v>
      </c>
      <c r="AS52" s="181">
        <f t="shared" si="0"/>
        <v>1046</v>
      </c>
      <c r="AT52" s="159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73">
        <f t="shared" si="1"/>
        <v>0</v>
      </c>
      <c r="CH52" s="73">
        <f t="shared" si="2"/>
        <v>0</v>
      </c>
      <c r="CI52" s="73">
        <f t="shared" si="3"/>
        <v>0</v>
      </c>
      <c r="CJ52" s="181">
        <f t="shared" si="4"/>
        <v>0</v>
      </c>
      <c r="CK52" s="31">
        <v>34</v>
      </c>
      <c r="CL52" s="3">
        <v>3</v>
      </c>
      <c r="CM52" s="3">
        <v>1</v>
      </c>
      <c r="CN52" s="3">
        <v>1</v>
      </c>
      <c r="CO52" s="3">
        <v>0</v>
      </c>
      <c r="CP52" s="3">
        <v>0</v>
      </c>
      <c r="CQ52" s="3">
        <v>72</v>
      </c>
      <c r="CR52" s="3">
        <v>39</v>
      </c>
      <c r="CS52" s="3">
        <v>38</v>
      </c>
      <c r="CT52" s="3">
        <v>3</v>
      </c>
      <c r="CU52" s="3">
        <v>4</v>
      </c>
      <c r="CV52" s="3">
        <v>0</v>
      </c>
      <c r="CW52" s="3">
        <v>10</v>
      </c>
      <c r="CX52" s="3">
        <v>3</v>
      </c>
      <c r="CY52" s="3">
        <v>4</v>
      </c>
      <c r="CZ52" s="3">
        <v>0</v>
      </c>
      <c r="DA52" s="3">
        <v>0</v>
      </c>
      <c r="DB52" s="3">
        <v>0</v>
      </c>
      <c r="DC52" s="3">
        <v>9</v>
      </c>
      <c r="DD52" s="3">
        <v>4</v>
      </c>
      <c r="DE52" s="3">
        <v>1</v>
      </c>
      <c r="DF52" s="3">
        <v>0</v>
      </c>
      <c r="DG52" s="3">
        <v>0</v>
      </c>
      <c r="DH52" s="3">
        <v>1</v>
      </c>
      <c r="DI52" s="3">
        <v>0</v>
      </c>
      <c r="DJ52" s="3">
        <v>0</v>
      </c>
      <c r="DK52" s="3">
        <v>0</v>
      </c>
      <c r="DL52" s="3">
        <v>0</v>
      </c>
      <c r="DM52" s="3">
        <v>2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9</v>
      </c>
      <c r="DW52" s="3">
        <v>9</v>
      </c>
      <c r="DX52" s="73">
        <f t="shared" si="5"/>
        <v>129</v>
      </c>
      <c r="DY52" s="73">
        <f t="shared" si="6"/>
        <v>64</v>
      </c>
      <c r="DZ52" s="73">
        <f t="shared" si="7"/>
        <v>54</v>
      </c>
      <c r="EA52" s="181">
        <f t="shared" si="8"/>
        <v>247</v>
      </c>
      <c r="EB52" s="309"/>
      <c r="EC52" s="309"/>
      <c r="ED52" s="309"/>
      <c r="EE52" s="309"/>
      <c r="EF52" s="309"/>
      <c r="EG52" s="309"/>
      <c r="EH52" s="309"/>
      <c r="EI52" s="216">
        <v>1046</v>
      </c>
      <c r="EJ52" s="24">
        <v>0</v>
      </c>
      <c r="EK52" s="24">
        <v>247</v>
      </c>
      <c r="EL52" s="311">
        <f t="shared" si="13"/>
        <v>1293</v>
      </c>
      <c r="EN52" s="97">
        <f t="shared" si="9"/>
        <v>766</v>
      </c>
      <c r="EO52" s="97">
        <f t="shared" si="10"/>
        <v>269</v>
      </c>
      <c r="EP52" s="97">
        <f t="shared" si="11"/>
        <v>258</v>
      </c>
      <c r="EQ52" s="97">
        <f t="shared" si="12"/>
        <v>1293</v>
      </c>
    </row>
    <row r="53" spans="1:147" x14ac:dyDescent="0.25">
      <c r="A53" s="29" t="s">
        <v>98</v>
      </c>
      <c r="B53" s="254" t="s">
        <v>99</v>
      </c>
      <c r="C53" s="159">
        <v>1</v>
      </c>
      <c r="D53" s="3">
        <v>15</v>
      </c>
      <c r="E53" s="3">
        <v>1</v>
      </c>
      <c r="F53" s="3">
        <v>0</v>
      </c>
      <c r="G53" s="3">
        <v>0</v>
      </c>
      <c r="H53" s="3">
        <v>2</v>
      </c>
      <c r="I53" s="3">
        <v>209</v>
      </c>
      <c r="J53" s="3">
        <v>130</v>
      </c>
      <c r="K53" s="3">
        <v>105</v>
      </c>
      <c r="L53" s="3">
        <v>1</v>
      </c>
      <c r="M53" s="3">
        <v>0</v>
      </c>
      <c r="N53" s="3">
        <v>1</v>
      </c>
      <c r="O53" s="3">
        <v>15</v>
      </c>
      <c r="P53" s="3">
        <v>4</v>
      </c>
      <c r="Q53" s="3">
        <v>10</v>
      </c>
      <c r="R53" s="3">
        <v>2</v>
      </c>
      <c r="S53" s="3">
        <v>0</v>
      </c>
      <c r="T53" s="3">
        <v>0</v>
      </c>
      <c r="U53" s="3">
        <v>2</v>
      </c>
      <c r="V53" s="3">
        <v>1</v>
      </c>
      <c r="W53" s="3">
        <v>2</v>
      </c>
      <c r="X53" s="3">
        <v>3</v>
      </c>
      <c r="Y53" s="3">
        <v>1</v>
      </c>
      <c r="Z53" s="3">
        <v>1</v>
      </c>
      <c r="AA53" s="3">
        <v>0</v>
      </c>
      <c r="AB53" s="3">
        <v>2</v>
      </c>
      <c r="AC53" s="3">
        <v>0</v>
      </c>
      <c r="AD53" s="3">
        <v>0</v>
      </c>
      <c r="AE53" s="3">
        <v>1</v>
      </c>
      <c r="AF53" s="3">
        <v>1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6</v>
      </c>
      <c r="AN53" s="3">
        <v>0</v>
      </c>
      <c r="AO53" s="3">
        <v>1</v>
      </c>
      <c r="AP53" s="73">
        <f>+C53+F53+I53+L53+O53+R53+U53+X53+AA53+AD53+AG53+AJ53+AM53</f>
        <v>239</v>
      </c>
      <c r="AQ53" s="73">
        <f>+D53+G53+J53+M53+P53+S53+V53+Y53+AB53+AE53+AH53+AK53+AN53</f>
        <v>154</v>
      </c>
      <c r="AR53" s="73">
        <f>+E53+H53+K53+N53+Q53+T53+W53+Z53+AC53+AF53+AI53+AL53+AO53</f>
        <v>124</v>
      </c>
      <c r="AS53" s="181">
        <f t="shared" si="0"/>
        <v>517</v>
      </c>
      <c r="AT53" s="159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73">
        <f t="shared" si="1"/>
        <v>0</v>
      </c>
      <c r="CH53" s="73">
        <f t="shared" si="2"/>
        <v>0</v>
      </c>
      <c r="CI53" s="73">
        <f t="shared" si="3"/>
        <v>0</v>
      </c>
      <c r="CJ53" s="181">
        <f t="shared" si="4"/>
        <v>0</v>
      </c>
      <c r="CK53" s="31">
        <v>0</v>
      </c>
      <c r="CL53" s="3">
        <v>7</v>
      </c>
      <c r="CM53" s="3">
        <v>0</v>
      </c>
      <c r="CN53" s="3">
        <v>0</v>
      </c>
      <c r="CO53" s="3">
        <v>0</v>
      </c>
      <c r="CP53" s="3">
        <v>0</v>
      </c>
      <c r="CQ53" s="3">
        <v>58</v>
      </c>
      <c r="CR53" s="3">
        <v>65</v>
      </c>
      <c r="CS53" s="3">
        <v>27</v>
      </c>
      <c r="CT53" s="3">
        <v>0</v>
      </c>
      <c r="CU53" s="3">
        <v>1</v>
      </c>
      <c r="CV53" s="3">
        <v>0</v>
      </c>
      <c r="CW53" s="3">
        <v>1</v>
      </c>
      <c r="CX53" s="3">
        <v>0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1</v>
      </c>
      <c r="DX53" s="73">
        <f t="shared" si="5"/>
        <v>60</v>
      </c>
      <c r="DY53" s="73">
        <f t="shared" si="6"/>
        <v>73</v>
      </c>
      <c r="DZ53" s="73">
        <f t="shared" si="7"/>
        <v>29</v>
      </c>
      <c r="EA53" s="181">
        <f t="shared" si="8"/>
        <v>162</v>
      </c>
      <c r="EB53" s="309"/>
      <c r="EC53" s="309"/>
      <c r="ED53" s="309"/>
      <c r="EE53" s="309"/>
      <c r="EF53" s="309"/>
      <c r="EG53" s="309"/>
      <c r="EH53" s="309"/>
      <c r="EI53" s="216">
        <v>517</v>
      </c>
      <c r="EJ53" s="24">
        <v>0</v>
      </c>
      <c r="EK53" s="24">
        <v>162</v>
      </c>
      <c r="EL53" s="311">
        <f t="shared" si="13"/>
        <v>679</v>
      </c>
      <c r="EN53" s="97">
        <f t="shared" si="9"/>
        <v>299</v>
      </c>
      <c r="EO53" s="97">
        <f t="shared" si="10"/>
        <v>227</v>
      </c>
      <c r="EP53" s="97">
        <f t="shared" si="11"/>
        <v>153</v>
      </c>
      <c r="EQ53" s="97">
        <f t="shared" si="12"/>
        <v>679</v>
      </c>
    </row>
    <row r="54" spans="1:147" x14ac:dyDescent="0.25">
      <c r="A54" s="29" t="s">
        <v>100</v>
      </c>
      <c r="B54" s="254" t="s">
        <v>101</v>
      </c>
      <c r="C54" s="159">
        <v>6</v>
      </c>
      <c r="D54" s="3">
        <v>9</v>
      </c>
      <c r="E54" s="3">
        <v>2</v>
      </c>
      <c r="F54" s="3">
        <v>3</v>
      </c>
      <c r="G54" s="3">
        <v>5</v>
      </c>
      <c r="H54" s="3">
        <v>2</v>
      </c>
      <c r="I54" s="3">
        <v>6</v>
      </c>
      <c r="J54" s="3">
        <v>4</v>
      </c>
      <c r="K54" s="3">
        <v>6</v>
      </c>
      <c r="L54" s="3">
        <v>7</v>
      </c>
      <c r="M54" s="3">
        <v>7</v>
      </c>
      <c r="N54" s="3">
        <v>7</v>
      </c>
      <c r="O54" s="3">
        <v>20</v>
      </c>
      <c r="P54" s="3">
        <v>39</v>
      </c>
      <c r="Q54" s="3">
        <v>14</v>
      </c>
      <c r="R54" s="3">
        <v>0</v>
      </c>
      <c r="S54" s="3">
        <v>0</v>
      </c>
      <c r="T54" s="3">
        <v>0</v>
      </c>
      <c r="U54" s="3">
        <v>9</v>
      </c>
      <c r="V54" s="3">
        <v>7</v>
      </c>
      <c r="W54" s="3">
        <v>5</v>
      </c>
      <c r="X54" s="3">
        <v>4</v>
      </c>
      <c r="Y54" s="3">
        <v>1</v>
      </c>
      <c r="Z54" s="3">
        <v>1</v>
      </c>
      <c r="AA54" s="3">
        <v>2</v>
      </c>
      <c r="AB54" s="3">
        <v>2</v>
      </c>
      <c r="AC54" s="3">
        <v>1</v>
      </c>
      <c r="AD54" s="3">
        <v>0</v>
      </c>
      <c r="AE54" s="3">
        <v>0</v>
      </c>
      <c r="AF54" s="3">
        <v>1</v>
      </c>
      <c r="AG54" s="3">
        <v>1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17</v>
      </c>
      <c r="AN54" s="3">
        <v>14</v>
      </c>
      <c r="AO54" s="3">
        <v>4</v>
      </c>
      <c r="AP54" s="73">
        <f>+C54+F54+I54+L54+O54+R54+U54+X54+AA54+AD54+AG54+AJ54+AM54</f>
        <v>75</v>
      </c>
      <c r="AQ54" s="73">
        <f>+D54+G54+J54+M54+P54+S54+V54+Y54+AB54+AE54+AH54+AK54+AN54</f>
        <v>88</v>
      </c>
      <c r="AR54" s="73">
        <f>+E54+H54+K54+N54+Q54+T54+W54+Z54+AC54+AF54+AI54+AL54+AO54</f>
        <v>43</v>
      </c>
      <c r="AS54" s="181">
        <f t="shared" si="0"/>
        <v>206</v>
      </c>
      <c r="AT54" s="159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73">
        <f t="shared" si="1"/>
        <v>0</v>
      </c>
      <c r="CH54" s="73">
        <f t="shared" si="2"/>
        <v>0</v>
      </c>
      <c r="CI54" s="73">
        <f t="shared" si="3"/>
        <v>0</v>
      </c>
      <c r="CJ54" s="181">
        <f t="shared" si="4"/>
        <v>0</v>
      </c>
      <c r="CK54" s="31">
        <v>2</v>
      </c>
      <c r="CL54" s="3">
        <v>1</v>
      </c>
      <c r="CM54" s="3">
        <v>0</v>
      </c>
      <c r="CN54" s="3">
        <v>0</v>
      </c>
      <c r="CO54" s="3">
        <v>0</v>
      </c>
      <c r="CP54" s="3">
        <v>0</v>
      </c>
      <c r="CQ54" s="3">
        <v>1</v>
      </c>
      <c r="CR54" s="3">
        <v>2</v>
      </c>
      <c r="CS54" s="3">
        <v>3</v>
      </c>
      <c r="CT54" s="3">
        <v>1</v>
      </c>
      <c r="CU54" s="3">
        <v>3</v>
      </c>
      <c r="CV54" s="3">
        <v>0</v>
      </c>
      <c r="CW54" s="3">
        <v>1</v>
      </c>
      <c r="CX54" s="3">
        <v>9</v>
      </c>
      <c r="CY54" s="3">
        <v>3</v>
      </c>
      <c r="CZ54" s="3">
        <v>0</v>
      </c>
      <c r="DA54" s="3">
        <v>0</v>
      </c>
      <c r="DB54" s="3">
        <v>0</v>
      </c>
      <c r="DC54" s="3">
        <v>2</v>
      </c>
      <c r="DD54" s="3">
        <v>6</v>
      </c>
      <c r="DE54" s="3">
        <v>1</v>
      </c>
      <c r="DF54" s="3">
        <v>0</v>
      </c>
      <c r="DG54" s="3">
        <v>1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2</v>
      </c>
      <c r="DV54" s="3">
        <v>5</v>
      </c>
      <c r="DW54" s="3">
        <v>6</v>
      </c>
      <c r="DX54" s="73">
        <f t="shared" si="5"/>
        <v>9</v>
      </c>
      <c r="DY54" s="73">
        <f t="shared" si="6"/>
        <v>27</v>
      </c>
      <c r="DZ54" s="73">
        <f t="shared" si="7"/>
        <v>13</v>
      </c>
      <c r="EA54" s="181">
        <f t="shared" si="8"/>
        <v>49</v>
      </c>
      <c r="EB54" s="309"/>
      <c r="EC54" s="309"/>
      <c r="ED54" s="309"/>
      <c r="EE54" s="309"/>
      <c r="EF54" s="309"/>
      <c r="EG54" s="309"/>
      <c r="EH54" s="309"/>
      <c r="EI54" s="216">
        <v>206</v>
      </c>
      <c r="EJ54" s="24">
        <v>0</v>
      </c>
      <c r="EK54" s="24">
        <v>49</v>
      </c>
      <c r="EL54" s="311">
        <f t="shared" si="13"/>
        <v>255</v>
      </c>
      <c r="EN54" s="97">
        <f t="shared" si="9"/>
        <v>84</v>
      </c>
      <c r="EO54" s="97">
        <f t="shared" si="10"/>
        <v>115</v>
      </c>
      <c r="EP54" s="97">
        <f t="shared" si="11"/>
        <v>56</v>
      </c>
      <c r="EQ54" s="97">
        <f t="shared" si="12"/>
        <v>255</v>
      </c>
    </row>
    <row r="55" spans="1:147" x14ac:dyDescent="0.25">
      <c r="A55" s="29" t="s">
        <v>102</v>
      </c>
      <c r="B55" s="254" t="s">
        <v>103</v>
      </c>
      <c r="C55" s="159">
        <v>4</v>
      </c>
      <c r="D55" s="3">
        <v>2</v>
      </c>
      <c r="E55" s="3">
        <v>3</v>
      </c>
      <c r="F55" s="3">
        <v>0</v>
      </c>
      <c r="G55" s="3">
        <v>0</v>
      </c>
      <c r="H55" s="3">
        <v>0</v>
      </c>
      <c r="I55" s="3">
        <v>46</v>
      </c>
      <c r="J55" s="3">
        <v>22</v>
      </c>
      <c r="K55" s="3">
        <v>39</v>
      </c>
      <c r="L55" s="3">
        <v>1</v>
      </c>
      <c r="M55" s="3">
        <v>5</v>
      </c>
      <c r="N55" s="3">
        <v>3</v>
      </c>
      <c r="O55" s="3">
        <v>17</v>
      </c>
      <c r="P55" s="3">
        <v>25</v>
      </c>
      <c r="Q55" s="3">
        <v>15</v>
      </c>
      <c r="R55" s="3">
        <v>0</v>
      </c>
      <c r="S55" s="3">
        <v>0</v>
      </c>
      <c r="T55" s="3">
        <v>0</v>
      </c>
      <c r="U55" s="3">
        <v>11</v>
      </c>
      <c r="V55" s="3">
        <v>10</v>
      </c>
      <c r="W55" s="3">
        <v>3</v>
      </c>
      <c r="X55" s="3">
        <v>4</v>
      </c>
      <c r="Y55" s="3">
        <v>11</v>
      </c>
      <c r="Z55" s="3">
        <v>14</v>
      </c>
      <c r="AA55" s="3">
        <v>1</v>
      </c>
      <c r="AB55" s="3">
        <v>0</v>
      </c>
      <c r="AC55" s="3">
        <v>0</v>
      </c>
      <c r="AD55" s="3">
        <v>14</v>
      </c>
      <c r="AE55" s="3">
        <v>27</v>
      </c>
      <c r="AF55" s="3">
        <v>26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4</v>
      </c>
      <c r="AN55" s="3">
        <v>7</v>
      </c>
      <c r="AO55" s="3">
        <v>3</v>
      </c>
      <c r="AP55" s="73">
        <f>+C55+F55+I55+L55+O55+R55+U55+X55+AA55+AD55+AG55+AJ55+AM55</f>
        <v>102</v>
      </c>
      <c r="AQ55" s="73">
        <f>+D55+G55+J55+M55+P55+S55+V55+Y55+AB55+AE55+AH55+AK55+AN55</f>
        <v>109</v>
      </c>
      <c r="AR55" s="73">
        <f>+E55+H55+K55+N55+Q55+T55+W55+Z55+AC55+AF55+AI55+AL55+AO55</f>
        <v>106</v>
      </c>
      <c r="AS55" s="181">
        <f t="shared" si="0"/>
        <v>317</v>
      </c>
      <c r="AT55" s="159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73">
        <f t="shared" si="1"/>
        <v>0</v>
      </c>
      <c r="CH55" s="73">
        <f t="shared" si="2"/>
        <v>0</v>
      </c>
      <c r="CI55" s="73">
        <f t="shared" si="3"/>
        <v>0</v>
      </c>
      <c r="CJ55" s="181">
        <f t="shared" si="4"/>
        <v>0</v>
      </c>
      <c r="CK55" s="31">
        <v>1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13</v>
      </c>
      <c r="CR55" s="3">
        <v>14</v>
      </c>
      <c r="CS55" s="3">
        <v>4</v>
      </c>
      <c r="CT55" s="3">
        <v>0</v>
      </c>
      <c r="CU55" s="3">
        <v>1</v>
      </c>
      <c r="CV55" s="3">
        <v>1</v>
      </c>
      <c r="CW55" s="3">
        <v>4</v>
      </c>
      <c r="CX55" s="3">
        <v>9</v>
      </c>
      <c r="CY55" s="3">
        <v>1</v>
      </c>
      <c r="CZ55" s="3">
        <v>0</v>
      </c>
      <c r="DA55" s="3">
        <v>0</v>
      </c>
      <c r="DB55" s="3">
        <v>1</v>
      </c>
      <c r="DC55" s="3">
        <v>0</v>
      </c>
      <c r="DD55" s="3">
        <v>4</v>
      </c>
      <c r="DE55" s="3"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5</v>
      </c>
      <c r="DM55" s="3">
        <v>16</v>
      </c>
      <c r="DN55" s="3">
        <v>5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73">
        <f t="shared" si="5"/>
        <v>23</v>
      </c>
      <c r="DY55" s="73">
        <f t="shared" si="6"/>
        <v>44</v>
      </c>
      <c r="DZ55" s="73">
        <f t="shared" si="7"/>
        <v>12</v>
      </c>
      <c r="EA55" s="181">
        <f t="shared" si="8"/>
        <v>79</v>
      </c>
      <c r="EB55" s="309"/>
      <c r="EC55" s="309"/>
      <c r="ED55" s="309"/>
      <c r="EE55" s="309"/>
      <c r="EF55" s="309"/>
      <c r="EG55" s="309"/>
      <c r="EH55" s="309"/>
      <c r="EI55" s="216">
        <v>317</v>
      </c>
      <c r="EJ55" s="24">
        <v>0</v>
      </c>
      <c r="EK55" s="24">
        <v>79</v>
      </c>
      <c r="EL55" s="311">
        <f t="shared" si="13"/>
        <v>396</v>
      </c>
      <c r="EN55" s="97">
        <f t="shared" si="9"/>
        <v>125</v>
      </c>
      <c r="EO55" s="97">
        <f t="shared" si="10"/>
        <v>153</v>
      </c>
      <c r="EP55" s="97">
        <f t="shared" si="11"/>
        <v>118</v>
      </c>
      <c r="EQ55" s="97">
        <f t="shared" si="12"/>
        <v>396</v>
      </c>
    </row>
    <row r="56" spans="1:147" x14ac:dyDescent="0.25">
      <c r="A56" s="29" t="s">
        <v>104</v>
      </c>
      <c r="B56" s="254" t="s">
        <v>105</v>
      </c>
      <c r="C56" s="159">
        <v>7</v>
      </c>
      <c r="D56" s="3">
        <v>16</v>
      </c>
      <c r="E56" s="3">
        <v>1</v>
      </c>
      <c r="F56" s="3">
        <v>2</v>
      </c>
      <c r="G56" s="3">
        <v>1</v>
      </c>
      <c r="H56" s="3">
        <v>3</v>
      </c>
      <c r="I56" s="3">
        <v>113</v>
      </c>
      <c r="J56" s="3">
        <v>40</v>
      </c>
      <c r="K56" s="3">
        <v>33</v>
      </c>
      <c r="L56" s="3">
        <v>1</v>
      </c>
      <c r="M56" s="3">
        <v>3</v>
      </c>
      <c r="N56" s="3">
        <v>5</v>
      </c>
      <c r="O56" s="3">
        <v>9</v>
      </c>
      <c r="P56" s="3">
        <v>1</v>
      </c>
      <c r="Q56" s="3">
        <v>0</v>
      </c>
      <c r="R56" s="3">
        <v>0</v>
      </c>
      <c r="S56" s="3">
        <v>0</v>
      </c>
      <c r="T56" s="3">
        <v>0</v>
      </c>
      <c r="U56" s="3">
        <v>3</v>
      </c>
      <c r="V56" s="3">
        <v>7</v>
      </c>
      <c r="W56" s="3">
        <v>0</v>
      </c>
      <c r="X56" s="3">
        <v>3</v>
      </c>
      <c r="Y56" s="3">
        <v>0</v>
      </c>
      <c r="Z56" s="3">
        <v>0</v>
      </c>
      <c r="AA56" s="3">
        <v>3</v>
      </c>
      <c r="AB56" s="3">
        <v>0</v>
      </c>
      <c r="AC56" s="3">
        <v>0</v>
      </c>
      <c r="AD56" s="3">
        <v>6</v>
      </c>
      <c r="AE56" s="3">
        <v>1</v>
      </c>
      <c r="AF56" s="3">
        <v>1</v>
      </c>
      <c r="AG56" s="3">
        <v>0</v>
      </c>
      <c r="AH56" s="3">
        <v>0</v>
      </c>
      <c r="AI56" s="3">
        <v>0</v>
      </c>
      <c r="AJ56" s="3">
        <v>0</v>
      </c>
      <c r="AK56" s="3">
        <v>5</v>
      </c>
      <c r="AL56" s="3">
        <v>0</v>
      </c>
      <c r="AM56" s="3">
        <v>0</v>
      </c>
      <c r="AN56" s="3">
        <v>0</v>
      </c>
      <c r="AO56" s="3">
        <v>0</v>
      </c>
      <c r="AP56" s="73">
        <f>+C56+F56+I56+L56+O56+R56+U56+X56+AA56+AD56+AG56+AJ56+AM56</f>
        <v>147</v>
      </c>
      <c r="AQ56" s="73">
        <f>+D56+G56+J56+M56+P56+S56+V56+Y56+AB56+AE56+AH56+AK56+AN56</f>
        <v>74</v>
      </c>
      <c r="AR56" s="73">
        <f>+E56+H56+K56+N56+Q56+T56+W56+Z56+AC56+AF56+AI56+AL56+AO56</f>
        <v>43</v>
      </c>
      <c r="AS56" s="181">
        <f t="shared" si="0"/>
        <v>264</v>
      </c>
      <c r="AT56" s="159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3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73">
        <f t="shared" si="1"/>
        <v>3</v>
      </c>
      <c r="CH56" s="73">
        <f t="shared" si="2"/>
        <v>0</v>
      </c>
      <c r="CI56" s="73">
        <f t="shared" si="3"/>
        <v>0</v>
      </c>
      <c r="CJ56" s="181">
        <f t="shared" si="4"/>
        <v>3</v>
      </c>
      <c r="CK56" s="31">
        <v>4</v>
      </c>
      <c r="CL56" s="3">
        <v>8</v>
      </c>
      <c r="CM56" s="3">
        <v>2</v>
      </c>
      <c r="CN56" s="3">
        <v>0</v>
      </c>
      <c r="CO56" s="3">
        <v>0</v>
      </c>
      <c r="CP56" s="3">
        <v>0</v>
      </c>
      <c r="CQ56" s="3">
        <v>18</v>
      </c>
      <c r="CR56" s="3">
        <v>2</v>
      </c>
      <c r="CS56" s="3">
        <v>2</v>
      </c>
      <c r="CT56" s="3">
        <v>1</v>
      </c>
      <c r="CU56" s="3">
        <v>1</v>
      </c>
      <c r="CV56" s="3">
        <v>0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1</v>
      </c>
      <c r="DE56" s="3">
        <v>0</v>
      </c>
      <c r="DF56" s="3">
        <v>1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2</v>
      </c>
      <c r="DW56" s="3">
        <v>0</v>
      </c>
      <c r="DX56" s="73">
        <f t="shared" si="5"/>
        <v>24</v>
      </c>
      <c r="DY56" s="73">
        <f t="shared" si="6"/>
        <v>15</v>
      </c>
      <c r="DZ56" s="73">
        <f t="shared" si="7"/>
        <v>4</v>
      </c>
      <c r="EA56" s="181">
        <f t="shared" si="8"/>
        <v>43</v>
      </c>
      <c r="EB56" s="309"/>
      <c r="EC56" s="309"/>
      <c r="ED56" s="309"/>
      <c r="EE56" s="309"/>
      <c r="EF56" s="309"/>
      <c r="EG56" s="309"/>
      <c r="EH56" s="309"/>
      <c r="EI56" s="216">
        <v>264</v>
      </c>
      <c r="EJ56" s="24">
        <v>3</v>
      </c>
      <c r="EK56" s="24">
        <v>43</v>
      </c>
      <c r="EL56" s="311">
        <f t="shared" si="13"/>
        <v>310</v>
      </c>
      <c r="EN56" s="97">
        <f t="shared" si="9"/>
        <v>174</v>
      </c>
      <c r="EO56" s="97">
        <f t="shared" si="10"/>
        <v>89</v>
      </c>
      <c r="EP56" s="97">
        <f t="shared" si="11"/>
        <v>47</v>
      </c>
      <c r="EQ56" s="97">
        <f t="shared" si="12"/>
        <v>310</v>
      </c>
    </row>
    <row r="57" spans="1:147" x14ac:dyDescent="0.25">
      <c r="A57" s="29" t="s">
        <v>106</v>
      </c>
      <c r="B57" s="254" t="s">
        <v>107</v>
      </c>
      <c r="C57" s="159">
        <v>0</v>
      </c>
      <c r="D57" s="3">
        <v>0</v>
      </c>
      <c r="E57" s="3">
        <v>0</v>
      </c>
      <c r="F57" s="3">
        <v>14</v>
      </c>
      <c r="G57" s="3">
        <v>0</v>
      </c>
      <c r="H57" s="3">
        <v>0</v>
      </c>
      <c r="I57" s="3">
        <v>106</v>
      </c>
      <c r="J57" s="3">
        <v>89</v>
      </c>
      <c r="K57" s="3">
        <v>61</v>
      </c>
      <c r="L57" s="3">
        <v>26</v>
      </c>
      <c r="M57" s="3">
        <v>6</v>
      </c>
      <c r="N57" s="3">
        <v>7</v>
      </c>
      <c r="O57" s="3">
        <v>60</v>
      </c>
      <c r="P57" s="3">
        <v>15</v>
      </c>
      <c r="Q57" s="3">
        <v>29</v>
      </c>
      <c r="R57" s="3">
        <v>0</v>
      </c>
      <c r="S57" s="3">
        <v>0</v>
      </c>
      <c r="T57" s="3">
        <v>0</v>
      </c>
      <c r="U57" s="3">
        <v>2</v>
      </c>
      <c r="V57" s="3">
        <v>4</v>
      </c>
      <c r="W57" s="3">
        <v>6</v>
      </c>
      <c r="X57" s="3">
        <v>0</v>
      </c>
      <c r="Y57" s="3">
        <v>0</v>
      </c>
      <c r="Z57" s="3">
        <v>0</v>
      </c>
      <c r="AA57" s="3">
        <v>10</v>
      </c>
      <c r="AB57" s="3">
        <v>13</v>
      </c>
      <c r="AC57" s="3">
        <v>4</v>
      </c>
      <c r="AD57" s="3">
        <v>0</v>
      </c>
      <c r="AE57" s="3">
        <v>3</v>
      </c>
      <c r="AF57" s="3">
        <v>1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128</v>
      </c>
      <c r="AN57" s="3">
        <v>63</v>
      </c>
      <c r="AO57" s="3">
        <v>56</v>
      </c>
      <c r="AP57" s="73">
        <f>+C57+F57+I57+L57+O57+R57+U57+X57+AA57+AD57+AG57+AJ57+AM57</f>
        <v>346</v>
      </c>
      <c r="AQ57" s="73">
        <f>+D57+G57+J57+M57+P57+S57+V57+Y57+AB57+AE57+AH57+AK57+AN57</f>
        <v>193</v>
      </c>
      <c r="AR57" s="73">
        <f>+E57+H57+K57+N57+Q57+T57+W57+Z57+AC57+AF57+AI57+AL57+AO57</f>
        <v>164</v>
      </c>
      <c r="AS57" s="181">
        <f t="shared" si="0"/>
        <v>703</v>
      </c>
      <c r="AT57" s="159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73">
        <f t="shared" si="1"/>
        <v>0</v>
      </c>
      <c r="CH57" s="73">
        <f t="shared" si="2"/>
        <v>0</v>
      </c>
      <c r="CI57" s="73">
        <f t="shared" si="3"/>
        <v>0</v>
      </c>
      <c r="CJ57" s="181">
        <f t="shared" si="4"/>
        <v>0</v>
      </c>
      <c r="CK57" s="31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9</v>
      </c>
      <c r="CR57" s="3">
        <v>6</v>
      </c>
      <c r="CS57" s="3">
        <v>8</v>
      </c>
      <c r="CT57" s="3">
        <v>0</v>
      </c>
      <c r="CU57" s="3">
        <v>0</v>
      </c>
      <c r="CV57" s="3">
        <v>0</v>
      </c>
      <c r="CW57" s="3">
        <v>3</v>
      </c>
      <c r="CX57" s="3">
        <v>3</v>
      </c>
      <c r="CY57" s="3">
        <v>3</v>
      </c>
      <c r="CZ57" s="3">
        <v>0</v>
      </c>
      <c r="DA57" s="3">
        <v>0</v>
      </c>
      <c r="DB57" s="3">
        <v>0</v>
      </c>
      <c r="DC57" s="3">
        <v>1</v>
      </c>
      <c r="DD57" s="3">
        <v>2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0</v>
      </c>
      <c r="DU57" s="3">
        <v>20</v>
      </c>
      <c r="DV57" s="3">
        <v>10</v>
      </c>
      <c r="DW57" s="3">
        <v>6</v>
      </c>
      <c r="DX57" s="73">
        <f t="shared" si="5"/>
        <v>33</v>
      </c>
      <c r="DY57" s="73">
        <f t="shared" si="6"/>
        <v>21</v>
      </c>
      <c r="DZ57" s="73">
        <f t="shared" si="7"/>
        <v>17</v>
      </c>
      <c r="EA57" s="181">
        <f t="shared" si="8"/>
        <v>71</v>
      </c>
      <c r="EB57" s="309"/>
      <c r="EC57" s="309"/>
      <c r="ED57" s="309"/>
      <c r="EE57" s="309"/>
      <c r="EF57" s="309"/>
      <c r="EG57" s="309"/>
      <c r="EH57" s="309"/>
      <c r="EI57" s="216">
        <v>703</v>
      </c>
      <c r="EJ57" s="24">
        <v>0</v>
      </c>
      <c r="EK57" s="24">
        <v>71</v>
      </c>
      <c r="EL57" s="311">
        <f t="shared" si="13"/>
        <v>774</v>
      </c>
      <c r="EN57" s="97">
        <f t="shared" si="9"/>
        <v>379</v>
      </c>
      <c r="EO57" s="97">
        <f t="shared" si="10"/>
        <v>214</v>
      </c>
      <c r="EP57" s="97">
        <f t="shared" si="11"/>
        <v>181</v>
      </c>
      <c r="EQ57" s="97">
        <f t="shared" si="12"/>
        <v>774</v>
      </c>
    </row>
    <row r="58" spans="1:147" x14ac:dyDescent="0.25">
      <c r="A58" s="29" t="s">
        <v>108</v>
      </c>
      <c r="B58" s="254" t="s">
        <v>109</v>
      </c>
      <c r="C58" s="159">
        <v>2</v>
      </c>
      <c r="D58" s="3">
        <v>12</v>
      </c>
      <c r="E58" s="3">
        <v>11</v>
      </c>
      <c r="F58" s="3">
        <v>14</v>
      </c>
      <c r="G58" s="3">
        <v>0</v>
      </c>
      <c r="H58" s="3">
        <v>0</v>
      </c>
      <c r="I58" s="3">
        <v>26</v>
      </c>
      <c r="J58" s="3">
        <v>67</v>
      </c>
      <c r="K58" s="3">
        <v>49</v>
      </c>
      <c r="L58" s="3">
        <v>19</v>
      </c>
      <c r="M58" s="3">
        <v>6</v>
      </c>
      <c r="N58" s="3">
        <v>6</v>
      </c>
      <c r="O58" s="3">
        <v>24</v>
      </c>
      <c r="P58" s="3">
        <v>13</v>
      </c>
      <c r="Q58" s="3">
        <v>15</v>
      </c>
      <c r="R58" s="3">
        <v>6</v>
      </c>
      <c r="S58" s="3">
        <v>3</v>
      </c>
      <c r="T58" s="3">
        <v>1</v>
      </c>
      <c r="U58" s="3">
        <v>4</v>
      </c>
      <c r="V58" s="3">
        <v>4</v>
      </c>
      <c r="W58" s="3">
        <v>6</v>
      </c>
      <c r="X58" s="3">
        <v>1</v>
      </c>
      <c r="Y58" s="3">
        <v>7</v>
      </c>
      <c r="Z58" s="3">
        <v>2</v>
      </c>
      <c r="AA58" s="3">
        <v>0</v>
      </c>
      <c r="AB58" s="3">
        <v>0</v>
      </c>
      <c r="AC58" s="3">
        <v>1</v>
      </c>
      <c r="AD58" s="3">
        <v>0</v>
      </c>
      <c r="AE58" s="3">
        <v>1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6</v>
      </c>
      <c r="AO58" s="3">
        <v>3</v>
      </c>
      <c r="AP58" s="73">
        <f>+C58+F58+I58+L58+O58+R58+U58+X58+AA58+AD58+AG58+AJ58+AM58</f>
        <v>96</v>
      </c>
      <c r="AQ58" s="73">
        <f>+D58+G58+J58+M58+P58+S58+V58+Y58+AB58+AE58+AH58+AK58+AN58</f>
        <v>119</v>
      </c>
      <c r="AR58" s="73">
        <f>+E58+H58+K58+N58+Q58+T58+W58+Z58+AC58+AF58+AI58+AL58+AO58</f>
        <v>94</v>
      </c>
      <c r="AS58" s="181">
        <f t="shared" si="0"/>
        <v>309</v>
      </c>
      <c r="AT58" s="159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73">
        <f t="shared" si="1"/>
        <v>0</v>
      </c>
      <c r="CH58" s="73">
        <f t="shared" si="2"/>
        <v>0</v>
      </c>
      <c r="CI58" s="73">
        <f t="shared" si="3"/>
        <v>0</v>
      </c>
      <c r="CJ58" s="181">
        <f t="shared" si="4"/>
        <v>0</v>
      </c>
      <c r="CK58" s="31">
        <v>1</v>
      </c>
      <c r="CL58" s="3">
        <v>3</v>
      </c>
      <c r="CM58" s="3">
        <v>1</v>
      </c>
      <c r="CN58" s="3">
        <v>0</v>
      </c>
      <c r="CO58" s="3">
        <v>0</v>
      </c>
      <c r="CP58" s="3">
        <v>0</v>
      </c>
      <c r="CQ58" s="3">
        <v>17</v>
      </c>
      <c r="CR58" s="3">
        <v>21</v>
      </c>
      <c r="CS58" s="3">
        <v>21</v>
      </c>
      <c r="CT58" s="3">
        <v>5</v>
      </c>
      <c r="CU58" s="3">
        <v>2</v>
      </c>
      <c r="CV58" s="3">
        <v>3</v>
      </c>
      <c r="CW58" s="3">
        <v>11</v>
      </c>
      <c r="CX58" s="3">
        <v>8</v>
      </c>
      <c r="CY58" s="3">
        <v>3</v>
      </c>
      <c r="CZ58" s="3">
        <v>0</v>
      </c>
      <c r="DA58" s="3">
        <v>0</v>
      </c>
      <c r="DB58" s="3">
        <v>0</v>
      </c>
      <c r="DC58" s="3">
        <v>9</v>
      </c>
      <c r="DD58" s="3">
        <v>5</v>
      </c>
      <c r="DE58" s="3">
        <v>1</v>
      </c>
      <c r="DF58" s="3">
        <v>1</v>
      </c>
      <c r="DG58" s="3">
        <v>0</v>
      </c>
      <c r="DH58" s="3">
        <v>1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3</v>
      </c>
      <c r="DW58" s="3">
        <v>0</v>
      </c>
      <c r="DX58" s="73">
        <f t="shared" si="5"/>
        <v>44</v>
      </c>
      <c r="DY58" s="73">
        <f t="shared" si="6"/>
        <v>42</v>
      </c>
      <c r="DZ58" s="73">
        <f t="shared" si="7"/>
        <v>30</v>
      </c>
      <c r="EA58" s="181">
        <f t="shared" si="8"/>
        <v>116</v>
      </c>
      <c r="EB58" s="309"/>
      <c r="EC58" s="309"/>
      <c r="ED58" s="309"/>
      <c r="EE58" s="309"/>
      <c r="EF58" s="309"/>
      <c r="EG58" s="309"/>
      <c r="EH58" s="309"/>
      <c r="EI58" s="216">
        <v>309</v>
      </c>
      <c r="EJ58" s="24">
        <v>0</v>
      </c>
      <c r="EK58" s="24">
        <v>116</v>
      </c>
      <c r="EL58" s="311">
        <f t="shared" si="13"/>
        <v>425</v>
      </c>
      <c r="EN58" s="97">
        <f t="shared" si="9"/>
        <v>140</v>
      </c>
      <c r="EO58" s="97">
        <f t="shared" si="10"/>
        <v>161</v>
      </c>
      <c r="EP58" s="97">
        <f t="shared" si="11"/>
        <v>124</v>
      </c>
      <c r="EQ58" s="97">
        <f t="shared" si="12"/>
        <v>425</v>
      </c>
    </row>
    <row r="59" spans="1:147" x14ac:dyDescent="0.25">
      <c r="A59" s="29" t="s">
        <v>110</v>
      </c>
      <c r="B59" s="254" t="s">
        <v>111</v>
      </c>
      <c r="C59" s="159">
        <v>16</v>
      </c>
      <c r="D59" s="3">
        <v>55</v>
      </c>
      <c r="E59" s="3">
        <v>125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4</v>
      </c>
      <c r="M59" s="3">
        <v>0</v>
      </c>
      <c r="N59" s="3">
        <v>0</v>
      </c>
      <c r="O59" s="3">
        <v>17</v>
      </c>
      <c r="P59" s="3">
        <v>42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73">
        <f>+C59+F59+I59+L59+O59+R59+U59+X59+AA59+AD59+AG59+AJ59+AM59</f>
        <v>37</v>
      </c>
      <c r="AQ59" s="73">
        <f>+D59+G59+J59+M59+P59+S59+V59+Y59+AB59+AE59+AH59+AK59+AN59</f>
        <v>97</v>
      </c>
      <c r="AR59" s="73">
        <f>+E59+H59+K59+N59+Q59+T59+W59+Z59+AC59+AF59+AI59+AL59+AO59</f>
        <v>125</v>
      </c>
      <c r="AS59" s="181">
        <f t="shared" si="0"/>
        <v>259</v>
      </c>
      <c r="AT59" s="159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73">
        <f t="shared" si="1"/>
        <v>0</v>
      </c>
      <c r="CH59" s="73">
        <f t="shared" si="2"/>
        <v>0</v>
      </c>
      <c r="CI59" s="73">
        <f t="shared" si="3"/>
        <v>0</v>
      </c>
      <c r="CJ59" s="181">
        <f t="shared" si="4"/>
        <v>0</v>
      </c>
      <c r="CK59" s="31">
        <v>2</v>
      </c>
      <c r="CL59" s="3">
        <v>2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4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">
        <v>0</v>
      </c>
      <c r="DV59" s="3">
        <v>0</v>
      </c>
      <c r="DW59" s="3">
        <v>0</v>
      </c>
      <c r="DX59" s="73">
        <f t="shared" si="5"/>
        <v>6</v>
      </c>
      <c r="DY59" s="73">
        <f t="shared" si="6"/>
        <v>2</v>
      </c>
      <c r="DZ59" s="73">
        <f t="shared" si="7"/>
        <v>0</v>
      </c>
      <c r="EA59" s="181">
        <f t="shared" si="8"/>
        <v>8</v>
      </c>
      <c r="EB59" s="309"/>
      <c r="EC59" s="309"/>
      <c r="ED59" s="309"/>
      <c r="EE59" s="309"/>
      <c r="EF59" s="309"/>
      <c r="EG59" s="309"/>
      <c r="EH59" s="309"/>
      <c r="EI59" s="216">
        <v>259</v>
      </c>
      <c r="EJ59" s="24">
        <v>0</v>
      </c>
      <c r="EK59" s="24">
        <v>8</v>
      </c>
      <c r="EL59" s="311">
        <f t="shared" si="13"/>
        <v>267</v>
      </c>
      <c r="EN59" s="97">
        <f t="shared" si="9"/>
        <v>43</v>
      </c>
      <c r="EO59" s="97">
        <f t="shared" si="10"/>
        <v>99</v>
      </c>
      <c r="EP59" s="97">
        <f t="shared" si="11"/>
        <v>125</v>
      </c>
      <c r="EQ59" s="97">
        <f t="shared" si="12"/>
        <v>267</v>
      </c>
    </row>
    <row r="60" spans="1:147" x14ac:dyDescent="0.25">
      <c r="A60" s="29" t="s">
        <v>112</v>
      </c>
      <c r="B60" s="254" t="s">
        <v>113</v>
      </c>
      <c r="C60" s="159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221</v>
      </c>
      <c r="J60" s="3">
        <v>64</v>
      </c>
      <c r="K60" s="3">
        <v>66</v>
      </c>
      <c r="L60" s="3">
        <v>0</v>
      </c>
      <c r="M60" s="3">
        <v>2</v>
      </c>
      <c r="N60" s="3">
        <v>1</v>
      </c>
      <c r="O60" s="3">
        <v>0</v>
      </c>
      <c r="P60" s="3">
        <v>8</v>
      </c>
      <c r="Q60" s="3">
        <v>6</v>
      </c>
      <c r="R60" s="3">
        <v>0</v>
      </c>
      <c r="S60" s="3">
        <v>0</v>
      </c>
      <c r="T60" s="3">
        <v>1</v>
      </c>
      <c r="U60" s="3">
        <v>0</v>
      </c>
      <c r="V60" s="3">
        <v>4</v>
      </c>
      <c r="W60" s="3">
        <v>0</v>
      </c>
      <c r="X60" s="3">
        <v>0</v>
      </c>
      <c r="Y60" s="3">
        <v>0</v>
      </c>
      <c r="Z60" s="3">
        <v>1</v>
      </c>
      <c r="AA60" s="3">
        <v>0</v>
      </c>
      <c r="AB60" s="3">
        <v>0</v>
      </c>
      <c r="AC60" s="3">
        <v>2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1</v>
      </c>
      <c r="AM60" s="3">
        <v>82</v>
      </c>
      <c r="AN60" s="3">
        <v>44</v>
      </c>
      <c r="AO60" s="3">
        <v>0</v>
      </c>
      <c r="AP60" s="73">
        <f>+C60+F60+I60+L60+O60+R60+U60+X60+AA60+AD60+AG60+AJ60+AM60</f>
        <v>303</v>
      </c>
      <c r="AQ60" s="73">
        <f>+D60+G60+J60+M60+P60+S60+V60+Y60+AB60+AE60+AH60+AK60+AN60</f>
        <v>122</v>
      </c>
      <c r="AR60" s="73">
        <f>+E60+H60+K60+N60+Q60+T60+W60+Z60+AC60+AF60+AI60+AL60+AO60</f>
        <v>78</v>
      </c>
      <c r="AS60" s="181">
        <f t="shared" si="0"/>
        <v>503</v>
      </c>
      <c r="AT60" s="159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73">
        <f t="shared" si="1"/>
        <v>0</v>
      </c>
      <c r="CH60" s="73">
        <f t="shared" si="2"/>
        <v>0</v>
      </c>
      <c r="CI60" s="73">
        <f t="shared" si="3"/>
        <v>0</v>
      </c>
      <c r="CJ60" s="181">
        <f t="shared" si="4"/>
        <v>0</v>
      </c>
      <c r="CK60" s="31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45</v>
      </c>
      <c r="CR60" s="3">
        <v>23</v>
      </c>
      <c r="CS60" s="3">
        <v>24</v>
      </c>
      <c r="CT60" s="3">
        <v>0</v>
      </c>
      <c r="CU60" s="3">
        <v>0</v>
      </c>
      <c r="CV60" s="3">
        <v>0</v>
      </c>
      <c r="CW60" s="3">
        <v>0</v>
      </c>
      <c r="CX60" s="3">
        <v>4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1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75</v>
      </c>
      <c r="DV60" s="3">
        <v>30</v>
      </c>
      <c r="DW60" s="3">
        <v>0</v>
      </c>
      <c r="DX60" s="73">
        <f t="shared" si="5"/>
        <v>120</v>
      </c>
      <c r="DY60" s="73">
        <f t="shared" si="6"/>
        <v>58</v>
      </c>
      <c r="DZ60" s="73">
        <f t="shared" si="7"/>
        <v>24</v>
      </c>
      <c r="EA60" s="181">
        <f t="shared" si="8"/>
        <v>202</v>
      </c>
      <c r="EB60" s="309"/>
      <c r="EC60" s="309"/>
      <c r="ED60" s="309"/>
      <c r="EE60" s="309"/>
      <c r="EF60" s="309"/>
      <c r="EG60" s="309"/>
      <c r="EH60" s="309"/>
      <c r="EI60" s="216">
        <v>503</v>
      </c>
      <c r="EJ60" s="24">
        <v>0</v>
      </c>
      <c r="EK60" s="24">
        <v>202</v>
      </c>
      <c r="EL60" s="311">
        <f t="shared" si="13"/>
        <v>705</v>
      </c>
      <c r="EN60" s="97">
        <f t="shared" si="9"/>
        <v>423</v>
      </c>
      <c r="EO60" s="97">
        <f t="shared" si="10"/>
        <v>180</v>
      </c>
      <c r="EP60" s="97">
        <f t="shared" si="11"/>
        <v>102</v>
      </c>
      <c r="EQ60" s="97">
        <f t="shared" si="12"/>
        <v>705</v>
      </c>
    </row>
    <row r="61" spans="1:147" x14ac:dyDescent="0.25">
      <c r="A61" s="29" t="s">
        <v>114</v>
      </c>
      <c r="B61" s="254" t="s">
        <v>115</v>
      </c>
      <c r="C61" s="159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10</v>
      </c>
      <c r="J61" s="3">
        <v>6</v>
      </c>
      <c r="K61" s="3">
        <v>2</v>
      </c>
      <c r="L61" s="3">
        <v>2</v>
      </c>
      <c r="M61" s="3">
        <v>5</v>
      </c>
      <c r="N61" s="3">
        <v>0</v>
      </c>
      <c r="O61" s="3">
        <v>19</v>
      </c>
      <c r="P61" s="3">
        <v>5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6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18</v>
      </c>
      <c r="AN61" s="3">
        <v>6</v>
      </c>
      <c r="AO61" s="3">
        <v>7</v>
      </c>
      <c r="AP61" s="73">
        <f>+C61+F61+I61+L61+O61+R61+U61+X61+AA61+AD61+AG61+AJ61+AM61</f>
        <v>49</v>
      </c>
      <c r="AQ61" s="73">
        <f>+D61+G61+J61+M61+P61+S61+V61+Y61+AB61+AE61+AH61+AK61+AN61</f>
        <v>28</v>
      </c>
      <c r="AR61" s="73">
        <f>+E61+H61+K61+N61+Q61+T61+W61+Z61+AC61+AF61+AI61+AL61+AO61</f>
        <v>9</v>
      </c>
      <c r="AS61" s="181">
        <f t="shared" si="0"/>
        <v>86</v>
      </c>
      <c r="AT61" s="159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73">
        <f t="shared" si="1"/>
        <v>0</v>
      </c>
      <c r="CH61" s="73">
        <f t="shared" si="2"/>
        <v>0</v>
      </c>
      <c r="CI61" s="73">
        <f t="shared" si="3"/>
        <v>0</v>
      </c>
      <c r="CJ61" s="181">
        <f t="shared" si="4"/>
        <v>0</v>
      </c>
      <c r="CK61" s="31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1</v>
      </c>
      <c r="CT61" s="3">
        <v>3</v>
      </c>
      <c r="CU61" s="3">
        <v>0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S61" s="3">
        <v>0</v>
      </c>
      <c r="DT61" s="3">
        <v>0</v>
      </c>
      <c r="DU61" s="3">
        <v>2</v>
      </c>
      <c r="DV61" s="3">
        <v>0</v>
      </c>
      <c r="DW61" s="3">
        <v>0</v>
      </c>
      <c r="DX61" s="73">
        <f t="shared" si="5"/>
        <v>6</v>
      </c>
      <c r="DY61" s="73">
        <f t="shared" si="6"/>
        <v>0</v>
      </c>
      <c r="DZ61" s="73">
        <f t="shared" si="7"/>
        <v>1</v>
      </c>
      <c r="EA61" s="181">
        <f t="shared" si="8"/>
        <v>7</v>
      </c>
      <c r="EB61" s="309"/>
      <c r="EC61" s="309"/>
      <c r="ED61" s="309"/>
      <c r="EE61" s="309"/>
      <c r="EF61" s="309"/>
      <c r="EG61" s="309"/>
      <c r="EH61" s="309"/>
      <c r="EI61" s="216">
        <v>86</v>
      </c>
      <c r="EJ61" s="24">
        <v>0</v>
      </c>
      <c r="EK61" s="24">
        <v>7</v>
      </c>
      <c r="EL61" s="311">
        <f t="shared" si="13"/>
        <v>93</v>
      </c>
      <c r="EN61" s="97">
        <f t="shared" si="9"/>
        <v>55</v>
      </c>
      <c r="EO61" s="97">
        <f t="shared" si="10"/>
        <v>28</v>
      </c>
      <c r="EP61" s="97">
        <f t="shared" si="11"/>
        <v>10</v>
      </c>
      <c r="EQ61" s="97">
        <f t="shared" si="12"/>
        <v>93</v>
      </c>
    </row>
    <row r="62" spans="1:147" x14ac:dyDescent="0.25">
      <c r="A62" s="29" t="s">
        <v>116</v>
      </c>
      <c r="B62" s="254" t="s">
        <v>117</v>
      </c>
      <c r="C62" s="159">
        <v>50</v>
      </c>
      <c r="D62" s="3">
        <v>26</v>
      </c>
      <c r="E62" s="3">
        <v>14</v>
      </c>
      <c r="F62" s="3">
        <v>4</v>
      </c>
      <c r="G62" s="3">
        <v>0</v>
      </c>
      <c r="H62" s="3">
        <v>0</v>
      </c>
      <c r="I62" s="3">
        <v>13</v>
      </c>
      <c r="J62" s="3">
        <v>9</v>
      </c>
      <c r="K62" s="3">
        <v>20</v>
      </c>
      <c r="L62" s="3">
        <v>7</v>
      </c>
      <c r="M62" s="3">
        <v>2</v>
      </c>
      <c r="N62" s="3">
        <v>3</v>
      </c>
      <c r="O62" s="3">
        <v>0</v>
      </c>
      <c r="P62" s="3">
        <v>1</v>
      </c>
      <c r="Q62" s="3">
        <v>2</v>
      </c>
      <c r="R62" s="3">
        <v>1</v>
      </c>
      <c r="S62" s="3">
        <v>0</v>
      </c>
      <c r="T62" s="3">
        <v>0</v>
      </c>
      <c r="U62" s="3">
        <v>0</v>
      </c>
      <c r="V62" s="3">
        <v>1</v>
      </c>
      <c r="W62" s="3">
        <v>0</v>
      </c>
      <c r="X62" s="3">
        <v>6</v>
      </c>
      <c r="Y62" s="3">
        <v>2</v>
      </c>
      <c r="Z62" s="3">
        <v>2</v>
      </c>
      <c r="AA62" s="3">
        <v>1</v>
      </c>
      <c r="AB62" s="3">
        <v>4</v>
      </c>
      <c r="AC62" s="3">
        <v>0</v>
      </c>
      <c r="AD62" s="3">
        <v>1</v>
      </c>
      <c r="AE62" s="3">
        <v>1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14</v>
      </c>
      <c r="AN62" s="3">
        <v>5</v>
      </c>
      <c r="AO62" s="3">
        <v>9</v>
      </c>
      <c r="AP62" s="73">
        <f>+C62+F62+I62+L62+O62+R62+U62+X62+AA62+AD62+AG62+AJ62+AM62</f>
        <v>97</v>
      </c>
      <c r="AQ62" s="73">
        <f>+D62+G62+J62+M62+P62+S62+V62+Y62+AB62+AE62+AH62+AK62+AN62</f>
        <v>51</v>
      </c>
      <c r="AR62" s="73">
        <f>+E62+H62+K62+N62+Q62+T62+W62+Z62+AC62+AF62+AI62+AL62+AO62</f>
        <v>50</v>
      </c>
      <c r="AS62" s="181">
        <f t="shared" si="0"/>
        <v>198</v>
      </c>
      <c r="AT62" s="159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73">
        <f t="shared" si="1"/>
        <v>0</v>
      </c>
      <c r="CH62" s="73">
        <f t="shared" si="2"/>
        <v>0</v>
      </c>
      <c r="CI62" s="73">
        <f t="shared" si="3"/>
        <v>0</v>
      </c>
      <c r="CJ62" s="181">
        <f t="shared" si="4"/>
        <v>0</v>
      </c>
      <c r="CK62" s="31">
        <v>8</v>
      </c>
      <c r="CL62" s="3">
        <v>4</v>
      </c>
      <c r="CM62" s="3">
        <v>4</v>
      </c>
      <c r="CN62" s="3">
        <v>1</v>
      </c>
      <c r="CO62" s="3">
        <v>0</v>
      </c>
      <c r="CP62" s="3">
        <v>0</v>
      </c>
      <c r="CQ62" s="3">
        <v>2</v>
      </c>
      <c r="CR62" s="3">
        <v>24</v>
      </c>
      <c r="CS62" s="3">
        <v>1</v>
      </c>
      <c r="CT62" s="3">
        <v>1</v>
      </c>
      <c r="CU62" s="3">
        <v>2</v>
      </c>
      <c r="CV62" s="3">
        <v>0</v>
      </c>
      <c r="CW62" s="3">
        <v>1</v>
      </c>
      <c r="CX62" s="3">
        <v>2</v>
      </c>
      <c r="CY62" s="3">
        <v>1</v>
      </c>
      <c r="CZ62" s="3">
        <v>0</v>
      </c>
      <c r="DA62" s="3">
        <v>0</v>
      </c>
      <c r="DB62" s="3">
        <v>0</v>
      </c>
      <c r="DC62" s="3">
        <v>0</v>
      </c>
      <c r="DD62" s="3">
        <v>3</v>
      </c>
      <c r="DE62" s="3">
        <v>0</v>
      </c>
      <c r="DF62" s="3">
        <v>0</v>
      </c>
      <c r="DG62" s="3">
        <v>2</v>
      </c>
      <c r="DH62" s="3">
        <v>0</v>
      </c>
      <c r="DI62" s="3">
        <v>0</v>
      </c>
      <c r="DJ62" s="3">
        <v>0</v>
      </c>
      <c r="DK62" s="3">
        <v>0</v>
      </c>
      <c r="DL62" s="3">
        <v>3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2</v>
      </c>
      <c r="DS62" s="3">
        <v>0</v>
      </c>
      <c r="DT62" s="3">
        <v>0</v>
      </c>
      <c r="DU62" s="3">
        <v>5</v>
      </c>
      <c r="DV62" s="3">
        <v>4</v>
      </c>
      <c r="DW62" s="3">
        <v>2</v>
      </c>
      <c r="DX62" s="73">
        <f t="shared" si="5"/>
        <v>23</v>
      </c>
      <c r="DY62" s="73">
        <f t="shared" si="6"/>
        <v>41</v>
      </c>
      <c r="DZ62" s="73">
        <f t="shared" si="7"/>
        <v>8</v>
      </c>
      <c r="EA62" s="181">
        <f t="shared" si="8"/>
        <v>72</v>
      </c>
      <c r="EB62" s="309"/>
      <c r="EC62" s="309"/>
      <c r="ED62" s="309"/>
      <c r="EE62" s="309"/>
      <c r="EF62" s="309"/>
      <c r="EG62" s="309"/>
      <c r="EH62" s="309"/>
      <c r="EI62" s="216">
        <v>198</v>
      </c>
      <c r="EJ62" s="24">
        <v>0</v>
      </c>
      <c r="EK62" s="24">
        <v>72</v>
      </c>
      <c r="EL62" s="311">
        <f t="shared" si="13"/>
        <v>270</v>
      </c>
      <c r="EN62" s="97">
        <f t="shared" si="9"/>
        <v>120</v>
      </c>
      <c r="EO62" s="97">
        <f t="shared" si="10"/>
        <v>92</v>
      </c>
      <c r="EP62" s="97">
        <f t="shared" si="11"/>
        <v>58</v>
      </c>
      <c r="EQ62" s="97">
        <f t="shared" si="12"/>
        <v>270</v>
      </c>
    </row>
    <row r="63" spans="1:147" x14ac:dyDescent="0.25">
      <c r="A63" s="29" t="s">
        <v>118</v>
      </c>
      <c r="B63" s="254" t="s">
        <v>119</v>
      </c>
      <c r="C63" s="159">
        <v>97</v>
      </c>
      <c r="D63" s="3">
        <v>13</v>
      </c>
      <c r="E63" s="3">
        <v>6</v>
      </c>
      <c r="F63" s="3">
        <v>5</v>
      </c>
      <c r="G63" s="3">
        <v>0</v>
      </c>
      <c r="H63" s="3">
        <v>1</v>
      </c>
      <c r="I63" s="3">
        <v>226</v>
      </c>
      <c r="J63" s="3">
        <v>109</v>
      </c>
      <c r="K63" s="3">
        <v>100</v>
      </c>
      <c r="L63" s="3">
        <v>21</v>
      </c>
      <c r="M63" s="3">
        <v>14</v>
      </c>
      <c r="N63" s="3">
        <v>18</v>
      </c>
      <c r="O63" s="3">
        <v>8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27</v>
      </c>
      <c r="V63" s="3">
        <v>22</v>
      </c>
      <c r="W63" s="3">
        <v>17</v>
      </c>
      <c r="X63" s="3">
        <v>0</v>
      </c>
      <c r="Y63" s="3">
        <v>0</v>
      </c>
      <c r="Z63" s="3">
        <v>0</v>
      </c>
      <c r="AA63" s="3">
        <v>5</v>
      </c>
      <c r="AB63" s="3">
        <v>3</v>
      </c>
      <c r="AC63" s="3">
        <v>2</v>
      </c>
      <c r="AD63" s="3">
        <v>6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40</v>
      </c>
      <c r="AN63" s="3">
        <v>21</v>
      </c>
      <c r="AO63" s="3">
        <v>21</v>
      </c>
      <c r="AP63" s="73">
        <f>+C63+F63+I63+L63+O63+R63+U63+X63+AA63+AD63+AG63+AJ63+AM63</f>
        <v>435</v>
      </c>
      <c r="AQ63" s="73">
        <f>+D63+G63+J63+M63+P63+S63+V63+Y63+AB63+AE63+AH63+AK63+AN63</f>
        <v>182</v>
      </c>
      <c r="AR63" s="73">
        <f>+E63+H63+K63+N63+Q63+T63+W63+Z63+AC63+AF63+AI63+AL63+AO63</f>
        <v>165</v>
      </c>
      <c r="AS63" s="181">
        <f t="shared" si="0"/>
        <v>782</v>
      </c>
      <c r="AT63" s="159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73">
        <f t="shared" si="1"/>
        <v>0</v>
      </c>
      <c r="CH63" s="73">
        <f t="shared" si="2"/>
        <v>0</v>
      </c>
      <c r="CI63" s="73">
        <f t="shared" si="3"/>
        <v>0</v>
      </c>
      <c r="CJ63" s="181">
        <f t="shared" si="4"/>
        <v>0</v>
      </c>
      <c r="CK63" s="31">
        <v>10</v>
      </c>
      <c r="CL63" s="3">
        <v>4</v>
      </c>
      <c r="CM63" s="3">
        <v>0</v>
      </c>
      <c r="CN63" s="3">
        <v>0</v>
      </c>
      <c r="CO63" s="3">
        <v>0</v>
      </c>
      <c r="CP63" s="3">
        <v>0</v>
      </c>
      <c r="CQ63" s="3">
        <v>25</v>
      </c>
      <c r="CR63" s="3">
        <v>11</v>
      </c>
      <c r="CS63" s="3">
        <v>11</v>
      </c>
      <c r="CT63" s="3">
        <v>2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7</v>
      </c>
      <c r="DD63" s="3">
        <v>3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3">
        <v>0</v>
      </c>
      <c r="DT63" s="3">
        <v>0</v>
      </c>
      <c r="DU63" s="3">
        <v>1</v>
      </c>
      <c r="DV63" s="3">
        <v>1</v>
      </c>
      <c r="DW63" s="3">
        <v>0</v>
      </c>
      <c r="DX63" s="73">
        <f t="shared" si="5"/>
        <v>46</v>
      </c>
      <c r="DY63" s="73">
        <f t="shared" si="6"/>
        <v>19</v>
      </c>
      <c r="DZ63" s="73">
        <f t="shared" si="7"/>
        <v>11</v>
      </c>
      <c r="EA63" s="181">
        <f t="shared" si="8"/>
        <v>76</v>
      </c>
      <c r="EB63" s="309"/>
      <c r="EC63" s="309"/>
      <c r="ED63" s="309"/>
      <c r="EE63" s="309"/>
      <c r="EF63" s="309"/>
      <c r="EG63" s="309"/>
      <c r="EH63" s="309"/>
      <c r="EI63" s="216">
        <v>782</v>
      </c>
      <c r="EJ63" s="24">
        <v>0</v>
      </c>
      <c r="EK63" s="24">
        <v>76</v>
      </c>
      <c r="EL63" s="311">
        <f t="shared" si="13"/>
        <v>858</v>
      </c>
      <c r="EN63" s="97">
        <f t="shared" si="9"/>
        <v>481</v>
      </c>
      <c r="EO63" s="97">
        <f t="shared" si="10"/>
        <v>201</v>
      </c>
      <c r="EP63" s="97">
        <f t="shared" si="11"/>
        <v>176</v>
      </c>
      <c r="EQ63" s="97">
        <f t="shared" si="12"/>
        <v>858</v>
      </c>
    </row>
    <row r="64" spans="1:147" x14ac:dyDescent="0.25">
      <c r="A64" s="29" t="s">
        <v>120</v>
      </c>
      <c r="B64" s="254" t="s">
        <v>121</v>
      </c>
      <c r="C64" s="159">
        <v>44</v>
      </c>
      <c r="D64" s="3">
        <v>9</v>
      </c>
      <c r="E64" s="3">
        <v>5</v>
      </c>
      <c r="F64" s="3">
        <v>0</v>
      </c>
      <c r="G64" s="3">
        <v>0</v>
      </c>
      <c r="H64" s="3">
        <v>0</v>
      </c>
      <c r="I64" s="3">
        <v>42</v>
      </c>
      <c r="J64" s="3">
        <v>48</v>
      </c>
      <c r="K64" s="3">
        <v>28</v>
      </c>
      <c r="L64" s="3">
        <v>2</v>
      </c>
      <c r="M64" s="3">
        <v>0</v>
      </c>
      <c r="N64" s="3">
        <v>3</v>
      </c>
      <c r="O64" s="3">
        <v>16</v>
      </c>
      <c r="P64" s="3">
        <v>20</v>
      </c>
      <c r="Q64" s="3">
        <v>27</v>
      </c>
      <c r="R64" s="3">
        <v>0</v>
      </c>
      <c r="S64" s="3">
        <v>0</v>
      </c>
      <c r="T64" s="3">
        <v>0</v>
      </c>
      <c r="U64" s="3">
        <v>2</v>
      </c>
      <c r="V64" s="3">
        <v>0</v>
      </c>
      <c r="W64" s="3">
        <v>0</v>
      </c>
      <c r="X64" s="3">
        <v>1</v>
      </c>
      <c r="Y64" s="3">
        <v>0</v>
      </c>
      <c r="Z64" s="3">
        <v>1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1</v>
      </c>
      <c r="AG64" s="3">
        <v>0</v>
      </c>
      <c r="AH64" s="3">
        <v>0</v>
      </c>
      <c r="AI64" s="3">
        <v>1</v>
      </c>
      <c r="AJ64" s="3">
        <v>0</v>
      </c>
      <c r="AK64" s="3">
        <v>0</v>
      </c>
      <c r="AL64" s="3">
        <v>0</v>
      </c>
      <c r="AM64" s="3">
        <v>12</v>
      </c>
      <c r="AN64" s="3">
        <v>0</v>
      </c>
      <c r="AO64" s="3">
        <v>0</v>
      </c>
      <c r="AP64" s="73">
        <f>+C64+F64+I64+L64+O64+R64+U64+X64+AA64+AD64+AG64+AJ64+AM64</f>
        <v>119</v>
      </c>
      <c r="AQ64" s="73">
        <f>+D64+G64+J64+M64+P64+S64+V64+Y64+AB64+AE64+AH64+AK64+AN64</f>
        <v>77</v>
      </c>
      <c r="AR64" s="73">
        <f>+E64+H64+K64+N64+Q64+T64+W64+Z64+AC64+AF64+AI64+AL64+AO64</f>
        <v>66</v>
      </c>
      <c r="AS64" s="181">
        <f t="shared" si="0"/>
        <v>262</v>
      </c>
      <c r="AT64" s="159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73">
        <f t="shared" si="1"/>
        <v>0</v>
      </c>
      <c r="CH64" s="73">
        <f t="shared" si="2"/>
        <v>0</v>
      </c>
      <c r="CI64" s="73">
        <f t="shared" si="3"/>
        <v>0</v>
      </c>
      <c r="CJ64" s="181">
        <f t="shared" si="4"/>
        <v>0</v>
      </c>
      <c r="CK64" s="31">
        <v>2</v>
      </c>
      <c r="CL64" s="3">
        <v>2</v>
      </c>
      <c r="CM64" s="3">
        <v>0</v>
      </c>
      <c r="CN64" s="3">
        <v>0</v>
      </c>
      <c r="CO64" s="3">
        <v>0</v>
      </c>
      <c r="CP64" s="3">
        <v>0</v>
      </c>
      <c r="CQ64" s="3">
        <v>3</v>
      </c>
      <c r="CR64" s="3">
        <v>3</v>
      </c>
      <c r="CS64" s="3">
        <v>3</v>
      </c>
      <c r="CT64" s="3">
        <v>0</v>
      </c>
      <c r="CU64" s="3">
        <v>0</v>
      </c>
      <c r="CV64" s="3">
        <v>0</v>
      </c>
      <c r="CW64" s="3">
        <v>18</v>
      </c>
      <c r="CX64" s="3">
        <v>4</v>
      </c>
      <c r="CY64" s="3">
        <v>4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1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">
        <v>1</v>
      </c>
      <c r="DV64" s="3">
        <v>0</v>
      </c>
      <c r="DW64" s="3">
        <v>0</v>
      </c>
      <c r="DX64" s="73">
        <f t="shared" si="5"/>
        <v>24</v>
      </c>
      <c r="DY64" s="73">
        <f t="shared" si="6"/>
        <v>9</v>
      </c>
      <c r="DZ64" s="73">
        <f t="shared" si="7"/>
        <v>8</v>
      </c>
      <c r="EA64" s="181">
        <f t="shared" si="8"/>
        <v>41</v>
      </c>
      <c r="EB64" s="309"/>
      <c r="EC64" s="309"/>
      <c r="ED64" s="309"/>
      <c r="EE64" s="309"/>
      <c r="EF64" s="309"/>
      <c r="EG64" s="309"/>
      <c r="EH64" s="309"/>
      <c r="EI64" s="216">
        <v>262</v>
      </c>
      <c r="EJ64" s="24">
        <v>0</v>
      </c>
      <c r="EK64" s="24">
        <v>41</v>
      </c>
      <c r="EL64" s="311">
        <f t="shared" si="13"/>
        <v>303</v>
      </c>
      <c r="EN64" s="97">
        <f t="shared" si="9"/>
        <v>143</v>
      </c>
      <c r="EO64" s="97">
        <f t="shared" si="10"/>
        <v>86</v>
      </c>
      <c r="EP64" s="97">
        <f t="shared" si="11"/>
        <v>74</v>
      </c>
      <c r="EQ64" s="97">
        <f t="shared" si="12"/>
        <v>303</v>
      </c>
    </row>
    <row r="65" spans="1:147" x14ac:dyDescent="0.25">
      <c r="A65" s="29" t="s">
        <v>122</v>
      </c>
      <c r="B65" s="254" t="s">
        <v>123</v>
      </c>
      <c r="C65" s="159">
        <v>129</v>
      </c>
      <c r="D65" s="3">
        <v>0</v>
      </c>
      <c r="E65" s="3">
        <v>14</v>
      </c>
      <c r="F65" s="3">
        <v>0</v>
      </c>
      <c r="G65" s="3">
        <v>0</v>
      </c>
      <c r="H65" s="3">
        <v>0</v>
      </c>
      <c r="I65" s="3">
        <v>91</v>
      </c>
      <c r="J65" s="3">
        <v>85</v>
      </c>
      <c r="K65" s="3">
        <v>83</v>
      </c>
      <c r="L65" s="3">
        <v>0</v>
      </c>
      <c r="M65" s="3">
        <v>19</v>
      </c>
      <c r="N65" s="3">
        <v>1</v>
      </c>
      <c r="O65" s="3">
        <v>14</v>
      </c>
      <c r="P65" s="3">
        <v>9</v>
      </c>
      <c r="Q65" s="3">
        <v>3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2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53</v>
      </c>
      <c r="AO65" s="3">
        <v>0</v>
      </c>
      <c r="AP65" s="73">
        <f>+C65+F65+I65+L65+O65+R65+U65+X65+AA65+AD65+AG65+AJ65+AM65</f>
        <v>234</v>
      </c>
      <c r="AQ65" s="73">
        <f>+D65+G65+J65+M65+P65+S65+V65+Y65+AB65+AE65+AH65+AK65+AN65</f>
        <v>168</v>
      </c>
      <c r="AR65" s="73">
        <f>+E65+H65+K65+N65+Q65+T65+W65+Z65+AC65+AF65+AI65+AL65+AO65</f>
        <v>101</v>
      </c>
      <c r="AS65" s="181">
        <f t="shared" si="0"/>
        <v>503</v>
      </c>
      <c r="AT65" s="159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73">
        <f t="shared" si="1"/>
        <v>0</v>
      </c>
      <c r="CH65" s="73">
        <f t="shared" si="2"/>
        <v>0</v>
      </c>
      <c r="CI65" s="73">
        <f t="shared" si="3"/>
        <v>0</v>
      </c>
      <c r="CJ65" s="181">
        <f t="shared" si="4"/>
        <v>0</v>
      </c>
      <c r="CK65" s="31">
        <v>0</v>
      </c>
      <c r="CL65" s="3">
        <v>0</v>
      </c>
      <c r="CM65" s="3">
        <v>1</v>
      </c>
      <c r="CN65" s="3">
        <v>0</v>
      </c>
      <c r="CO65" s="3">
        <v>0</v>
      </c>
      <c r="CP65" s="3">
        <v>0</v>
      </c>
      <c r="CQ65" s="3">
        <v>1</v>
      </c>
      <c r="CR65" s="3">
        <v>5</v>
      </c>
      <c r="CS65" s="3">
        <v>2</v>
      </c>
      <c r="CT65" s="3">
        <v>0</v>
      </c>
      <c r="CU65" s="3">
        <v>1</v>
      </c>
      <c r="CV65" s="3">
        <v>0</v>
      </c>
      <c r="CW65" s="3">
        <v>3</v>
      </c>
      <c r="CX65" s="3">
        <v>1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73">
        <f t="shared" si="5"/>
        <v>4</v>
      </c>
      <c r="DY65" s="73">
        <f t="shared" si="6"/>
        <v>7</v>
      </c>
      <c r="DZ65" s="73">
        <f t="shared" si="7"/>
        <v>3</v>
      </c>
      <c r="EA65" s="181">
        <f t="shared" si="8"/>
        <v>14</v>
      </c>
      <c r="EB65" s="309"/>
      <c r="EC65" s="309"/>
      <c r="ED65" s="309"/>
      <c r="EE65" s="309"/>
      <c r="EF65" s="309"/>
      <c r="EG65" s="309"/>
      <c r="EH65" s="309"/>
      <c r="EI65" s="216">
        <v>503</v>
      </c>
      <c r="EJ65" s="24">
        <v>0</v>
      </c>
      <c r="EK65" s="24">
        <v>14</v>
      </c>
      <c r="EL65" s="311">
        <f t="shared" si="13"/>
        <v>517</v>
      </c>
      <c r="EN65" s="97">
        <f t="shared" si="9"/>
        <v>238</v>
      </c>
      <c r="EO65" s="97">
        <f t="shared" si="10"/>
        <v>175</v>
      </c>
      <c r="EP65" s="97">
        <f t="shared" si="11"/>
        <v>104</v>
      </c>
      <c r="EQ65" s="97">
        <f t="shared" si="12"/>
        <v>517</v>
      </c>
    </row>
    <row r="66" spans="1:147" x14ac:dyDescent="0.25">
      <c r="A66" s="29" t="s">
        <v>124</v>
      </c>
      <c r="B66" s="254" t="s">
        <v>125</v>
      </c>
      <c r="C66" s="159">
        <v>5</v>
      </c>
      <c r="D66" s="3">
        <v>1</v>
      </c>
      <c r="E66" s="3">
        <v>0</v>
      </c>
      <c r="F66" s="3">
        <v>1</v>
      </c>
      <c r="G66" s="3">
        <v>2</v>
      </c>
      <c r="H66" s="3">
        <v>0</v>
      </c>
      <c r="I66" s="3">
        <v>2</v>
      </c>
      <c r="J66" s="3">
        <v>1</v>
      </c>
      <c r="K66" s="3">
        <v>1</v>
      </c>
      <c r="L66" s="3">
        <v>3</v>
      </c>
      <c r="M66" s="3">
        <v>10</v>
      </c>
      <c r="N66" s="3">
        <v>3</v>
      </c>
      <c r="O66" s="3">
        <v>6</v>
      </c>
      <c r="P66" s="3">
        <v>6</v>
      </c>
      <c r="Q66" s="3">
        <v>6</v>
      </c>
      <c r="R66" s="3">
        <v>1</v>
      </c>
      <c r="S66" s="3">
        <v>0</v>
      </c>
      <c r="T66" s="3">
        <v>0</v>
      </c>
      <c r="U66" s="3">
        <v>1</v>
      </c>
      <c r="V66" s="3">
        <v>1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2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1</v>
      </c>
      <c r="AN66" s="3">
        <v>1</v>
      </c>
      <c r="AO66" s="3">
        <v>0</v>
      </c>
      <c r="AP66" s="73">
        <f>+C66+F66+I66+L66+O66+R66+U66+X66+AA66+AD66+AG66+AJ66+AM66</f>
        <v>20</v>
      </c>
      <c r="AQ66" s="73">
        <f>+D66+G66+J66+M66+P66+S66+V66+Y66+AB66+AE66+AH66+AK66+AN66</f>
        <v>22</v>
      </c>
      <c r="AR66" s="73">
        <f>+E66+H66+K66+N66+Q66+T66+W66+Z66+AC66+AF66+AI66+AL66+AO66</f>
        <v>12</v>
      </c>
      <c r="AS66" s="181">
        <f t="shared" si="0"/>
        <v>54</v>
      </c>
      <c r="AT66" s="159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73">
        <f t="shared" si="1"/>
        <v>0</v>
      </c>
      <c r="CH66" s="73">
        <f t="shared" si="2"/>
        <v>0</v>
      </c>
      <c r="CI66" s="73">
        <f t="shared" si="3"/>
        <v>0</v>
      </c>
      <c r="CJ66" s="181">
        <f t="shared" si="4"/>
        <v>0</v>
      </c>
      <c r="CK66" s="31">
        <v>3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4</v>
      </c>
      <c r="CT66" s="3">
        <v>2</v>
      </c>
      <c r="CU66" s="3">
        <v>1</v>
      </c>
      <c r="CV66" s="3">
        <v>0</v>
      </c>
      <c r="CW66" s="3">
        <v>0</v>
      </c>
      <c r="CX66" s="3">
        <v>2</v>
      </c>
      <c r="CY66" s="3">
        <v>1</v>
      </c>
      <c r="CZ66" s="3">
        <v>0</v>
      </c>
      <c r="DA66" s="3">
        <v>0</v>
      </c>
      <c r="DB66" s="3">
        <v>0</v>
      </c>
      <c r="DC66" s="3">
        <v>5</v>
      </c>
      <c r="DD66" s="3">
        <v>0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73">
        <f t="shared" si="5"/>
        <v>10</v>
      </c>
      <c r="DY66" s="73">
        <f t="shared" si="6"/>
        <v>3</v>
      </c>
      <c r="DZ66" s="73">
        <f t="shared" si="7"/>
        <v>5</v>
      </c>
      <c r="EA66" s="181">
        <f t="shared" si="8"/>
        <v>18</v>
      </c>
      <c r="EB66" s="309"/>
      <c r="EC66" s="309"/>
      <c r="ED66" s="309"/>
      <c r="EE66" s="309"/>
      <c r="EF66" s="309"/>
      <c r="EG66" s="309"/>
      <c r="EH66" s="309"/>
      <c r="EI66" s="216">
        <v>54</v>
      </c>
      <c r="EJ66" s="24">
        <v>0</v>
      </c>
      <c r="EK66" s="24">
        <v>18</v>
      </c>
      <c r="EL66" s="311">
        <f t="shared" si="13"/>
        <v>72</v>
      </c>
      <c r="EN66" s="97">
        <f t="shared" si="9"/>
        <v>30</v>
      </c>
      <c r="EO66" s="97">
        <f t="shared" si="10"/>
        <v>25</v>
      </c>
      <c r="EP66" s="97">
        <f t="shared" si="11"/>
        <v>17</v>
      </c>
      <c r="EQ66" s="97">
        <f t="shared" si="12"/>
        <v>72</v>
      </c>
    </row>
    <row r="67" spans="1:147" x14ac:dyDescent="0.25">
      <c r="A67" s="29" t="s">
        <v>126</v>
      </c>
      <c r="B67" s="254" t="s">
        <v>127</v>
      </c>
      <c r="C67" s="159">
        <v>3</v>
      </c>
      <c r="D67" s="3">
        <v>3</v>
      </c>
      <c r="E67" s="3">
        <v>3</v>
      </c>
      <c r="F67" s="3">
        <v>14</v>
      </c>
      <c r="G67" s="3">
        <v>5</v>
      </c>
      <c r="H67" s="3">
        <v>3</v>
      </c>
      <c r="I67" s="3">
        <v>0</v>
      </c>
      <c r="J67" s="3">
        <v>0</v>
      </c>
      <c r="K67" s="3">
        <v>0</v>
      </c>
      <c r="L67" s="3">
        <v>5</v>
      </c>
      <c r="M67" s="3">
        <v>4</v>
      </c>
      <c r="N67" s="3">
        <v>0</v>
      </c>
      <c r="O67" s="3">
        <v>24</v>
      </c>
      <c r="P67" s="3">
        <v>16</v>
      </c>
      <c r="Q67" s="3">
        <v>11</v>
      </c>
      <c r="R67" s="3">
        <v>4</v>
      </c>
      <c r="S67" s="3">
        <v>0</v>
      </c>
      <c r="T67" s="3">
        <v>1</v>
      </c>
      <c r="U67" s="3">
        <v>34</v>
      </c>
      <c r="V67" s="3">
        <v>16</v>
      </c>
      <c r="W67" s="3">
        <v>19</v>
      </c>
      <c r="X67" s="3">
        <v>3</v>
      </c>
      <c r="Y67" s="3">
        <v>0</v>
      </c>
      <c r="Z67" s="3">
        <v>0</v>
      </c>
      <c r="AA67" s="3">
        <v>2</v>
      </c>
      <c r="AB67" s="3">
        <v>2</v>
      </c>
      <c r="AC67" s="3">
        <v>2</v>
      </c>
      <c r="AD67" s="3">
        <v>0</v>
      </c>
      <c r="AE67" s="3">
        <v>0</v>
      </c>
      <c r="AF67" s="3">
        <v>1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12</v>
      </c>
      <c r="AN67" s="3">
        <v>13</v>
      </c>
      <c r="AO67" s="3">
        <v>18</v>
      </c>
      <c r="AP67" s="73">
        <f>+C67+F67+I67+L67+O67+R67+U67+X67+AA67+AD67+AG67+AJ67+AM67</f>
        <v>101</v>
      </c>
      <c r="AQ67" s="73">
        <f>+D67+G67+J67+M67+P67+S67+V67+Y67+AB67+AE67+AH67+AK67+AN67</f>
        <v>59</v>
      </c>
      <c r="AR67" s="73">
        <f>+E67+H67+K67+N67+Q67+T67+W67+Z67+AC67+AF67+AI67+AL67+AO67</f>
        <v>58</v>
      </c>
      <c r="AS67" s="181">
        <f t="shared" si="0"/>
        <v>218</v>
      </c>
      <c r="AT67" s="159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73">
        <f t="shared" si="1"/>
        <v>0</v>
      </c>
      <c r="CH67" s="73">
        <f t="shared" si="2"/>
        <v>0</v>
      </c>
      <c r="CI67" s="73">
        <f t="shared" si="3"/>
        <v>0</v>
      </c>
      <c r="CJ67" s="181">
        <f t="shared" si="4"/>
        <v>0</v>
      </c>
      <c r="CK67" s="31">
        <v>0</v>
      </c>
      <c r="CL67" s="3">
        <v>6</v>
      </c>
      <c r="CM67" s="3">
        <v>4</v>
      </c>
      <c r="CN67" s="3">
        <v>0</v>
      </c>
      <c r="CO67" s="3">
        <v>0</v>
      </c>
      <c r="CP67" s="3">
        <v>2</v>
      </c>
      <c r="CQ67" s="3">
        <v>0</v>
      </c>
      <c r="CR67" s="3">
        <v>0</v>
      </c>
      <c r="CS67" s="3">
        <v>0</v>
      </c>
      <c r="CT67" s="3">
        <v>0</v>
      </c>
      <c r="CU67" s="3">
        <v>9</v>
      </c>
      <c r="CV67" s="3">
        <v>0</v>
      </c>
      <c r="CW67" s="3">
        <v>0</v>
      </c>
      <c r="CX67" s="3">
        <v>7</v>
      </c>
      <c r="CY67" s="3">
        <v>11</v>
      </c>
      <c r="CZ67" s="3">
        <v>0</v>
      </c>
      <c r="DA67" s="3">
        <v>0</v>
      </c>
      <c r="DB67" s="3">
        <v>1</v>
      </c>
      <c r="DC67" s="3">
        <v>2</v>
      </c>
      <c r="DD67" s="3">
        <v>11</v>
      </c>
      <c r="DE67" s="3">
        <v>19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2</v>
      </c>
      <c r="DL67" s="3">
        <v>0</v>
      </c>
      <c r="DM67" s="3">
        <v>1</v>
      </c>
      <c r="DN67" s="3">
        <v>1</v>
      </c>
      <c r="DO67" s="3">
        <v>0</v>
      </c>
      <c r="DP67" s="3">
        <v>0</v>
      </c>
      <c r="DQ67" s="3">
        <v>0</v>
      </c>
      <c r="DR67" s="3">
        <v>0</v>
      </c>
      <c r="DS67" s="3">
        <v>0</v>
      </c>
      <c r="DT67" s="3">
        <v>0</v>
      </c>
      <c r="DU67" s="3">
        <v>0</v>
      </c>
      <c r="DV67" s="3">
        <v>0</v>
      </c>
      <c r="DW67" s="3">
        <v>18</v>
      </c>
      <c r="DX67" s="73">
        <f t="shared" si="5"/>
        <v>2</v>
      </c>
      <c r="DY67" s="73">
        <f t="shared" si="6"/>
        <v>34</v>
      </c>
      <c r="DZ67" s="73">
        <f t="shared" si="7"/>
        <v>58</v>
      </c>
      <c r="EA67" s="181">
        <f t="shared" si="8"/>
        <v>94</v>
      </c>
      <c r="EB67" s="309"/>
      <c r="EC67" s="309"/>
      <c r="ED67" s="309"/>
      <c r="EE67" s="309"/>
      <c r="EF67" s="309"/>
      <c r="EG67" s="309"/>
      <c r="EH67" s="309"/>
      <c r="EI67" s="216">
        <v>218</v>
      </c>
      <c r="EJ67" s="24">
        <v>0</v>
      </c>
      <c r="EK67" s="24">
        <v>94</v>
      </c>
      <c r="EL67" s="311">
        <f t="shared" si="13"/>
        <v>312</v>
      </c>
      <c r="EN67" s="97">
        <f t="shared" si="9"/>
        <v>103</v>
      </c>
      <c r="EO67" s="97">
        <f t="shared" si="10"/>
        <v>93</v>
      </c>
      <c r="EP67" s="97">
        <f t="shared" si="11"/>
        <v>116</v>
      </c>
      <c r="EQ67" s="97">
        <f t="shared" si="12"/>
        <v>312</v>
      </c>
    </row>
    <row r="68" spans="1:147" x14ac:dyDescent="0.25">
      <c r="A68" s="29" t="s">
        <v>128</v>
      </c>
      <c r="B68" s="254" t="s">
        <v>129</v>
      </c>
      <c r="C68" s="159">
        <v>46</v>
      </c>
      <c r="D68" s="3">
        <v>15</v>
      </c>
      <c r="E68" s="3">
        <v>2</v>
      </c>
      <c r="F68" s="3">
        <v>5</v>
      </c>
      <c r="G68" s="3">
        <v>0</v>
      </c>
      <c r="H68" s="3">
        <v>0</v>
      </c>
      <c r="I68" s="3">
        <v>28</v>
      </c>
      <c r="J68" s="3">
        <v>29</v>
      </c>
      <c r="K68" s="3">
        <v>10</v>
      </c>
      <c r="L68" s="3">
        <v>2</v>
      </c>
      <c r="M68" s="3">
        <v>0</v>
      </c>
      <c r="N68" s="3">
        <v>1</v>
      </c>
      <c r="O68" s="3">
        <v>16</v>
      </c>
      <c r="P68" s="3">
        <v>11</v>
      </c>
      <c r="Q68" s="3">
        <v>8</v>
      </c>
      <c r="R68" s="3">
        <v>0</v>
      </c>
      <c r="S68" s="3">
        <v>0</v>
      </c>
      <c r="T68" s="3">
        <v>0</v>
      </c>
      <c r="U68" s="3">
        <v>5</v>
      </c>
      <c r="V68" s="3">
        <v>0</v>
      </c>
      <c r="W68" s="3">
        <v>0</v>
      </c>
      <c r="X68" s="3">
        <v>0</v>
      </c>
      <c r="Y68" s="3">
        <v>1</v>
      </c>
      <c r="Z68" s="3">
        <v>0</v>
      </c>
      <c r="AA68" s="3">
        <v>3</v>
      </c>
      <c r="AB68" s="3">
        <v>1</v>
      </c>
      <c r="AC68" s="3">
        <v>4</v>
      </c>
      <c r="AD68" s="3">
        <v>0</v>
      </c>
      <c r="AE68" s="3">
        <v>0</v>
      </c>
      <c r="AF68" s="3">
        <v>2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1</v>
      </c>
      <c r="AO68" s="3">
        <v>0</v>
      </c>
      <c r="AP68" s="73">
        <f>+C68+F68+I68+L68+O68+R68+U68+X68+AA68+AD68+AG68+AJ68+AM68</f>
        <v>105</v>
      </c>
      <c r="AQ68" s="73">
        <f>+D68+G68+J68+M68+P68+S68+V68+Y68+AB68+AE68+AH68+AK68+AN68</f>
        <v>58</v>
      </c>
      <c r="AR68" s="73">
        <f>+E68+H68+K68+N68+Q68+T68+W68+Z68+AC68+AF68+AI68+AL68+AO68</f>
        <v>27</v>
      </c>
      <c r="AS68" s="181">
        <f t="shared" si="0"/>
        <v>190</v>
      </c>
      <c r="AT68" s="159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73">
        <f t="shared" si="1"/>
        <v>0</v>
      </c>
      <c r="CH68" s="73">
        <f t="shared" si="2"/>
        <v>0</v>
      </c>
      <c r="CI68" s="73">
        <f t="shared" si="3"/>
        <v>0</v>
      </c>
      <c r="CJ68" s="181">
        <f t="shared" si="4"/>
        <v>0</v>
      </c>
      <c r="CK68" s="31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73">
        <f t="shared" si="5"/>
        <v>0</v>
      </c>
      <c r="DY68" s="73">
        <f t="shared" si="6"/>
        <v>0</v>
      </c>
      <c r="DZ68" s="73">
        <f t="shared" si="7"/>
        <v>0</v>
      </c>
      <c r="EA68" s="181">
        <f t="shared" si="8"/>
        <v>0</v>
      </c>
      <c r="EB68" s="309"/>
      <c r="EC68" s="309"/>
      <c r="ED68" s="309"/>
      <c r="EE68" s="309"/>
      <c r="EF68" s="309"/>
      <c r="EG68" s="309"/>
      <c r="EH68" s="309"/>
      <c r="EI68" s="216">
        <v>190</v>
      </c>
      <c r="EJ68" s="24">
        <v>0</v>
      </c>
      <c r="EK68" s="24">
        <v>0</v>
      </c>
      <c r="EL68" s="311">
        <f t="shared" si="13"/>
        <v>190</v>
      </c>
      <c r="EN68" s="97">
        <f t="shared" si="9"/>
        <v>105</v>
      </c>
      <c r="EO68" s="97">
        <f t="shared" si="10"/>
        <v>58</v>
      </c>
      <c r="EP68" s="97">
        <f t="shared" si="11"/>
        <v>27</v>
      </c>
      <c r="EQ68" s="97">
        <f t="shared" si="12"/>
        <v>190</v>
      </c>
    </row>
    <row r="69" spans="1:147" x14ac:dyDescent="0.25">
      <c r="A69" s="29" t="s">
        <v>130</v>
      </c>
      <c r="B69" s="254" t="s">
        <v>131</v>
      </c>
      <c r="C69" s="159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73">
        <f>+C69+F69+I69+L69+O69+R69+U69+X69+AA69+AD69+AG69+AJ69+AM69</f>
        <v>0</v>
      </c>
      <c r="AQ69" s="73">
        <f>+D69+G69+J69+M69+P69+S69+V69+Y69+AB69+AE69+AH69+AK69+AN69</f>
        <v>0</v>
      </c>
      <c r="AR69" s="73">
        <f>+E69+H69+K69+N69+Q69+T69+W69+Z69+AC69+AF69+AI69+AL69+AO69</f>
        <v>0</v>
      </c>
      <c r="AS69" s="181">
        <f t="shared" si="0"/>
        <v>0</v>
      </c>
      <c r="AT69" s="159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73">
        <f t="shared" si="1"/>
        <v>0</v>
      </c>
      <c r="CH69" s="73">
        <f t="shared" si="2"/>
        <v>0</v>
      </c>
      <c r="CI69" s="73">
        <f t="shared" si="3"/>
        <v>0</v>
      </c>
      <c r="CJ69" s="181">
        <f t="shared" si="4"/>
        <v>0</v>
      </c>
      <c r="CK69" s="31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73">
        <f t="shared" si="5"/>
        <v>0</v>
      </c>
      <c r="DY69" s="73">
        <f t="shared" si="6"/>
        <v>0</v>
      </c>
      <c r="DZ69" s="73">
        <f t="shared" si="7"/>
        <v>0</v>
      </c>
      <c r="EA69" s="181">
        <f t="shared" si="8"/>
        <v>0</v>
      </c>
      <c r="EB69" s="309"/>
      <c r="EC69" s="309"/>
      <c r="ED69" s="309"/>
      <c r="EE69" s="309"/>
      <c r="EF69" s="309"/>
      <c r="EG69" s="309"/>
      <c r="EH69" s="309"/>
      <c r="EI69" s="216">
        <v>0</v>
      </c>
      <c r="EJ69" s="24">
        <v>0</v>
      </c>
      <c r="EK69" s="24">
        <v>0</v>
      </c>
      <c r="EL69" s="311">
        <f t="shared" si="13"/>
        <v>0</v>
      </c>
      <c r="EN69" s="97">
        <f t="shared" si="9"/>
        <v>0</v>
      </c>
      <c r="EO69" s="97">
        <f t="shared" si="10"/>
        <v>0</v>
      </c>
      <c r="EP69" s="97">
        <f t="shared" si="11"/>
        <v>0</v>
      </c>
      <c r="EQ69" s="97">
        <f t="shared" si="12"/>
        <v>0</v>
      </c>
    </row>
    <row r="70" spans="1:147" x14ac:dyDescent="0.25">
      <c r="A70" s="29" t="s">
        <v>132</v>
      </c>
      <c r="B70" s="254" t="s">
        <v>133</v>
      </c>
      <c r="C70" s="159">
        <v>31</v>
      </c>
      <c r="D70" s="3">
        <v>0</v>
      </c>
      <c r="E70" s="3">
        <v>0</v>
      </c>
      <c r="F70" s="3">
        <v>0</v>
      </c>
      <c r="G70" s="3">
        <v>0</v>
      </c>
      <c r="H70" s="3">
        <v>1</v>
      </c>
      <c r="I70" s="3">
        <v>15</v>
      </c>
      <c r="J70" s="3">
        <v>12</v>
      </c>
      <c r="K70" s="3">
        <v>26</v>
      </c>
      <c r="L70" s="3">
        <v>2</v>
      </c>
      <c r="M70" s="3">
        <v>1</v>
      </c>
      <c r="N70" s="3">
        <v>1</v>
      </c>
      <c r="O70" s="3">
        <v>24</v>
      </c>
      <c r="P70" s="3">
        <v>10</v>
      </c>
      <c r="Q70" s="3">
        <v>10</v>
      </c>
      <c r="R70" s="3">
        <v>0</v>
      </c>
      <c r="S70" s="3">
        <v>0</v>
      </c>
      <c r="T70" s="3">
        <v>0</v>
      </c>
      <c r="U70" s="3">
        <v>2</v>
      </c>
      <c r="V70" s="3">
        <v>0</v>
      </c>
      <c r="W70" s="3">
        <v>0</v>
      </c>
      <c r="X70" s="3">
        <v>0</v>
      </c>
      <c r="Y70" s="3">
        <v>1</v>
      </c>
      <c r="Z70" s="3">
        <v>1</v>
      </c>
      <c r="AA70" s="3">
        <v>2</v>
      </c>
      <c r="AB70" s="3">
        <v>0</v>
      </c>
      <c r="AC70" s="3">
        <v>1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1</v>
      </c>
      <c r="AN70" s="3">
        <v>0</v>
      </c>
      <c r="AO70" s="3">
        <v>0</v>
      </c>
      <c r="AP70" s="73">
        <f>+C70+F70+I70+L70+O70+R70+U70+X70+AA70+AD70+AG70+AJ70+AM70</f>
        <v>77</v>
      </c>
      <c r="AQ70" s="73">
        <f>+D70+G70+J70+M70+P70+S70+V70+Y70+AB70+AE70+AH70+AK70+AN70</f>
        <v>24</v>
      </c>
      <c r="AR70" s="73">
        <f>+E70+H70+K70+N70+Q70+T70+W70+Z70+AC70+AF70+AI70+AL70+AO70</f>
        <v>40</v>
      </c>
      <c r="AS70" s="181">
        <f t="shared" ref="AS70:AS113" si="14">+AP70+AQ70+AR70</f>
        <v>141</v>
      </c>
      <c r="AT70" s="159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73">
        <f t="shared" ref="CG70:CG113" si="15">+AT70+AW70+AZ70+BC70+BF70+BI70+BL70+BO70+BR70+BU70+BX70+CA70+CD70</f>
        <v>0</v>
      </c>
      <c r="CH70" s="73">
        <f t="shared" ref="CH70:CH113" si="16">+AU70+AX70+BA70+BD70+BG70+BJ70+BM70+BP70+BS70+BV70+BY70+CB70+CE70</f>
        <v>0</v>
      </c>
      <c r="CI70" s="73">
        <f t="shared" ref="CI70:CI113" si="17">+AV70+AY70+BB70+BE70+BH70+BK70+BN70+BQ70+BT70+BW70+BZ70+CC70+CF70</f>
        <v>0</v>
      </c>
      <c r="CJ70" s="181">
        <f t="shared" ref="CJ70:CJ113" si="18">+CG70+CH70+CI70</f>
        <v>0</v>
      </c>
      <c r="CK70" s="31">
        <v>14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7</v>
      </c>
      <c r="CS70" s="3">
        <v>5</v>
      </c>
      <c r="CT70" s="3">
        <v>0</v>
      </c>
      <c r="CU70" s="3">
        <v>0</v>
      </c>
      <c r="CV70" s="3">
        <v>0</v>
      </c>
      <c r="CW70" s="3">
        <v>2</v>
      </c>
      <c r="CX70" s="3">
        <v>0</v>
      </c>
      <c r="CY70" s="3">
        <v>1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1</v>
      </c>
      <c r="DW70" s="3">
        <v>0</v>
      </c>
      <c r="DX70" s="73">
        <f t="shared" ref="DX70:DX113" si="19">+CK70+CN70+CQ70+CT70+CW70+CZ70+DC70+DF70+DI70+DL70+DO70+DR70+DU70</f>
        <v>16</v>
      </c>
      <c r="DY70" s="73">
        <f t="shared" ref="DY70:DY113" si="20">+CL70+CO70+CR70+CU70+CX70+DA70+DD70+DG70+DJ70+DM70+DP70+DS70+DV70</f>
        <v>8</v>
      </c>
      <c r="DZ70" s="73">
        <f t="shared" ref="DZ70:DZ113" si="21">+CM70+CP70+CS70+CV70+CY70+DB70+DE70+DH70+DK70+DN70+DQ70+DT70+DW70</f>
        <v>6</v>
      </c>
      <c r="EA70" s="181">
        <f t="shared" ref="EA70:EA113" si="22">+DX70+DY70+DZ70</f>
        <v>30</v>
      </c>
      <c r="EB70" s="309"/>
      <c r="EC70" s="309"/>
      <c r="ED70" s="309"/>
      <c r="EE70" s="309"/>
      <c r="EF70" s="309"/>
      <c r="EG70" s="309"/>
      <c r="EH70" s="309"/>
      <c r="EI70" s="216">
        <v>141</v>
      </c>
      <c r="EJ70" s="24">
        <v>0</v>
      </c>
      <c r="EK70" s="24">
        <v>30</v>
      </c>
      <c r="EL70" s="311">
        <f t="shared" si="13"/>
        <v>171</v>
      </c>
      <c r="EN70" s="97">
        <f t="shared" ref="EN70:EN113" si="23">+AP70+CG70+DX70</f>
        <v>93</v>
      </c>
      <c r="EO70" s="97">
        <f t="shared" ref="EO70:EO113" si="24">+AQ70+CH70+DY70</f>
        <v>32</v>
      </c>
      <c r="EP70" s="97">
        <f t="shared" ref="EP70:EP113" si="25">+AR70+CI70+DZ70</f>
        <v>46</v>
      </c>
      <c r="EQ70" s="97">
        <f t="shared" ref="EQ70:EQ113" si="26">SUM(EN70:EP70)</f>
        <v>171</v>
      </c>
    </row>
    <row r="71" spans="1:147" x14ac:dyDescent="0.25">
      <c r="A71" s="29" t="s">
        <v>134</v>
      </c>
      <c r="B71" s="254" t="s">
        <v>135</v>
      </c>
      <c r="C71" s="159">
        <v>1</v>
      </c>
      <c r="D71" s="3">
        <v>16</v>
      </c>
      <c r="E71" s="3">
        <v>4</v>
      </c>
      <c r="F71" s="3">
        <v>11</v>
      </c>
      <c r="G71" s="3">
        <v>0</v>
      </c>
      <c r="H71" s="3">
        <v>0</v>
      </c>
      <c r="I71" s="3">
        <v>17</v>
      </c>
      <c r="J71" s="3">
        <v>5</v>
      </c>
      <c r="K71" s="3">
        <v>36</v>
      </c>
      <c r="L71" s="3">
        <v>3</v>
      </c>
      <c r="M71" s="3">
        <v>1</v>
      </c>
      <c r="N71" s="3">
        <v>1</v>
      </c>
      <c r="O71" s="3">
        <v>8</v>
      </c>
      <c r="P71" s="3">
        <v>10</v>
      </c>
      <c r="Q71" s="3">
        <v>2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6</v>
      </c>
      <c r="Y71" s="3">
        <v>2</v>
      </c>
      <c r="Z71" s="3">
        <v>0</v>
      </c>
      <c r="AA71" s="3">
        <v>0</v>
      </c>
      <c r="AB71" s="3">
        <v>10</v>
      </c>
      <c r="AC71" s="3">
        <v>2</v>
      </c>
      <c r="AD71" s="3">
        <v>0</v>
      </c>
      <c r="AE71" s="3">
        <v>0</v>
      </c>
      <c r="AF71" s="3">
        <v>8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2</v>
      </c>
      <c r="AN71" s="3">
        <v>0</v>
      </c>
      <c r="AO71" s="3">
        <v>4</v>
      </c>
      <c r="AP71" s="73">
        <f>+C71+F71+I71+L71+O71+R71+U71+X71+AA71+AD71+AG71+AJ71+AM71</f>
        <v>48</v>
      </c>
      <c r="AQ71" s="73">
        <f>+D71+G71+J71+M71+P71+S71+V71+Y71+AB71+AE71+AH71+AK71+AN71</f>
        <v>44</v>
      </c>
      <c r="AR71" s="73">
        <f>+E71+H71+K71+N71+Q71+T71+W71+Z71+AC71+AF71+AI71+AL71+AO71</f>
        <v>57</v>
      </c>
      <c r="AS71" s="181">
        <f t="shared" si="14"/>
        <v>149</v>
      </c>
      <c r="AT71" s="159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73">
        <f t="shared" si="15"/>
        <v>0</v>
      </c>
      <c r="CH71" s="73">
        <f t="shared" si="16"/>
        <v>0</v>
      </c>
      <c r="CI71" s="73">
        <f t="shared" si="17"/>
        <v>0</v>
      </c>
      <c r="CJ71" s="181">
        <f t="shared" si="18"/>
        <v>0</v>
      </c>
      <c r="CK71" s="31">
        <v>4</v>
      </c>
      <c r="CL71" s="3">
        <v>0</v>
      </c>
      <c r="CM71" s="3">
        <v>13</v>
      </c>
      <c r="CN71" s="3">
        <v>3</v>
      </c>
      <c r="CO71" s="3">
        <v>0</v>
      </c>
      <c r="CP71" s="3">
        <v>7</v>
      </c>
      <c r="CQ71" s="3">
        <v>31</v>
      </c>
      <c r="CR71" s="3">
        <v>6</v>
      </c>
      <c r="CS71" s="3">
        <v>45</v>
      </c>
      <c r="CT71" s="3">
        <v>2</v>
      </c>
      <c r="CU71" s="3">
        <v>1</v>
      </c>
      <c r="CV71" s="3">
        <v>1</v>
      </c>
      <c r="CW71" s="3">
        <v>6</v>
      </c>
      <c r="CX71" s="3">
        <v>9</v>
      </c>
      <c r="CY71" s="3">
        <v>11</v>
      </c>
      <c r="CZ71" s="3">
        <v>0</v>
      </c>
      <c r="DA71" s="3">
        <v>0</v>
      </c>
      <c r="DB71" s="3">
        <v>0</v>
      </c>
      <c r="DC71" s="3">
        <v>4</v>
      </c>
      <c r="DD71" s="3">
        <v>1</v>
      </c>
      <c r="DE71" s="3">
        <v>12</v>
      </c>
      <c r="DF71" s="3">
        <v>7</v>
      </c>
      <c r="DG71" s="3">
        <v>2</v>
      </c>
      <c r="DH71" s="3">
        <v>0</v>
      </c>
      <c r="DI71" s="3">
        <v>1</v>
      </c>
      <c r="DJ71" s="3">
        <v>11</v>
      </c>
      <c r="DK71" s="3">
        <v>1</v>
      </c>
      <c r="DL71" s="3">
        <v>2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  <c r="DS71" s="3">
        <v>0</v>
      </c>
      <c r="DT71" s="3">
        <v>0</v>
      </c>
      <c r="DU71" s="3">
        <v>2</v>
      </c>
      <c r="DV71" s="3">
        <v>9</v>
      </c>
      <c r="DW71" s="3">
        <v>1</v>
      </c>
      <c r="DX71" s="73">
        <f t="shared" si="19"/>
        <v>62</v>
      </c>
      <c r="DY71" s="73">
        <f t="shared" si="20"/>
        <v>39</v>
      </c>
      <c r="DZ71" s="73">
        <f t="shared" si="21"/>
        <v>91</v>
      </c>
      <c r="EA71" s="181">
        <f t="shared" si="22"/>
        <v>192</v>
      </c>
      <c r="EB71" s="309"/>
      <c r="EC71" s="309"/>
      <c r="ED71" s="309"/>
      <c r="EE71" s="309"/>
      <c r="EF71" s="309"/>
      <c r="EG71" s="309"/>
      <c r="EH71" s="309"/>
      <c r="EI71" s="216">
        <v>149</v>
      </c>
      <c r="EJ71" s="24">
        <v>0</v>
      </c>
      <c r="EK71" s="24">
        <v>192</v>
      </c>
      <c r="EL71" s="311">
        <f t="shared" ref="EL71:EL92" si="27">SUM(EI71:EK71)</f>
        <v>341</v>
      </c>
      <c r="EN71" s="97">
        <f t="shared" si="23"/>
        <v>110</v>
      </c>
      <c r="EO71" s="97">
        <f t="shared" si="24"/>
        <v>83</v>
      </c>
      <c r="EP71" s="97">
        <f t="shared" si="25"/>
        <v>148</v>
      </c>
      <c r="EQ71" s="97">
        <f t="shared" si="26"/>
        <v>341</v>
      </c>
    </row>
    <row r="72" spans="1:147" x14ac:dyDescent="0.25">
      <c r="A72" s="29" t="s">
        <v>136</v>
      </c>
      <c r="B72" s="254" t="s">
        <v>137</v>
      </c>
      <c r="C72" s="159">
        <v>100</v>
      </c>
      <c r="D72" s="3">
        <v>21</v>
      </c>
      <c r="E72" s="3">
        <v>27</v>
      </c>
      <c r="F72" s="3">
        <v>5</v>
      </c>
      <c r="G72" s="3">
        <v>0</v>
      </c>
      <c r="H72" s="3">
        <v>0</v>
      </c>
      <c r="I72" s="3">
        <v>50</v>
      </c>
      <c r="J72" s="3">
        <v>36</v>
      </c>
      <c r="K72" s="3">
        <v>32</v>
      </c>
      <c r="L72" s="3">
        <v>3</v>
      </c>
      <c r="M72" s="3">
        <v>3</v>
      </c>
      <c r="N72" s="3">
        <v>0</v>
      </c>
      <c r="O72" s="3">
        <v>7</v>
      </c>
      <c r="P72" s="3">
        <v>10</v>
      </c>
      <c r="Q72" s="3">
        <v>8</v>
      </c>
      <c r="R72" s="3">
        <v>0</v>
      </c>
      <c r="S72" s="3">
        <v>0</v>
      </c>
      <c r="T72" s="3">
        <v>0</v>
      </c>
      <c r="U72" s="3">
        <v>6</v>
      </c>
      <c r="V72" s="3">
        <v>1</v>
      </c>
      <c r="W72" s="3">
        <v>0</v>
      </c>
      <c r="X72" s="3">
        <v>1</v>
      </c>
      <c r="Y72" s="3">
        <v>0</v>
      </c>
      <c r="Z72" s="3">
        <v>0</v>
      </c>
      <c r="AA72" s="3">
        <v>5</v>
      </c>
      <c r="AB72" s="3">
        <v>2</v>
      </c>
      <c r="AC72" s="3">
        <v>0</v>
      </c>
      <c r="AD72" s="3">
        <v>6</v>
      </c>
      <c r="AE72" s="3">
        <v>1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13</v>
      </c>
      <c r="AN72" s="3">
        <v>2</v>
      </c>
      <c r="AO72" s="3">
        <v>0</v>
      </c>
      <c r="AP72" s="73">
        <f>+C72+F72+I72+L72+O72+R72+U72+X72+AA72+AD72+AG72+AJ72+AM72</f>
        <v>196</v>
      </c>
      <c r="AQ72" s="73">
        <f>+D72+G72+J72+M72+P72+S72+V72+Y72+AB72+AE72+AH72+AK72+AN72</f>
        <v>76</v>
      </c>
      <c r="AR72" s="73">
        <f>+E72+H72+K72+N72+Q72+T72+W72+Z72+AC72+AF72+AI72+AL72+AO72</f>
        <v>67</v>
      </c>
      <c r="AS72" s="181">
        <f t="shared" si="14"/>
        <v>339</v>
      </c>
      <c r="AT72" s="159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73">
        <f t="shared" si="15"/>
        <v>0</v>
      </c>
      <c r="CH72" s="73">
        <f t="shared" si="16"/>
        <v>0</v>
      </c>
      <c r="CI72" s="73">
        <f t="shared" si="17"/>
        <v>0</v>
      </c>
      <c r="CJ72" s="181">
        <f t="shared" si="18"/>
        <v>0</v>
      </c>
      <c r="CK72" s="31">
        <v>2</v>
      </c>
      <c r="CL72" s="3">
        <v>1</v>
      </c>
      <c r="CM72" s="3">
        <v>1</v>
      </c>
      <c r="CN72" s="3">
        <v>0</v>
      </c>
      <c r="CO72" s="3">
        <v>0</v>
      </c>
      <c r="CP72" s="3">
        <v>0</v>
      </c>
      <c r="CQ72" s="3">
        <v>12</v>
      </c>
      <c r="CR72" s="3">
        <v>9</v>
      </c>
      <c r="CS72" s="3">
        <v>4</v>
      </c>
      <c r="CT72" s="3">
        <v>2</v>
      </c>
      <c r="CU72" s="3">
        <v>1</v>
      </c>
      <c r="CV72" s="3">
        <v>0</v>
      </c>
      <c r="CW72" s="3">
        <v>3</v>
      </c>
      <c r="CX72" s="3">
        <v>1</v>
      </c>
      <c r="CY72" s="3">
        <v>7</v>
      </c>
      <c r="CZ72" s="3">
        <v>0</v>
      </c>
      <c r="DA72" s="3">
        <v>0</v>
      </c>
      <c r="DB72" s="3">
        <v>0</v>
      </c>
      <c r="DC72" s="3">
        <v>2</v>
      </c>
      <c r="DD72" s="3">
        <v>1</v>
      </c>
      <c r="DE72" s="3"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3">
        <v>0</v>
      </c>
      <c r="DT72" s="3">
        <v>0</v>
      </c>
      <c r="DU72" s="3">
        <v>3</v>
      </c>
      <c r="DV72" s="3">
        <v>0</v>
      </c>
      <c r="DW72" s="3">
        <v>0</v>
      </c>
      <c r="DX72" s="73">
        <f t="shared" si="19"/>
        <v>24</v>
      </c>
      <c r="DY72" s="73">
        <f t="shared" si="20"/>
        <v>13</v>
      </c>
      <c r="DZ72" s="73">
        <f t="shared" si="21"/>
        <v>12</v>
      </c>
      <c r="EA72" s="181">
        <f t="shared" si="22"/>
        <v>49</v>
      </c>
      <c r="EB72" s="309"/>
      <c r="EC72" s="309"/>
      <c r="ED72" s="309"/>
      <c r="EE72" s="309"/>
      <c r="EF72" s="309"/>
      <c r="EG72" s="309"/>
      <c r="EH72" s="309"/>
      <c r="EI72" s="216">
        <v>339</v>
      </c>
      <c r="EJ72" s="24">
        <v>0</v>
      </c>
      <c r="EK72" s="24">
        <v>49</v>
      </c>
      <c r="EL72" s="311">
        <f t="shared" si="27"/>
        <v>388</v>
      </c>
      <c r="EN72" s="97">
        <f t="shared" si="23"/>
        <v>220</v>
      </c>
      <c r="EO72" s="97">
        <f t="shared" si="24"/>
        <v>89</v>
      </c>
      <c r="EP72" s="97">
        <f t="shared" si="25"/>
        <v>79</v>
      </c>
      <c r="EQ72" s="97">
        <f t="shared" si="26"/>
        <v>388</v>
      </c>
    </row>
    <row r="73" spans="1:147" x14ac:dyDescent="0.25">
      <c r="A73" s="29" t="s">
        <v>138</v>
      </c>
      <c r="B73" s="254" t="s">
        <v>139</v>
      </c>
      <c r="C73" s="159">
        <v>4</v>
      </c>
      <c r="D73" s="3">
        <v>1</v>
      </c>
      <c r="E73" s="3">
        <v>0</v>
      </c>
      <c r="F73" s="3">
        <v>7</v>
      </c>
      <c r="G73" s="3">
        <v>0</v>
      </c>
      <c r="H73" s="3">
        <v>0</v>
      </c>
      <c r="I73" s="3">
        <v>26</v>
      </c>
      <c r="J73" s="3">
        <v>8</v>
      </c>
      <c r="K73" s="3">
        <v>7</v>
      </c>
      <c r="L73" s="3">
        <v>4</v>
      </c>
      <c r="M73" s="3">
        <v>2</v>
      </c>
      <c r="N73" s="3">
        <v>6</v>
      </c>
      <c r="O73" s="3">
        <v>11</v>
      </c>
      <c r="P73" s="3">
        <v>3</v>
      </c>
      <c r="Q73" s="3">
        <v>3</v>
      </c>
      <c r="R73" s="3">
        <v>3</v>
      </c>
      <c r="S73" s="3">
        <v>0</v>
      </c>
      <c r="T73" s="3">
        <v>0</v>
      </c>
      <c r="U73" s="3">
        <v>3</v>
      </c>
      <c r="V73" s="3">
        <v>0</v>
      </c>
      <c r="W73" s="3">
        <v>0</v>
      </c>
      <c r="X73" s="3">
        <v>1</v>
      </c>
      <c r="Y73" s="3">
        <v>4</v>
      </c>
      <c r="Z73" s="3">
        <v>0</v>
      </c>
      <c r="AA73" s="3">
        <v>3</v>
      </c>
      <c r="AB73" s="3">
        <v>0</v>
      </c>
      <c r="AC73" s="3">
        <v>0</v>
      </c>
      <c r="AD73" s="3">
        <v>1</v>
      </c>
      <c r="AE73" s="3">
        <v>2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73">
        <f>+C73+F73+I73+L73+O73+R73+U73+X73+AA73+AD73+AG73+AJ73+AM73</f>
        <v>63</v>
      </c>
      <c r="AQ73" s="73">
        <f>+D73+G73+J73+M73+P73+S73+V73+Y73+AB73+AE73+AH73+AK73+AN73</f>
        <v>20</v>
      </c>
      <c r="AR73" s="73">
        <f>+E73+H73+K73+N73+Q73+T73+W73+Z73+AC73+AF73+AI73+AL73+AO73</f>
        <v>16</v>
      </c>
      <c r="AS73" s="181">
        <f t="shared" si="14"/>
        <v>99</v>
      </c>
      <c r="AT73" s="159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73">
        <f t="shared" si="15"/>
        <v>0</v>
      </c>
      <c r="CH73" s="73">
        <f t="shared" si="16"/>
        <v>0</v>
      </c>
      <c r="CI73" s="73">
        <f t="shared" si="17"/>
        <v>0</v>
      </c>
      <c r="CJ73" s="181">
        <f t="shared" si="18"/>
        <v>0</v>
      </c>
      <c r="CK73" s="31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1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  <c r="DS73" s="3">
        <v>0</v>
      </c>
      <c r="DT73" s="3">
        <v>0</v>
      </c>
      <c r="DU73" s="3">
        <v>0</v>
      </c>
      <c r="DV73" s="3">
        <v>0</v>
      </c>
      <c r="DW73" s="3">
        <v>0</v>
      </c>
      <c r="DX73" s="73">
        <f t="shared" si="19"/>
        <v>1</v>
      </c>
      <c r="DY73" s="73">
        <f t="shared" si="20"/>
        <v>0</v>
      </c>
      <c r="DZ73" s="73">
        <f t="shared" si="21"/>
        <v>0</v>
      </c>
      <c r="EA73" s="181">
        <f t="shared" si="22"/>
        <v>1</v>
      </c>
      <c r="EB73" s="309"/>
      <c r="EC73" s="309"/>
      <c r="ED73" s="309"/>
      <c r="EE73" s="309"/>
      <c r="EF73" s="309"/>
      <c r="EG73" s="309"/>
      <c r="EH73" s="309"/>
      <c r="EI73" s="216">
        <v>99</v>
      </c>
      <c r="EJ73" s="24">
        <v>0</v>
      </c>
      <c r="EK73" s="24">
        <v>1</v>
      </c>
      <c r="EL73" s="311">
        <f t="shared" si="27"/>
        <v>100</v>
      </c>
      <c r="EN73" s="97">
        <f t="shared" si="23"/>
        <v>64</v>
      </c>
      <c r="EO73" s="97">
        <f t="shared" si="24"/>
        <v>20</v>
      </c>
      <c r="EP73" s="97">
        <f t="shared" si="25"/>
        <v>16</v>
      </c>
      <c r="EQ73" s="97">
        <f t="shared" si="26"/>
        <v>100</v>
      </c>
    </row>
    <row r="74" spans="1:147" x14ac:dyDescent="0.25">
      <c r="A74" s="29" t="s">
        <v>140</v>
      </c>
      <c r="B74" s="254" t="s">
        <v>141</v>
      </c>
      <c r="C74" s="159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73">
        <f>+C74+F74+I74+L74+O74+R74+U74+X74+AA74+AD74+AG74+AJ74+AM74</f>
        <v>0</v>
      </c>
      <c r="AQ74" s="73">
        <f>+D74+G74+J74+M74+P74+S74+V74+Y74+AB74+AE74+AH74+AK74+AN74</f>
        <v>0</v>
      </c>
      <c r="AR74" s="73">
        <f>+E74+H74+K74+N74+Q74+T74+W74+Z74+AC74+AF74+AI74+AL74+AO74</f>
        <v>0</v>
      </c>
      <c r="AS74" s="181">
        <f t="shared" si="14"/>
        <v>0</v>
      </c>
      <c r="AT74" s="159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73">
        <f t="shared" si="15"/>
        <v>0</v>
      </c>
      <c r="CH74" s="73">
        <f t="shared" si="16"/>
        <v>0</v>
      </c>
      <c r="CI74" s="73">
        <f t="shared" si="17"/>
        <v>0</v>
      </c>
      <c r="CJ74" s="181">
        <f t="shared" si="18"/>
        <v>0</v>
      </c>
      <c r="CK74" s="31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73">
        <f t="shared" si="19"/>
        <v>0</v>
      </c>
      <c r="DY74" s="73">
        <f t="shared" si="20"/>
        <v>0</v>
      </c>
      <c r="DZ74" s="73">
        <f t="shared" si="21"/>
        <v>0</v>
      </c>
      <c r="EA74" s="181">
        <f t="shared" si="22"/>
        <v>0</v>
      </c>
      <c r="EB74" s="309"/>
      <c r="EC74" s="309"/>
      <c r="ED74" s="309"/>
      <c r="EE74" s="309"/>
      <c r="EF74" s="309"/>
      <c r="EG74" s="309"/>
      <c r="EH74" s="309"/>
      <c r="EI74" s="216">
        <v>0</v>
      </c>
      <c r="EJ74" s="24">
        <v>0</v>
      </c>
      <c r="EK74" s="24">
        <v>0</v>
      </c>
      <c r="EL74" s="311">
        <f t="shared" si="27"/>
        <v>0</v>
      </c>
      <c r="EN74" s="97">
        <f t="shared" si="23"/>
        <v>0</v>
      </c>
      <c r="EO74" s="97">
        <f t="shared" si="24"/>
        <v>0</v>
      </c>
      <c r="EP74" s="97">
        <f t="shared" si="25"/>
        <v>0</v>
      </c>
      <c r="EQ74" s="97">
        <f t="shared" si="26"/>
        <v>0</v>
      </c>
    </row>
    <row r="75" spans="1:147" x14ac:dyDescent="0.25">
      <c r="A75" s="29" t="s">
        <v>142</v>
      </c>
      <c r="B75" s="254" t="s">
        <v>143</v>
      </c>
      <c r="C75" s="159">
        <v>12</v>
      </c>
      <c r="D75" s="3">
        <v>1</v>
      </c>
      <c r="E75" s="3">
        <v>1</v>
      </c>
      <c r="F75" s="3">
        <v>2</v>
      </c>
      <c r="G75" s="3">
        <v>1</v>
      </c>
      <c r="H75" s="3">
        <v>0</v>
      </c>
      <c r="I75" s="3">
        <v>12</v>
      </c>
      <c r="J75" s="3">
        <v>17</v>
      </c>
      <c r="K75" s="3">
        <v>21</v>
      </c>
      <c r="L75" s="3">
        <v>5</v>
      </c>
      <c r="M75" s="3">
        <v>2</v>
      </c>
      <c r="N75" s="3">
        <v>0</v>
      </c>
      <c r="O75" s="3">
        <v>10</v>
      </c>
      <c r="P75" s="3">
        <v>11</v>
      </c>
      <c r="Q75" s="3">
        <v>25</v>
      </c>
      <c r="R75" s="3">
        <v>1</v>
      </c>
      <c r="S75" s="3">
        <v>1</v>
      </c>
      <c r="T75" s="3">
        <v>0</v>
      </c>
      <c r="U75" s="3">
        <v>0</v>
      </c>
      <c r="V75" s="3">
        <v>0</v>
      </c>
      <c r="W75" s="3">
        <v>0</v>
      </c>
      <c r="X75" s="3">
        <v>1</v>
      </c>
      <c r="Y75" s="3">
        <v>2</v>
      </c>
      <c r="Z75" s="3">
        <v>1</v>
      </c>
      <c r="AA75" s="3">
        <v>8</v>
      </c>
      <c r="AB75" s="3">
        <v>6</v>
      </c>
      <c r="AC75" s="3">
        <v>2</v>
      </c>
      <c r="AD75" s="3">
        <v>3</v>
      </c>
      <c r="AE75" s="3">
        <v>1</v>
      </c>
      <c r="AF75" s="3">
        <v>7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3</v>
      </c>
      <c r="AO75" s="3">
        <v>1</v>
      </c>
      <c r="AP75" s="73">
        <f>+C75+F75+I75+L75+O75+R75+U75+X75+AA75+AD75+AG75+AJ75+AM75</f>
        <v>54</v>
      </c>
      <c r="AQ75" s="73">
        <f>+D75+G75+J75+M75+P75+S75+V75+Y75+AB75+AE75+AH75+AK75+AN75</f>
        <v>45</v>
      </c>
      <c r="AR75" s="73">
        <f>+E75+H75+K75+N75+Q75+T75+W75+Z75+AC75+AF75+AI75+AL75+AO75</f>
        <v>58</v>
      </c>
      <c r="AS75" s="181">
        <f t="shared" si="14"/>
        <v>157</v>
      </c>
      <c r="AT75" s="159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73">
        <f t="shared" si="15"/>
        <v>0</v>
      </c>
      <c r="CH75" s="73">
        <f t="shared" si="16"/>
        <v>0</v>
      </c>
      <c r="CI75" s="73">
        <f t="shared" si="17"/>
        <v>0</v>
      </c>
      <c r="CJ75" s="181">
        <f t="shared" si="18"/>
        <v>0</v>
      </c>
      <c r="CK75" s="31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9</v>
      </c>
      <c r="CT75" s="3">
        <v>0</v>
      </c>
      <c r="CU75" s="3">
        <v>0</v>
      </c>
      <c r="CV75" s="3">
        <v>0</v>
      </c>
      <c r="CW75" s="3">
        <v>3</v>
      </c>
      <c r="CX75" s="3">
        <v>1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2</v>
      </c>
      <c r="DM75" s="3">
        <v>0</v>
      </c>
      <c r="DN75" s="3">
        <v>2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73">
        <f t="shared" si="19"/>
        <v>5</v>
      </c>
      <c r="DY75" s="73">
        <f t="shared" si="20"/>
        <v>1</v>
      </c>
      <c r="DZ75" s="73">
        <f t="shared" si="21"/>
        <v>12</v>
      </c>
      <c r="EA75" s="181">
        <f t="shared" si="22"/>
        <v>18</v>
      </c>
      <c r="EB75" s="309"/>
      <c r="EC75" s="309"/>
      <c r="ED75" s="309"/>
      <c r="EE75" s="309"/>
      <c r="EF75" s="309"/>
      <c r="EG75" s="309"/>
      <c r="EH75" s="309"/>
      <c r="EI75" s="216">
        <v>157</v>
      </c>
      <c r="EJ75" s="24">
        <v>0</v>
      </c>
      <c r="EK75" s="24">
        <v>18</v>
      </c>
      <c r="EL75" s="311">
        <f t="shared" si="27"/>
        <v>175</v>
      </c>
      <c r="EN75" s="97">
        <f t="shared" si="23"/>
        <v>59</v>
      </c>
      <c r="EO75" s="97">
        <f t="shared" si="24"/>
        <v>46</v>
      </c>
      <c r="EP75" s="97">
        <f t="shared" si="25"/>
        <v>70</v>
      </c>
      <c r="EQ75" s="97">
        <f t="shared" si="26"/>
        <v>175</v>
      </c>
    </row>
    <row r="76" spans="1:147" x14ac:dyDescent="0.25">
      <c r="A76" s="29" t="s">
        <v>144</v>
      </c>
      <c r="B76" s="254" t="s">
        <v>145</v>
      </c>
      <c r="C76" s="159">
        <v>1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10</v>
      </c>
      <c r="J76" s="3">
        <v>11</v>
      </c>
      <c r="K76" s="3">
        <v>10</v>
      </c>
      <c r="L76" s="3">
        <v>3</v>
      </c>
      <c r="M76" s="3">
        <v>4</v>
      </c>
      <c r="N76" s="3">
        <v>0</v>
      </c>
      <c r="O76" s="3">
        <v>5</v>
      </c>
      <c r="P76" s="3">
        <v>18</v>
      </c>
      <c r="Q76" s="3">
        <v>4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1</v>
      </c>
      <c r="AB76" s="3">
        <v>3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3</v>
      </c>
      <c r="AN76" s="3">
        <v>2</v>
      </c>
      <c r="AO76" s="3">
        <v>0</v>
      </c>
      <c r="AP76" s="73">
        <f>+C76+F76+I76+L76+O76+R76+U76+X76+AA76+AD76+AG76+AJ76+AM76</f>
        <v>23</v>
      </c>
      <c r="AQ76" s="73">
        <f>+D76+G76+J76+M76+P76+S76+V76+Y76+AB76+AE76+AH76+AK76+AN76</f>
        <v>38</v>
      </c>
      <c r="AR76" s="73">
        <f>+E76+H76+K76+N76+Q76+T76+W76+Z76+AC76+AF76+AI76+AL76+AO76</f>
        <v>14</v>
      </c>
      <c r="AS76" s="181">
        <f t="shared" si="14"/>
        <v>75</v>
      </c>
      <c r="AT76" s="159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73">
        <f t="shared" si="15"/>
        <v>0</v>
      </c>
      <c r="CH76" s="73">
        <f t="shared" si="16"/>
        <v>0</v>
      </c>
      <c r="CI76" s="73">
        <f t="shared" si="17"/>
        <v>0</v>
      </c>
      <c r="CJ76" s="181">
        <f t="shared" si="18"/>
        <v>0</v>
      </c>
      <c r="CK76" s="31">
        <v>2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2</v>
      </c>
      <c r="CR76" s="3">
        <v>1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1</v>
      </c>
      <c r="DW76" s="3">
        <v>0</v>
      </c>
      <c r="DX76" s="73">
        <f t="shared" si="19"/>
        <v>5</v>
      </c>
      <c r="DY76" s="73">
        <f t="shared" si="20"/>
        <v>2</v>
      </c>
      <c r="DZ76" s="73">
        <f t="shared" si="21"/>
        <v>0</v>
      </c>
      <c r="EA76" s="181">
        <f t="shared" si="22"/>
        <v>7</v>
      </c>
      <c r="EB76" s="309"/>
      <c r="EC76" s="309"/>
      <c r="ED76" s="309"/>
      <c r="EE76" s="309"/>
      <c r="EF76" s="309"/>
      <c r="EG76" s="309"/>
      <c r="EH76" s="309"/>
      <c r="EI76" s="216">
        <v>75</v>
      </c>
      <c r="EJ76" s="24">
        <v>0</v>
      </c>
      <c r="EK76" s="24">
        <v>7</v>
      </c>
      <c r="EL76" s="311">
        <f t="shared" si="27"/>
        <v>82</v>
      </c>
      <c r="EN76" s="97">
        <f t="shared" si="23"/>
        <v>28</v>
      </c>
      <c r="EO76" s="97">
        <f t="shared" si="24"/>
        <v>40</v>
      </c>
      <c r="EP76" s="97">
        <f t="shared" si="25"/>
        <v>14</v>
      </c>
      <c r="EQ76" s="97">
        <f t="shared" si="26"/>
        <v>82</v>
      </c>
    </row>
    <row r="77" spans="1:147" x14ac:dyDescent="0.25">
      <c r="A77" s="29" t="s">
        <v>146</v>
      </c>
      <c r="B77" s="254" t="s">
        <v>147</v>
      </c>
      <c r="C77" s="159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73">
        <f>+C77+F77+I77+L77+O77+R77+U77+X77+AA77+AD77+AG77+AJ77+AM77</f>
        <v>0</v>
      </c>
      <c r="AQ77" s="73">
        <f>+D77+G77+J77+M77+P77+S77+V77+Y77+AB77+AE77+AH77+AK77+AN77</f>
        <v>0</v>
      </c>
      <c r="AR77" s="73">
        <f>+E77+H77+K77+N77+Q77+T77+W77+Z77+AC77+AF77+AI77+AL77+AO77</f>
        <v>0</v>
      </c>
      <c r="AS77" s="181">
        <f t="shared" si="14"/>
        <v>0</v>
      </c>
      <c r="AT77" s="159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73">
        <f t="shared" si="15"/>
        <v>0</v>
      </c>
      <c r="CH77" s="73">
        <f t="shared" si="16"/>
        <v>0</v>
      </c>
      <c r="CI77" s="73">
        <f t="shared" si="17"/>
        <v>0</v>
      </c>
      <c r="CJ77" s="181">
        <f t="shared" si="18"/>
        <v>0</v>
      </c>
      <c r="CK77" s="31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73">
        <f t="shared" si="19"/>
        <v>0</v>
      </c>
      <c r="DY77" s="73">
        <f t="shared" si="20"/>
        <v>0</v>
      </c>
      <c r="DZ77" s="73">
        <f t="shared" si="21"/>
        <v>0</v>
      </c>
      <c r="EA77" s="181">
        <f t="shared" si="22"/>
        <v>0</v>
      </c>
      <c r="EB77" s="309"/>
      <c r="EC77" s="309"/>
      <c r="ED77" s="309"/>
      <c r="EE77" s="309"/>
      <c r="EF77" s="309"/>
      <c r="EG77" s="309"/>
      <c r="EH77" s="309"/>
      <c r="EI77" s="216">
        <v>0</v>
      </c>
      <c r="EJ77" s="24">
        <v>0</v>
      </c>
      <c r="EK77" s="24">
        <v>0</v>
      </c>
      <c r="EL77" s="311">
        <f t="shared" si="27"/>
        <v>0</v>
      </c>
      <c r="EN77" s="97">
        <f t="shared" si="23"/>
        <v>0</v>
      </c>
      <c r="EO77" s="97">
        <f t="shared" si="24"/>
        <v>0</v>
      </c>
      <c r="EP77" s="97">
        <f t="shared" si="25"/>
        <v>0</v>
      </c>
      <c r="EQ77" s="97">
        <f t="shared" si="26"/>
        <v>0</v>
      </c>
    </row>
    <row r="78" spans="1:147" x14ac:dyDescent="0.25">
      <c r="A78" s="29" t="s">
        <v>148</v>
      </c>
      <c r="B78" s="254" t="s">
        <v>149</v>
      </c>
      <c r="C78" s="159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2</v>
      </c>
      <c r="K78" s="3">
        <v>1</v>
      </c>
      <c r="L78" s="3">
        <v>43</v>
      </c>
      <c r="M78" s="3">
        <v>9</v>
      </c>
      <c r="N78" s="3">
        <v>14</v>
      </c>
      <c r="O78" s="3">
        <v>7</v>
      </c>
      <c r="P78" s="3">
        <v>3</v>
      </c>
      <c r="Q78" s="3">
        <v>7</v>
      </c>
      <c r="R78" s="3">
        <v>2</v>
      </c>
      <c r="S78" s="3">
        <v>0</v>
      </c>
      <c r="T78" s="3">
        <v>1</v>
      </c>
      <c r="U78" s="3">
        <v>0</v>
      </c>
      <c r="V78" s="3">
        <v>0</v>
      </c>
      <c r="W78" s="3">
        <v>0</v>
      </c>
      <c r="X78" s="3">
        <v>4</v>
      </c>
      <c r="Y78" s="3">
        <v>0</v>
      </c>
      <c r="Z78" s="3">
        <v>1</v>
      </c>
      <c r="AA78" s="3">
        <v>6</v>
      </c>
      <c r="AB78" s="3">
        <v>0</v>
      </c>
      <c r="AC78" s="3">
        <v>2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5</v>
      </c>
      <c r="AN78" s="3">
        <v>2</v>
      </c>
      <c r="AO78" s="3">
        <v>2</v>
      </c>
      <c r="AP78" s="73">
        <f>+C78+F78+I78+L78+O78+R78+U78+X78+AA78+AD78+AG78+AJ78+AM78</f>
        <v>67</v>
      </c>
      <c r="AQ78" s="73">
        <f>+D78+G78+J78+M78+P78+S78+V78+Y78+AB78+AE78+AH78+AK78+AN78</f>
        <v>16</v>
      </c>
      <c r="AR78" s="73">
        <f>+E78+H78+K78+N78+Q78+T78+W78+Z78+AC78+AF78+AI78+AL78+AO78</f>
        <v>28</v>
      </c>
      <c r="AS78" s="181">
        <f t="shared" si="14"/>
        <v>111</v>
      </c>
      <c r="AT78" s="159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73">
        <f t="shared" si="15"/>
        <v>0</v>
      </c>
      <c r="CH78" s="73">
        <f t="shared" si="16"/>
        <v>0</v>
      </c>
      <c r="CI78" s="73">
        <f t="shared" si="17"/>
        <v>0</v>
      </c>
      <c r="CJ78" s="181">
        <f t="shared" si="18"/>
        <v>0</v>
      </c>
      <c r="CK78" s="31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2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73">
        <f t="shared" si="19"/>
        <v>2</v>
      </c>
      <c r="DY78" s="73">
        <f t="shared" si="20"/>
        <v>0</v>
      </c>
      <c r="DZ78" s="73">
        <f t="shared" si="21"/>
        <v>0</v>
      </c>
      <c r="EA78" s="181">
        <f t="shared" si="22"/>
        <v>2</v>
      </c>
      <c r="EB78" s="309"/>
      <c r="EC78" s="309"/>
      <c r="ED78" s="309"/>
      <c r="EE78" s="309"/>
      <c r="EF78" s="309"/>
      <c r="EG78" s="309"/>
      <c r="EH78" s="309"/>
      <c r="EI78" s="216">
        <v>111</v>
      </c>
      <c r="EJ78" s="24">
        <v>0</v>
      </c>
      <c r="EK78" s="24">
        <v>2</v>
      </c>
      <c r="EL78" s="311">
        <f t="shared" si="27"/>
        <v>113</v>
      </c>
      <c r="EN78" s="97">
        <f t="shared" si="23"/>
        <v>69</v>
      </c>
      <c r="EO78" s="97">
        <f t="shared" si="24"/>
        <v>16</v>
      </c>
      <c r="EP78" s="97">
        <f t="shared" si="25"/>
        <v>28</v>
      </c>
      <c r="EQ78" s="97">
        <f t="shared" si="26"/>
        <v>113</v>
      </c>
    </row>
    <row r="79" spans="1:147" x14ac:dyDescent="0.25">
      <c r="A79" s="29" t="s">
        <v>150</v>
      </c>
      <c r="B79" s="254" t="s">
        <v>151</v>
      </c>
      <c r="C79" s="159">
        <v>30</v>
      </c>
      <c r="D79" s="3">
        <v>11</v>
      </c>
      <c r="E79" s="3">
        <v>3</v>
      </c>
      <c r="F79" s="3">
        <v>0</v>
      </c>
      <c r="G79" s="3">
        <v>1</v>
      </c>
      <c r="H79" s="3">
        <v>0</v>
      </c>
      <c r="I79" s="3">
        <v>19</v>
      </c>
      <c r="J79" s="3">
        <v>20</v>
      </c>
      <c r="K79" s="3">
        <v>12</v>
      </c>
      <c r="L79" s="3">
        <v>0</v>
      </c>
      <c r="M79" s="3">
        <v>0</v>
      </c>
      <c r="N79" s="3">
        <v>2</v>
      </c>
      <c r="O79" s="3">
        <v>6</v>
      </c>
      <c r="P79" s="3">
        <v>10</v>
      </c>
      <c r="Q79" s="3">
        <v>5</v>
      </c>
      <c r="R79" s="3">
        <v>2</v>
      </c>
      <c r="S79" s="3">
        <v>0</v>
      </c>
      <c r="T79" s="3">
        <v>0</v>
      </c>
      <c r="U79" s="3">
        <v>3</v>
      </c>
      <c r="V79" s="3">
        <v>3</v>
      </c>
      <c r="W79" s="3">
        <v>1</v>
      </c>
      <c r="X79" s="3">
        <v>0</v>
      </c>
      <c r="Y79" s="3">
        <v>0</v>
      </c>
      <c r="Z79" s="3">
        <v>1</v>
      </c>
      <c r="AA79" s="3">
        <v>0</v>
      </c>
      <c r="AB79" s="3">
        <v>0</v>
      </c>
      <c r="AC79" s="3">
        <v>0</v>
      </c>
      <c r="AD79" s="3">
        <v>2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8</v>
      </c>
      <c r="AN79" s="3">
        <v>2</v>
      </c>
      <c r="AO79" s="3">
        <v>3</v>
      </c>
      <c r="AP79" s="73">
        <f>+C79+F79+I79+L79+O79+R79+U79+X79+AA79+AD79+AG79+AJ79+AM79</f>
        <v>70</v>
      </c>
      <c r="AQ79" s="73">
        <f>+D79+G79+J79+M79+P79+S79+V79+Y79+AB79+AE79+AH79+AK79+AN79</f>
        <v>47</v>
      </c>
      <c r="AR79" s="73">
        <f>+E79+H79+K79+N79+Q79+T79+W79+Z79+AC79+AF79+AI79+AL79+AO79</f>
        <v>27</v>
      </c>
      <c r="AS79" s="181">
        <f t="shared" si="14"/>
        <v>144</v>
      </c>
      <c r="AT79" s="159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73">
        <f t="shared" si="15"/>
        <v>0</v>
      </c>
      <c r="CH79" s="73">
        <f t="shared" si="16"/>
        <v>0</v>
      </c>
      <c r="CI79" s="73">
        <f t="shared" si="17"/>
        <v>0</v>
      </c>
      <c r="CJ79" s="181">
        <f t="shared" si="18"/>
        <v>0</v>
      </c>
      <c r="CK79" s="31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>
        <v>0</v>
      </c>
      <c r="DT79" s="3">
        <v>0</v>
      </c>
      <c r="DU79" s="3">
        <v>0</v>
      </c>
      <c r="DV79" s="3">
        <v>0</v>
      </c>
      <c r="DW79" s="3">
        <v>0</v>
      </c>
      <c r="DX79" s="73">
        <f t="shared" si="19"/>
        <v>0</v>
      </c>
      <c r="DY79" s="73">
        <f t="shared" si="20"/>
        <v>0</v>
      </c>
      <c r="DZ79" s="73">
        <f t="shared" si="21"/>
        <v>0</v>
      </c>
      <c r="EA79" s="181">
        <f t="shared" si="22"/>
        <v>0</v>
      </c>
      <c r="EB79" s="309"/>
      <c r="EC79" s="309"/>
      <c r="ED79" s="309"/>
      <c r="EE79" s="309"/>
      <c r="EF79" s="309"/>
      <c r="EG79" s="309"/>
      <c r="EH79" s="309"/>
      <c r="EI79" s="216">
        <v>144</v>
      </c>
      <c r="EJ79" s="24">
        <v>0</v>
      </c>
      <c r="EK79" s="24">
        <v>0</v>
      </c>
      <c r="EL79" s="311">
        <f t="shared" si="27"/>
        <v>144</v>
      </c>
      <c r="EN79" s="97">
        <f t="shared" si="23"/>
        <v>70</v>
      </c>
      <c r="EO79" s="97">
        <f t="shared" si="24"/>
        <v>47</v>
      </c>
      <c r="EP79" s="97">
        <f t="shared" si="25"/>
        <v>27</v>
      </c>
      <c r="EQ79" s="97">
        <f t="shared" si="26"/>
        <v>144</v>
      </c>
    </row>
    <row r="80" spans="1:147" x14ac:dyDescent="0.25">
      <c r="A80" s="29" t="s">
        <v>152</v>
      </c>
      <c r="B80" s="254" t="s">
        <v>153</v>
      </c>
      <c r="C80" s="159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73">
        <f>+C80+F80+I80+L80+O80+R80+U80+X80+AA80+AD80+AG80+AJ80+AM80</f>
        <v>0</v>
      </c>
      <c r="AQ80" s="73">
        <f>+D80+G80+J80+M80+P80+S80+V80+Y80+AB80+AE80+AH80+AK80+AN80</f>
        <v>0</v>
      </c>
      <c r="AR80" s="73">
        <f>+E80+H80+K80+N80+Q80+T80+W80+Z80+AC80+AF80+AI80+AL80+AO80</f>
        <v>0</v>
      </c>
      <c r="AS80" s="181">
        <f t="shared" si="14"/>
        <v>0</v>
      </c>
      <c r="AT80" s="159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73">
        <f t="shared" si="15"/>
        <v>0</v>
      </c>
      <c r="CH80" s="73">
        <f t="shared" si="16"/>
        <v>0</v>
      </c>
      <c r="CI80" s="73">
        <f t="shared" si="17"/>
        <v>0</v>
      </c>
      <c r="CJ80" s="181">
        <f t="shared" si="18"/>
        <v>0</v>
      </c>
      <c r="CK80" s="31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73">
        <f t="shared" si="19"/>
        <v>0</v>
      </c>
      <c r="DY80" s="73">
        <f t="shared" si="20"/>
        <v>0</v>
      </c>
      <c r="DZ80" s="73">
        <f t="shared" si="21"/>
        <v>0</v>
      </c>
      <c r="EA80" s="181">
        <f t="shared" si="22"/>
        <v>0</v>
      </c>
      <c r="EB80" s="309"/>
      <c r="EC80" s="309"/>
      <c r="ED80" s="309"/>
      <c r="EE80" s="309"/>
      <c r="EF80" s="309"/>
      <c r="EG80" s="309"/>
      <c r="EH80" s="309"/>
      <c r="EI80" s="216">
        <v>0</v>
      </c>
      <c r="EJ80" s="24">
        <v>0</v>
      </c>
      <c r="EK80" s="24">
        <v>0</v>
      </c>
      <c r="EL80" s="311">
        <f t="shared" si="27"/>
        <v>0</v>
      </c>
      <c r="EN80" s="97">
        <f t="shared" si="23"/>
        <v>0</v>
      </c>
      <c r="EO80" s="97">
        <f t="shared" si="24"/>
        <v>0</v>
      </c>
      <c r="EP80" s="97">
        <f t="shared" si="25"/>
        <v>0</v>
      </c>
      <c r="EQ80" s="97">
        <f t="shared" si="26"/>
        <v>0</v>
      </c>
    </row>
    <row r="81" spans="1:147" x14ac:dyDescent="0.25">
      <c r="A81" s="29" t="s">
        <v>154</v>
      </c>
      <c r="B81" s="254" t="s">
        <v>155</v>
      </c>
      <c r="C81" s="159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6</v>
      </c>
      <c r="J81" s="3">
        <v>4</v>
      </c>
      <c r="K81" s="3">
        <v>0</v>
      </c>
      <c r="L81" s="3">
        <v>10</v>
      </c>
      <c r="M81" s="3">
        <v>6</v>
      </c>
      <c r="N81" s="3">
        <v>6</v>
      </c>
      <c r="O81" s="3">
        <v>26</v>
      </c>
      <c r="P81" s="3">
        <v>9</v>
      </c>
      <c r="Q81" s="3">
        <v>8</v>
      </c>
      <c r="R81" s="3">
        <v>0</v>
      </c>
      <c r="S81" s="3">
        <v>0</v>
      </c>
      <c r="T81" s="3">
        <v>0</v>
      </c>
      <c r="U81" s="3">
        <v>5</v>
      </c>
      <c r="V81" s="3">
        <v>1</v>
      </c>
      <c r="W81" s="3">
        <v>7</v>
      </c>
      <c r="X81" s="3">
        <v>1</v>
      </c>
      <c r="Y81" s="3">
        <v>1</v>
      </c>
      <c r="Z81" s="3">
        <v>0</v>
      </c>
      <c r="AA81" s="3">
        <v>1</v>
      </c>
      <c r="AB81" s="3">
        <v>1</v>
      </c>
      <c r="AC81" s="3">
        <v>0</v>
      </c>
      <c r="AD81" s="3">
        <v>0</v>
      </c>
      <c r="AE81" s="3">
        <v>5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8</v>
      </c>
      <c r="AN81" s="3">
        <v>0</v>
      </c>
      <c r="AO81" s="3">
        <v>5</v>
      </c>
      <c r="AP81" s="73">
        <f>+C81+F81+I81+L81+O81+R81+U81+X81+AA81+AD81+AG81+AJ81+AM81</f>
        <v>57</v>
      </c>
      <c r="AQ81" s="73">
        <f>+D81+G81+J81+M81+P81+S81+V81+Y81+AB81+AE81+AH81+AK81+AN81</f>
        <v>27</v>
      </c>
      <c r="AR81" s="73">
        <f>+E81+H81+K81+N81+Q81+T81+W81+Z81+AC81+AF81+AI81+AL81+AO81</f>
        <v>26</v>
      </c>
      <c r="AS81" s="181">
        <f t="shared" si="14"/>
        <v>110</v>
      </c>
      <c r="AT81" s="159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73">
        <f t="shared" si="15"/>
        <v>0</v>
      </c>
      <c r="CH81" s="73">
        <f t="shared" si="16"/>
        <v>0</v>
      </c>
      <c r="CI81" s="73">
        <f t="shared" si="17"/>
        <v>0</v>
      </c>
      <c r="CJ81" s="181">
        <f t="shared" si="18"/>
        <v>0</v>
      </c>
      <c r="CK81" s="31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  <c r="DS81" s="3">
        <v>0</v>
      </c>
      <c r="DT81" s="3">
        <v>0</v>
      </c>
      <c r="DU81" s="3">
        <v>0</v>
      </c>
      <c r="DV81" s="3">
        <v>0</v>
      </c>
      <c r="DW81" s="3">
        <v>0</v>
      </c>
      <c r="DX81" s="73">
        <f t="shared" si="19"/>
        <v>0</v>
      </c>
      <c r="DY81" s="73">
        <f t="shared" si="20"/>
        <v>0</v>
      </c>
      <c r="DZ81" s="73">
        <f t="shared" si="21"/>
        <v>0</v>
      </c>
      <c r="EA81" s="181">
        <f t="shared" si="22"/>
        <v>0</v>
      </c>
      <c r="EB81" s="309"/>
      <c r="EC81" s="309"/>
      <c r="ED81" s="309"/>
      <c r="EE81" s="309"/>
      <c r="EF81" s="309"/>
      <c r="EG81" s="309"/>
      <c r="EH81" s="309"/>
      <c r="EI81" s="216">
        <v>110</v>
      </c>
      <c r="EJ81" s="24">
        <v>0</v>
      </c>
      <c r="EK81" s="24">
        <v>0</v>
      </c>
      <c r="EL81" s="311">
        <f t="shared" si="27"/>
        <v>110</v>
      </c>
      <c r="EN81" s="97">
        <f t="shared" si="23"/>
        <v>57</v>
      </c>
      <c r="EO81" s="97">
        <f t="shared" si="24"/>
        <v>27</v>
      </c>
      <c r="EP81" s="97">
        <f t="shared" si="25"/>
        <v>26</v>
      </c>
      <c r="EQ81" s="97">
        <f t="shared" si="26"/>
        <v>110</v>
      </c>
    </row>
    <row r="82" spans="1:147" x14ac:dyDescent="0.25">
      <c r="A82" s="29" t="s">
        <v>156</v>
      </c>
      <c r="B82" s="254" t="s">
        <v>157</v>
      </c>
      <c r="C82" s="159">
        <v>39</v>
      </c>
      <c r="D82" s="3">
        <v>10</v>
      </c>
      <c r="E82" s="3">
        <v>9</v>
      </c>
      <c r="F82" s="3">
        <v>0</v>
      </c>
      <c r="G82" s="3">
        <v>0</v>
      </c>
      <c r="H82" s="3">
        <v>0</v>
      </c>
      <c r="I82" s="3">
        <v>17</v>
      </c>
      <c r="J82" s="3">
        <v>22</v>
      </c>
      <c r="K82" s="3">
        <v>13</v>
      </c>
      <c r="L82" s="3">
        <v>6</v>
      </c>
      <c r="M82" s="3">
        <v>1</v>
      </c>
      <c r="N82" s="3">
        <v>6</v>
      </c>
      <c r="O82" s="3">
        <v>22</v>
      </c>
      <c r="P82" s="3">
        <v>23</v>
      </c>
      <c r="Q82" s="3">
        <v>9</v>
      </c>
      <c r="R82" s="3">
        <v>0</v>
      </c>
      <c r="S82" s="3">
        <v>1</v>
      </c>
      <c r="T82" s="3">
        <v>0</v>
      </c>
      <c r="U82" s="3">
        <v>8</v>
      </c>
      <c r="V82" s="3">
        <v>10</v>
      </c>
      <c r="W82" s="3">
        <v>5</v>
      </c>
      <c r="X82" s="3">
        <v>1</v>
      </c>
      <c r="Y82" s="3">
        <v>0</v>
      </c>
      <c r="Z82" s="3">
        <v>1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4</v>
      </c>
      <c r="AP82" s="73">
        <f>+C82+F82+I82+L82+O82+R82+U82+X82+AA82+AD82+AG82+AJ82+AM82</f>
        <v>93</v>
      </c>
      <c r="AQ82" s="73">
        <f>+D82+G82+J82+M82+P82+S82+V82+Y82+AB82+AE82+AH82+AK82+AN82</f>
        <v>67</v>
      </c>
      <c r="AR82" s="73">
        <f>+E82+H82+K82+N82+Q82+T82+W82+Z82+AC82+AF82+AI82+AL82+AO82</f>
        <v>47</v>
      </c>
      <c r="AS82" s="181">
        <f t="shared" si="14"/>
        <v>207</v>
      </c>
      <c r="AT82" s="159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73">
        <f t="shared" si="15"/>
        <v>0</v>
      </c>
      <c r="CH82" s="73">
        <f t="shared" si="16"/>
        <v>0</v>
      </c>
      <c r="CI82" s="73">
        <f t="shared" si="17"/>
        <v>0</v>
      </c>
      <c r="CJ82" s="181">
        <f t="shared" si="18"/>
        <v>0</v>
      </c>
      <c r="CK82" s="31">
        <v>3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7</v>
      </c>
      <c r="CR82" s="3">
        <v>3</v>
      </c>
      <c r="CS82" s="3">
        <v>4</v>
      </c>
      <c r="CT82" s="3">
        <v>0</v>
      </c>
      <c r="CU82" s="3">
        <v>0</v>
      </c>
      <c r="CV82" s="3">
        <v>0</v>
      </c>
      <c r="CW82" s="3">
        <v>1</v>
      </c>
      <c r="CX82" s="3">
        <v>0</v>
      </c>
      <c r="CY82" s="3">
        <v>2</v>
      </c>
      <c r="CZ82" s="3">
        <v>0</v>
      </c>
      <c r="DA82" s="3">
        <v>0</v>
      </c>
      <c r="DB82" s="3">
        <v>0</v>
      </c>
      <c r="DC82" s="3">
        <v>1</v>
      </c>
      <c r="DD82" s="3">
        <v>1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73">
        <f t="shared" si="19"/>
        <v>12</v>
      </c>
      <c r="DY82" s="73">
        <f t="shared" si="20"/>
        <v>4</v>
      </c>
      <c r="DZ82" s="73">
        <f t="shared" si="21"/>
        <v>6</v>
      </c>
      <c r="EA82" s="181">
        <f t="shared" si="22"/>
        <v>22</v>
      </c>
      <c r="EB82" s="309"/>
      <c r="EC82" s="309"/>
      <c r="ED82" s="309"/>
      <c r="EE82" s="309"/>
      <c r="EF82" s="309"/>
      <c r="EG82" s="309"/>
      <c r="EH82" s="309"/>
      <c r="EI82" s="216">
        <v>207</v>
      </c>
      <c r="EJ82" s="24">
        <v>0</v>
      </c>
      <c r="EK82" s="24">
        <v>22</v>
      </c>
      <c r="EL82" s="311">
        <f t="shared" si="27"/>
        <v>229</v>
      </c>
      <c r="EN82" s="97">
        <f t="shared" si="23"/>
        <v>105</v>
      </c>
      <c r="EO82" s="97">
        <f t="shared" si="24"/>
        <v>71</v>
      </c>
      <c r="EP82" s="97">
        <f t="shared" si="25"/>
        <v>53</v>
      </c>
      <c r="EQ82" s="97">
        <f t="shared" si="26"/>
        <v>229</v>
      </c>
    </row>
    <row r="83" spans="1:147" x14ac:dyDescent="0.25">
      <c r="A83" s="29" t="s">
        <v>158</v>
      </c>
      <c r="B83" s="254" t="s">
        <v>159</v>
      </c>
      <c r="C83" s="159">
        <v>0</v>
      </c>
      <c r="D83" s="3">
        <v>0</v>
      </c>
      <c r="E83" s="3">
        <v>0</v>
      </c>
      <c r="F83" s="3">
        <v>1</v>
      </c>
      <c r="G83" s="3">
        <v>1</v>
      </c>
      <c r="H83" s="3">
        <v>2</v>
      </c>
      <c r="I83" s="3">
        <v>0</v>
      </c>
      <c r="J83" s="3">
        <v>0</v>
      </c>
      <c r="K83" s="3">
        <v>3</v>
      </c>
      <c r="L83" s="3">
        <v>0</v>
      </c>
      <c r="M83" s="3">
        <v>4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48</v>
      </c>
      <c r="AN83" s="3">
        <v>20</v>
      </c>
      <c r="AO83" s="3">
        <v>23</v>
      </c>
      <c r="AP83" s="73">
        <f>+C83+F83+I83+L83+O83+R83+U83+X83+AA83+AD83+AG83+AJ83+AM83</f>
        <v>49</v>
      </c>
      <c r="AQ83" s="73">
        <f>+D83+G83+J83+M83+P83+S83+V83+Y83+AB83+AE83+AH83+AK83+AN83</f>
        <v>25</v>
      </c>
      <c r="AR83" s="73">
        <f>+E83+H83+K83+N83+Q83+T83+W83+Z83+AC83+AF83+AI83+AL83+AO83</f>
        <v>28</v>
      </c>
      <c r="AS83" s="181">
        <f t="shared" si="14"/>
        <v>102</v>
      </c>
      <c r="AT83" s="159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73">
        <f t="shared" si="15"/>
        <v>0</v>
      </c>
      <c r="CH83" s="73">
        <f t="shared" si="16"/>
        <v>0</v>
      </c>
      <c r="CI83" s="73">
        <f t="shared" si="17"/>
        <v>0</v>
      </c>
      <c r="CJ83" s="181">
        <f t="shared" si="18"/>
        <v>0</v>
      </c>
      <c r="CK83" s="31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73">
        <f t="shared" si="19"/>
        <v>0</v>
      </c>
      <c r="DY83" s="73">
        <f t="shared" si="20"/>
        <v>0</v>
      </c>
      <c r="DZ83" s="73">
        <f t="shared" si="21"/>
        <v>0</v>
      </c>
      <c r="EA83" s="181">
        <f t="shared" si="22"/>
        <v>0</v>
      </c>
      <c r="EB83" s="309"/>
      <c r="EC83" s="309"/>
      <c r="ED83" s="309"/>
      <c r="EE83" s="309"/>
      <c r="EF83" s="309"/>
      <c r="EG83" s="309"/>
      <c r="EH83" s="309"/>
      <c r="EI83" s="216">
        <v>102</v>
      </c>
      <c r="EJ83" s="24">
        <v>0</v>
      </c>
      <c r="EK83" s="24">
        <v>0</v>
      </c>
      <c r="EL83" s="311">
        <f t="shared" si="27"/>
        <v>102</v>
      </c>
      <c r="EN83" s="97">
        <f t="shared" si="23"/>
        <v>49</v>
      </c>
      <c r="EO83" s="97">
        <f t="shared" si="24"/>
        <v>25</v>
      </c>
      <c r="EP83" s="97">
        <f t="shared" si="25"/>
        <v>28</v>
      </c>
      <c r="EQ83" s="97">
        <f t="shared" si="26"/>
        <v>102</v>
      </c>
    </row>
    <row r="84" spans="1:147" x14ac:dyDescent="0.25">
      <c r="A84" s="29" t="s">
        <v>160</v>
      </c>
      <c r="B84" s="254" t="s">
        <v>161</v>
      </c>
      <c r="C84" s="159">
        <v>0</v>
      </c>
      <c r="D84" s="3">
        <v>2</v>
      </c>
      <c r="E84" s="3">
        <v>0</v>
      </c>
      <c r="F84" s="3">
        <v>0</v>
      </c>
      <c r="G84" s="3">
        <v>0</v>
      </c>
      <c r="H84" s="3">
        <v>0</v>
      </c>
      <c r="I84" s="3">
        <v>8</v>
      </c>
      <c r="J84" s="3">
        <v>16</v>
      </c>
      <c r="K84" s="3">
        <v>15</v>
      </c>
      <c r="L84" s="3">
        <v>1</v>
      </c>
      <c r="M84" s="3">
        <v>6</v>
      </c>
      <c r="N84" s="3">
        <v>3</v>
      </c>
      <c r="O84" s="3">
        <v>11</v>
      </c>
      <c r="P84" s="3">
        <v>4</v>
      </c>
      <c r="Q84" s="3">
        <v>3</v>
      </c>
      <c r="R84" s="3">
        <v>0</v>
      </c>
      <c r="S84" s="3">
        <v>0</v>
      </c>
      <c r="T84" s="3">
        <v>0</v>
      </c>
      <c r="U84" s="3">
        <v>2</v>
      </c>
      <c r="V84" s="3">
        <v>3</v>
      </c>
      <c r="W84" s="3">
        <v>1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1</v>
      </c>
      <c r="AN84" s="3">
        <v>0</v>
      </c>
      <c r="AO84" s="3">
        <v>0</v>
      </c>
      <c r="AP84" s="73">
        <f>+C84+F84+I84+L84+O84+R84+U84+X84+AA84+AD84+AG84+AJ84+AM84</f>
        <v>23</v>
      </c>
      <c r="AQ84" s="73">
        <f>+D84+G84+J84+M84+P84+S84+V84+Y84+AB84+AE84+AH84+AK84+AN84</f>
        <v>31</v>
      </c>
      <c r="AR84" s="73">
        <f>+E84+H84+K84+N84+Q84+T84+W84+Z84+AC84+AF84+AI84+AL84+AO84</f>
        <v>22</v>
      </c>
      <c r="AS84" s="181">
        <f t="shared" si="14"/>
        <v>76</v>
      </c>
      <c r="AT84" s="159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73">
        <f t="shared" si="15"/>
        <v>0</v>
      </c>
      <c r="CH84" s="73">
        <f t="shared" si="16"/>
        <v>0</v>
      </c>
      <c r="CI84" s="73">
        <f t="shared" si="17"/>
        <v>0</v>
      </c>
      <c r="CJ84" s="181">
        <f t="shared" si="18"/>
        <v>0</v>
      </c>
      <c r="CK84" s="31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73">
        <f t="shared" si="19"/>
        <v>0</v>
      </c>
      <c r="DY84" s="73">
        <f t="shared" si="20"/>
        <v>0</v>
      </c>
      <c r="DZ84" s="73">
        <f t="shared" si="21"/>
        <v>0</v>
      </c>
      <c r="EA84" s="181">
        <f t="shared" si="22"/>
        <v>0</v>
      </c>
      <c r="EB84" s="309"/>
      <c r="EC84" s="309"/>
      <c r="ED84" s="309"/>
      <c r="EE84" s="309"/>
      <c r="EF84" s="309"/>
      <c r="EG84" s="309"/>
      <c r="EH84" s="309"/>
      <c r="EI84" s="216">
        <v>76</v>
      </c>
      <c r="EJ84" s="24">
        <v>0</v>
      </c>
      <c r="EK84" s="24">
        <v>0</v>
      </c>
      <c r="EL84" s="311">
        <f t="shared" si="27"/>
        <v>76</v>
      </c>
      <c r="EN84" s="97">
        <f t="shared" si="23"/>
        <v>23</v>
      </c>
      <c r="EO84" s="97">
        <f t="shared" si="24"/>
        <v>31</v>
      </c>
      <c r="EP84" s="97">
        <f t="shared" si="25"/>
        <v>22</v>
      </c>
      <c r="EQ84" s="97">
        <f t="shared" si="26"/>
        <v>76</v>
      </c>
    </row>
    <row r="85" spans="1:147" x14ac:dyDescent="0.25">
      <c r="A85" s="29" t="s">
        <v>162</v>
      </c>
      <c r="B85" s="254" t="s">
        <v>163</v>
      </c>
      <c r="C85" s="159">
        <v>9</v>
      </c>
      <c r="D85" s="3">
        <v>3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73">
        <f>+C85+F85+I85+L85+O85+R85+U85+X85+AA85+AD85+AG85+AJ85+AM85</f>
        <v>9</v>
      </c>
      <c r="AQ85" s="73">
        <f>+D85+G85+J85+M85+P85+S85+V85+Y85+AB85+AE85+AH85+AK85+AN85</f>
        <v>3</v>
      </c>
      <c r="AR85" s="73">
        <f>+E85+H85+K85+N85+Q85+T85+W85+Z85+AC85+AF85+AI85+AL85+AO85</f>
        <v>0</v>
      </c>
      <c r="AS85" s="181">
        <f t="shared" si="14"/>
        <v>12</v>
      </c>
      <c r="AT85" s="159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73">
        <f t="shared" si="15"/>
        <v>0</v>
      </c>
      <c r="CH85" s="73">
        <f t="shared" si="16"/>
        <v>0</v>
      </c>
      <c r="CI85" s="73">
        <f t="shared" si="17"/>
        <v>0</v>
      </c>
      <c r="CJ85" s="181">
        <f t="shared" si="18"/>
        <v>0</v>
      </c>
      <c r="CK85" s="31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>
        <v>0</v>
      </c>
      <c r="DX85" s="73">
        <f t="shared" si="19"/>
        <v>0</v>
      </c>
      <c r="DY85" s="73">
        <f t="shared" si="20"/>
        <v>0</v>
      </c>
      <c r="DZ85" s="73">
        <f t="shared" si="21"/>
        <v>0</v>
      </c>
      <c r="EA85" s="181">
        <f t="shared" si="22"/>
        <v>0</v>
      </c>
      <c r="EB85" s="309"/>
      <c r="EC85" s="309"/>
      <c r="ED85" s="309"/>
      <c r="EE85" s="309"/>
      <c r="EF85" s="309"/>
      <c r="EG85" s="309"/>
      <c r="EH85" s="309"/>
      <c r="EI85" s="216">
        <v>12</v>
      </c>
      <c r="EJ85" s="24">
        <v>0</v>
      </c>
      <c r="EK85" s="24">
        <v>0</v>
      </c>
      <c r="EL85" s="311">
        <f t="shared" si="27"/>
        <v>12</v>
      </c>
      <c r="EN85" s="97">
        <f t="shared" si="23"/>
        <v>9</v>
      </c>
      <c r="EO85" s="97">
        <f t="shared" si="24"/>
        <v>3</v>
      </c>
      <c r="EP85" s="97">
        <f t="shared" si="25"/>
        <v>0</v>
      </c>
      <c r="EQ85" s="97">
        <f t="shared" si="26"/>
        <v>12</v>
      </c>
    </row>
    <row r="86" spans="1:147" x14ac:dyDescent="0.25">
      <c r="A86" s="29" t="s">
        <v>164</v>
      </c>
      <c r="B86" s="254" t="s">
        <v>165</v>
      </c>
      <c r="C86" s="159">
        <v>41</v>
      </c>
      <c r="D86" s="3">
        <v>10</v>
      </c>
      <c r="E86" s="3">
        <v>3</v>
      </c>
      <c r="F86" s="3">
        <v>0</v>
      </c>
      <c r="G86" s="3">
        <v>0</v>
      </c>
      <c r="H86" s="3">
        <v>0</v>
      </c>
      <c r="I86" s="3">
        <v>3</v>
      </c>
      <c r="J86" s="3">
        <v>30</v>
      </c>
      <c r="K86" s="3">
        <v>6</v>
      </c>
      <c r="L86" s="3">
        <v>0</v>
      </c>
      <c r="M86" s="3">
        <v>0</v>
      </c>
      <c r="N86" s="3">
        <v>0</v>
      </c>
      <c r="O86" s="3">
        <v>15</v>
      </c>
      <c r="P86" s="3">
        <v>26</v>
      </c>
      <c r="Q86" s="3">
        <v>17</v>
      </c>
      <c r="R86" s="3">
        <v>0</v>
      </c>
      <c r="S86" s="3">
        <v>0</v>
      </c>
      <c r="T86" s="3">
        <v>0</v>
      </c>
      <c r="U86" s="3">
        <v>3</v>
      </c>
      <c r="V86" s="3">
        <v>1</v>
      </c>
      <c r="W86" s="3">
        <v>3</v>
      </c>
      <c r="X86" s="3">
        <v>0</v>
      </c>
      <c r="Y86" s="3">
        <v>0</v>
      </c>
      <c r="Z86" s="3">
        <v>0</v>
      </c>
      <c r="AA86" s="3">
        <v>2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3</v>
      </c>
      <c r="AN86" s="3">
        <v>1</v>
      </c>
      <c r="AO86" s="3">
        <v>2</v>
      </c>
      <c r="AP86" s="73">
        <f>+C86+F86+I86+L86+O86+R86+U86+X86+AA86+AD86+AG86+AJ86+AM86</f>
        <v>67</v>
      </c>
      <c r="AQ86" s="73">
        <f>+D86+G86+J86+M86+P86+S86+V86+Y86+AB86+AE86+AH86+AK86+AN86</f>
        <v>68</v>
      </c>
      <c r="AR86" s="73">
        <f>+E86+H86+K86+N86+Q86+T86+W86+Z86+AC86+AF86+AI86+AL86+AO86</f>
        <v>31</v>
      </c>
      <c r="AS86" s="181">
        <f t="shared" si="14"/>
        <v>166</v>
      </c>
      <c r="AT86" s="159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73">
        <f t="shared" si="15"/>
        <v>0</v>
      </c>
      <c r="CH86" s="73">
        <f t="shared" si="16"/>
        <v>0</v>
      </c>
      <c r="CI86" s="73">
        <f t="shared" si="17"/>
        <v>0</v>
      </c>
      <c r="CJ86" s="181">
        <f t="shared" si="18"/>
        <v>0</v>
      </c>
      <c r="CK86" s="31">
        <v>3</v>
      </c>
      <c r="CL86" s="3">
        <v>1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1</v>
      </c>
      <c r="CY86" s="3">
        <v>3</v>
      </c>
      <c r="CZ86" s="3">
        <v>0</v>
      </c>
      <c r="DA86" s="3">
        <v>0</v>
      </c>
      <c r="DB86" s="3">
        <v>1</v>
      </c>
      <c r="DC86" s="3">
        <v>0</v>
      </c>
      <c r="DD86" s="3">
        <v>1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73">
        <f t="shared" si="19"/>
        <v>3</v>
      </c>
      <c r="DY86" s="73">
        <f t="shared" si="20"/>
        <v>3</v>
      </c>
      <c r="DZ86" s="73">
        <f t="shared" si="21"/>
        <v>4</v>
      </c>
      <c r="EA86" s="181">
        <f t="shared" si="22"/>
        <v>10</v>
      </c>
      <c r="EB86" s="309"/>
      <c r="EC86" s="309"/>
      <c r="ED86" s="309"/>
      <c r="EE86" s="309"/>
      <c r="EF86" s="309"/>
      <c r="EG86" s="309"/>
      <c r="EH86" s="309"/>
      <c r="EI86" s="216">
        <v>166</v>
      </c>
      <c r="EJ86" s="24">
        <v>0</v>
      </c>
      <c r="EK86" s="24">
        <v>10</v>
      </c>
      <c r="EL86" s="311">
        <f t="shared" si="27"/>
        <v>176</v>
      </c>
      <c r="EN86" s="97">
        <f t="shared" si="23"/>
        <v>70</v>
      </c>
      <c r="EO86" s="97">
        <f t="shared" si="24"/>
        <v>71</v>
      </c>
      <c r="EP86" s="97">
        <f t="shared" si="25"/>
        <v>35</v>
      </c>
      <c r="EQ86" s="97">
        <f t="shared" si="26"/>
        <v>176</v>
      </c>
    </row>
    <row r="87" spans="1:147" x14ac:dyDescent="0.25">
      <c r="A87" s="29" t="s">
        <v>166</v>
      </c>
      <c r="B87" s="254" t="s">
        <v>167</v>
      </c>
      <c r="C87" s="159">
        <v>12</v>
      </c>
      <c r="D87" s="3">
        <v>2</v>
      </c>
      <c r="E87" s="3">
        <v>0</v>
      </c>
      <c r="F87" s="3">
        <v>1</v>
      </c>
      <c r="G87" s="3">
        <v>1</v>
      </c>
      <c r="H87" s="3">
        <v>4</v>
      </c>
      <c r="I87" s="3">
        <v>3</v>
      </c>
      <c r="J87" s="3">
        <v>8</v>
      </c>
      <c r="K87" s="3">
        <v>2</v>
      </c>
      <c r="L87" s="3">
        <v>2</v>
      </c>
      <c r="M87" s="3">
        <v>2</v>
      </c>
      <c r="N87" s="3">
        <v>2</v>
      </c>
      <c r="O87" s="3">
        <v>4</v>
      </c>
      <c r="P87" s="3">
        <v>2</v>
      </c>
      <c r="Q87" s="3">
        <v>2</v>
      </c>
      <c r="R87" s="3">
        <v>0</v>
      </c>
      <c r="S87" s="3">
        <v>0</v>
      </c>
      <c r="T87" s="3">
        <v>2</v>
      </c>
      <c r="U87" s="3">
        <v>0</v>
      </c>
      <c r="V87" s="3">
        <v>0</v>
      </c>
      <c r="W87" s="3">
        <v>1</v>
      </c>
      <c r="X87" s="3">
        <v>2</v>
      </c>
      <c r="Y87" s="3">
        <v>3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73">
        <f>+C87+F87+I87+L87+O87+R87+U87+X87+AA87+AD87+AG87+AJ87+AM87</f>
        <v>24</v>
      </c>
      <c r="AQ87" s="73">
        <f>+D87+G87+J87+M87+P87+S87+V87+Y87+AB87+AE87+AH87+AK87+AN87</f>
        <v>18</v>
      </c>
      <c r="AR87" s="73">
        <f>+E87+H87+K87+N87+Q87+T87+W87+Z87+AC87+AF87+AI87+AL87+AO87</f>
        <v>13</v>
      </c>
      <c r="AS87" s="181">
        <f t="shared" si="14"/>
        <v>55</v>
      </c>
      <c r="AT87" s="159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73">
        <f t="shared" si="15"/>
        <v>0</v>
      </c>
      <c r="CH87" s="73">
        <f t="shared" si="16"/>
        <v>0</v>
      </c>
      <c r="CI87" s="73">
        <f t="shared" si="17"/>
        <v>0</v>
      </c>
      <c r="CJ87" s="181">
        <f t="shared" si="18"/>
        <v>0</v>
      </c>
      <c r="CK87" s="31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73">
        <f t="shared" si="19"/>
        <v>0</v>
      </c>
      <c r="DY87" s="73">
        <f t="shared" si="20"/>
        <v>0</v>
      </c>
      <c r="DZ87" s="73">
        <f t="shared" si="21"/>
        <v>0</v>
      </c>
      <c r="EA87" s="181">
        <f t="shared" si="22"/>
        <v>0</v>
      </c>
      <c r="EB87" s="309"/>
      <c r="EC87" s="309"/>
      <c r="ED87" s="309"/>
      <c r="EE87" s="309"/>
      <c r="EF87" s="309"/>
      <c r="EG87" s="309"/>
      <c r="EH87" s="309"/>
      <c r="EI87" s="216">
        <v>55</v>
      </c>
      <c r="EJ87" s="24">
        <v>0</v>
      </c>
      <c r="EK87" s="24">
        <v>0</v>
      </c>
      <c r="EL87" s="311">
        <f t="shared" si="27"/>
        <v>55</v>
      </c>
      <c r="EN87" s="97">
        <f t="shared" si="23"/>
        <v>24</v>
      </c>
      <c r="EO87" s="97">
        <f t="shared" si="24"/>
        <v>18</v>
      </c>
      <c r="EP87" s="97">
        <f t="shared" si="25"/>
        <v>13</v>
      </c>
      <c r="EQ87" s="97">
        <f t="shared" si="26"/>
        <v>55</v>
      </c>
    </row>
    <row r="88" spans="1:147" x14ac:dyDescent="0.25">
      <c r="A88" s="29" t="s">
        <v>168</v>
      </c>
      <c r="B88" s="254" t="s">
        <v>169</v>
      </c>
      <c r="C88" s="159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7</v>
      </c>
      <c r="J88" s="3">
        <v>3</v>
      </c>
      <c r="K88" s="3">
        <v>2</v>
      </c>
      <c r="L88" s="3">
        <v>0</v>
      </c>
      <c r="M88" s="3">
        <v>0</v>
      </c>
      <c r="N88" s="3">
        <v>0</v>
      </c>
      <c r="O88" s="3">
        <v>22</v>
      </c>
      <c r="P88" s="3">
        <v>18</v>
      </c>
      <c r="Q88" s="3">
        <v>6</v>
      </c>
      <c r="R88" s="3">
        <v>0</v>
      </c>
      <c r="S88" s="3">
        <v>0</v>
      </c>
      <c r="T88" s="3">
        <v>0</v>
      </c>
      <c r="U88" s="3">
        <v>1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5</v>
      </c>
      <c r="AB88" s="3">
        <v>0</v>
      </c>
      <c r="AC88" s="3">
        <v>1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73">
        <f>+C88+F88+I88+L88+O88+R88+U88+X88+AA88+AD88+AG88+AJ88+AM88</f>
        <v>35</v>
      </c>
      <c r="AQ88" s="73">
        <f>+D88+G88+J88+M88+P88+S88+V88+Y88+AB88+AE88+AH88+AK88+AN88</f>
        <v>21</v>
      </c>
      <c r="AR88" s="73">
        <f>+E88+H88+K88+N88+Q88+T88+W88+Z88+AC88+AF88+AI88+AL88+AO88</f>
        <v>9</v>
      </c>
      <c r="AS88" s="181">
        <f t="shared" si="14"/>
        <v>65</v>
      </c>
      <c r="AT88" s="159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73">
        <f t="shared" si="15"/>
        <v>0</v>
      </c>
      <c r="CH88" s="73">
        <f t="shared" si="16"/>
        <v>0</v>
      </c>
      <c r="CI88" s="73">
        <f t="shared" si="17"/>
        <v>0</v>
      </c>
      <c r="CJ88" s="181">
        <f t="shared" si="18"/>
        <v>0</v>
      </c>
      <c r="CK88" s="31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1</v>
      </c>
      <c r="CS88" s="3">
        <v>0</v>
      </c>
      <c r="CT88" s="3">
        <v>0</v>
      </c>
      <c r="CU88" s="3">
        <v>0</v>
      </c>
      <c r="CV88" s="3">
        <v>0</v>
      </c>
      <c r="CW88" s="3">
        <v>3</v>
      </c>
      <c r="CX88" s="3">
        <v>3</v>
      </c>
      <c r="CY88" s="3">
        <v>0</v>
      </c>
      <c r="CZ88" s="3">
        <v>0</v>
      </c>
      <c r="DA88" s="3">
        <v>0</v>
      </c>
      <c r="DB88" s="3">
        <v>0</v>
      </c>
      <c r="DC88" s="3">
        <v>1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73">
        <f t="shared" si="19"/>
        <v>4</v>
      </c>
      <c r="DY88" s="73">
        <f t="shared" si="20"/>
        <v>4</v>
      </c>
      <c r="DZ88" s="73">
        <f t="shared" si="21"/>
        <v>0</v>
      </c>
      <c r="EA88" s="181">
        <f t="shared" si="22"/>
        <v>8</v>
      </c>
      <c r="EB88" s="309"/>
      <c r="EC88" s="309"/>
      <c r="ED88" s="309"/>
      <c r="EE88" s="309"/>
      <c r="EF88" s="309"/>
      <c r="EG88" s="309"/>
      <c r="EH88" s="309"/>
      <c r="EI88" s="216">
        <v>65</v>
      </c>
      <c r="EJ88" s="24">
        <v>0</v>
      </c>
      <c r="EK88" s="24">
        <v>8</v>
      </c>
      <c r="EL88" s="311">
        <f t="shared" si="27"/>
        <v>73</v>
      </c>
      <c r="EN88" s="97">
        <f t="shared" si="23"/>
        <v>39</v>
      </c>
      <c r="EO88" s="97">
        <f t="shared" si="24"/>
        <v>25</v>
      </c>
      <c r="EP88" s="97">
        <f t="shared" si="25"/>
        <v>9</v>
      </c>
      <c r="EQ88" s="97">
        <f t="shared" si="26"/>
        <v>73</v>
      </c>
    </row>
    <row r="89" spans="1:147" x14ac:dyDescent="0.25">
      <c r="A89" s="29" t="s">
        <v>170</v>
      </c>
      <c r="B89" s="254" t="s">
        <v>171</v>
      </c>
      <c r="C89" s="159">
        <v>28</v>
      </c>
      <c r="D89" s="3">
        <v>1</v>
      </c>
      <c r="E89" s="3">
        <v>6</v>
      </c>
      <c r="F89" s="3">
        <v>0</v>
      </c>
      <c r="G89" s="3">
        <v>0</v>
      </c>
      <c r="H89" s="3">
        <v>0</v>
      </c>
      <c r="I89" s="3">
        <v>2</v>
      </c>
      <c r="J89" s="3">
        <v>32</v>
      </c>
      <c r="K89" s="3">
        <v>10</v>
      </c>
      <c r="L89" s="3">
        <v>9</v>
      </c>
      <c r="M89" s="3">
        <v>5</v>
      </c>
      <c r="N89" s="3">
        <v>1</v>
      </c>
      <c r="O89" s="3">
        <v>5</v>
      </c>
      <c r="P89" s="3">
        <v>7</v>
      </c>
      <c r="Q89" s="3">
        <v>5</v>
      </c>
      <c r="R89" s="3">
        <v>0</v>
      </c>
      <c r="S89" s="3">
        <v>0</v>
      </c>
      <c r="T89" s="3">
        <v>0</v>
      </c>
      <c r="U89" s="3">
        <v>5</v>
      </c>
      <c r="V89" s="3">
        <v>3</v>
      </c>
      <c r="W89" s="3">
        <v>0</v>
      </c>
      <c r="X89" s="3">
        <v>2</v>
      </c>
      <c r="Y89" s="3">
        <v>0</v>
      </c>
      <c r="Z89" s="3">
        <v>0</v>
      </c>
      <c r="AA89" s="3">
        <v>1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4</v>
      </c>
      <c r="AN89" s="3">
        <v>8</v>
      </c>
      <c r="AO89" s="3">
        <v>17</v>
      </c>
      <c r="AP89" s="73">
        <f>+C89+F89+I89+L89+O89+R89+U89+X89+AA89+AD89+AG89+AJ89+AM89</f>
        <v>56</v>
      </c>
      <c r="AQ89" s="73">
        <f>+D89+G89+J89+M89+P89+S89+V89+Y89+AB89+AE89+AH89+AK89+AN89</f>
        <v>56</v>
      </c>
      <c r="AR89" s="73">
        <f>+E89+H89+K89+N89+Q89+T89+W89+Z89+AC89+AF89+AI89+AL89+AO89</f>
        <v>39</v>
      </c>
      <c r="AS89" s="181">
        <f t="shared" si="14"/>
        <v>151</v>
      </c>
      <c r="AT89" s="159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73">
        <f t="shared" si="15"/>
        <v>0</v>
      </c>
      <c r="CH89" s="73">
        <f t="shared" si="16"/>
        <v>0</v>
      </c>
      <c r="CI89" s="73">
        <f t="shared" si="17"/>
        <v>0</v>
      </c>
      <c r="CJ89" s="181">
        <f t="shared" si="18"/>
        <v>0</v>
      </c>
      <c r="CK89" s="31">
        <v>1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7</v>
      </c>
      <c r="CS89" s="3">
        <v>0</v>
      </c>
      <c r="CT89" s="3">
        <v>2</v>
      </c>
      <c r="CU89" s="3">
        <v>0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1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2</v>
      </c>
      <c r="DV89" s="3">
        <v>0</v>
      </c>
      <c r="DW89" s="3">
        <v>0</v>
      </c>
      <c r="DX89" s="73">
        <f t="shared" si="19"/>
        <v>8</v>
      </c>
      <c r="DY89" s="73">
        <f t="shared" si="20"/>
        <v>7</v>
      </c>
      <c r="DZ89" s="73">
        <f t="shared" si="21"/>
        <v>0</v>
      </c>
      <c r="EA89" s="181">
        <f t="shared" si="22"/>
        <v>15</v>
      </c>
      <c r="EB89" s="309"/>
      <c r="EC89" s="309"/>
      <c r="ED89" s="309"/>
      <c r="EE89" s="309"/>
      <c r="EF89" s="309"/>
      <c r="EG89" s="309"/>
      <c r="EH89" s="309"/>
      <c r="EI89" s="216">
        <v>151</v>
      </c>
      <c r="EJ89" s="24">
        <v>0</v>
      </c>
      <c r="EK89" s="24">
        <v>15</v>
      </c>
      <c r="EL89" s="311">
        <f t="shared" si="27"/>
        <v>166</v>
      </c>
      <c r="EN89" s="97">
        <f t="shared" si="23"/>
        <v>64</v>
      </c>
      <c r="EO89" s="97">
        <f t="shared" si="24"/>
        <v>63</v>
      </c>
      <c r="EP89" s="97">
        <f t="shared" si="25"/>
        <v>39</v>
      </c>
      <c r="EQ89" s="97">
        <f t="shared" si="26"/>
        <v>166</v>
      </c>
    </row>
    <row r="90" spans="1:147" x14ac:dyDescent="0.25">
      <c r="A90" s="29" t="s">
        <v>172</v>
      </c>
      <c r="B90" s="254" t="s">
        <v>173</v>
      </c>
      <c r="C90" s="159">
        <v>1</v>
      </c>
      <c r="D90" s="3">
        <v>3</v>
      </c>
      <c r="E90" s="3">
        <v>3</v>
      </c>
      <c r="F90" s="3">
        <v>0</v>
      </c>
      <c r="G90" s="3">
        <v>0</v>
      </c>
      <c r="H90" s="3">
        <v>0</v>
      </c>
      <c r="I90" s="3">
        <v>2</v>
      </c>
      <c r="J90" s="3">
        <v>1</v>
      </c>
      <c r="K90" s="3">
        <v>0</v>
      </c>
      <c r="L90" s="3">
        <v>2</v>
      </c>
      <c r="M90" s="3">
        <v>1</v>
      </c>
      <c r="N90" s="3">
        <v>3</v>
      </c>
      <c r="O90" s="3">
        <v>5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1</v>
      </c>
      <c r="V90" s="3">
        <v>0</v>
      </c>
      <c r="W90" s="3">
        <v>0</v>
      </c>
      <c r="X90" s="3">
        <v>1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1</v>
      </c>
      <c r="AO90" s="3">
        <v>0</v>
      </c>
      <c r="AP90" s="73">
        <f>+C90+F90+I90+L90+O90+R90+U90+X90+AA90+AD90+AG90+AJ90+AM90</f>
        <v>12</v>
      </c>
      <c r="AQ90" s="73">
        <f>+D90+G90+J90+M90+P90+S90+V90+Y90+AB90+AE90+AH90+AK90+AN90</f>
        <v>6</v>
      </c>
      <c r="AR90" s="73">
        <f>+E90+H90+K90+N90+Q90+T90+W90+Z90+AC90+AF90+AI90+AL90+AO90</f>
        <v>6</v>
      </c>
      <c r="AS90" s="181">
        <f t="shared" si="14"/>
        <v>24</v>
      </c>
      <c r="AT90" s="159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73">
        <f t="shared" si="15"/>
        <v>0</v>
      </c>
      <c r="CH90" s="73">
        <f t="shared" si="16"/>
        <v>0</v>
      </c>
      <c r="CI90" s="73">
        <f t="shared" si="17"/>
        <v>0</v>
      </c>
      <c r="CJ90" s="181">
        <f t="shared" si="18"/>
        <v>0</v>
      </c>
      <c r="CK90" s="31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73">
        <f t="shared" si="19"/>
        <v>0</v>
      </c>
      <c r="DY90" s="73">
        <f t="shared" si="20"/>
        <v>0</v>
      </c>
      <c r="DZ90" s="73">
        <f t="shared" si="21"/>
        <v>0</v>
      </c>
      <c r="EA90" s="181">
        <f t="shared" si="22"/>
        <v>0</v>
      </c>
      <c r="EB90" s="309"/>
      <c r="EC90" s="309"/>
      <c r="ED90" s="309"/>
      <c r="EE90" s="309"/>
      <c r="EF90" s="309"/>
      <c r="EG90" s="309"/>
      <c r="EH90" s="309"/>
      <c r="EI90" s="216">
        <v>24</v>
      </c>
      <c r="EJ90" s="24">
        <v>0</v>
      </c>
      <c r="EK90" s="24">
        <v>0</v>
      </c>
      <c r="EL90" s="311">
        <f t="shared" si="27"/>
        <v>24</v>
      </c>
      <c r="EN90" s="97">
        <f t="shared" si="23"/>
        <v>12</v>
      </c>
      <c r="EO90" s="97">
        <f t="shared" si="24"/>
        <v>6</v>
      </c>
      <c r="EP90" s="97">
        <f t="shared" si="25"/>
        <v>6</v>
      </c>
      <c r="EQ90" s="97">
        <f t="shared" si="26"/>
        <v>24</v>
      </c>
    </row>
    <row r="91" spans="1:147" x14ac:dyDescent="0.25">
      <c r="A91" s="29" t="s">
        <v>174</v>
      </c>
      <c r="B91" s="254" t="s">
        <v>175</v>
      </c>
      <c r="C91" s="159">
        <v>1</v>
      </c>
      <c r="D91" s="3">
        <v>0</v>
      </c>
      <c r="E91" s="3">
        <v>1</v>
      </c>
      <c r="F91" s="3">
        <v>5</v>
      </c>
      <c r="G91" s="3">
        <v>1</v>
      </c>
      <c r="H91" s="3">
        <v>0</v>
      </c>
      <c r="I91" s="3">
        <v>9</v>
      </c>
      <c r="J91" s="3">
        <v>19</v>
      </c>
      <c r="K91" s="3">
        <v>22</v>
      </c>
      <c r="L91" s="3">
        <v>3</v>
      </c>
      <c r="M91" s="3">
        <v>6</v>
      </c>
      <c r="N91" s="3">
        <v>0</v>
      </c>
      <c r="O91" s="3">
        <v>1</v>
      </c>
      <c r="P91" s="3">
        <v>7</v>
      </c>
      <c r="Q91" s="3">
        <v>0</v>
      </c>
      <c r="R91" s="3">
        <v>6</v>
      </c>
      <c r="S91" s="3">
        <v>2</v>
      </c>
      <c r="T91" s="3">
        <v>0</v>
      </c>
      <c r="U91" s="3">
        <v>4</v>
      </c>
      <c r="V91" s="3">
        <v>1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15</v>
      </c>
      <c r="AN91" s="3">
        <v>9</v>
      </c>
      <c r="AO91" s="3">
        <v>2</v>
      </c>
      <c r="AP91" s="73">
        <f>+C91+F91+I91+L91+O91+R91+U91+X91+AA91+AD91+AG91+AJ91+AM91</f>
        <v>44</v>
      </c>
      <c r="AQ91" s="73">
        <f>+D91+G91+J91+M91+P91+S91+V91+Y91+AB91+AE91+AH91+AK91+AN91</f>
        <v>46</v>
      </c>
      <c r="AR91" s="73">
        <f>+E91+H91+K91+N91+Q91+T91+W91+Z91+AC91+AF91+AI91+AL91+AO91</f>
        <v>25</v>
      </c>
      <c r="AS91" s="181">
        <f t="shared" si="14"/>
        <v>115</v>
      </c>
      <c r="AT91" s="159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73">
        <f t="shared" si="15"/>
        <v>0</v>
      </c>
      <c r="CH91" s="73">
        <f t="shared" si="16"/>
        <v>0</v>
      </c>
      <c r="CI91" s="73">
        <f t="shared" si="17"/>
        <v>0</v>
      </c>
      <c r="CJ91" s="181">
        <f t="shared" si="18"/>
        <v>0</v>
      </c>
      <c r="CK91" s="31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">
        <v>0</v>
      </c>
      <c r="DV91" s="3">
        <v>0</v>
      </c>
      <c r="DW91" s="3">
        <v>0</v>
      </c>
      <c r="DX91" s="73">
        <f t="shared" si="19"/>
        <v>0</v>
      </c>
      <c r="DY91" s="73">
        <f t="shared" si="20"/>
        <v>0</v>
      </c>
      <c r="DZ91" s="73">
        <f t="shared" si="21"/>
        <v>0</v>
      </c>
      <c r="EA91" s="181">
        <f t="shared" si="22"/>
        <v>0</v>
      </c>
      <c r="EB91" s="309"/>
      <c r="EC91" s="309"/>
      <c r="ED91" s="309"/>
      <c r="EE91" s="309"/>
      <c r="EF91" s="309"/>
      <c r="EG91" s="309"/>
      <c r="EH91" s="309"/>
      <c r="EI91" s="216">
        <v>115</v>
      </c>
      <c r="EJ91" s="24">
        <v>0</v>
      </c>
      <c r="EK91" s="24">
        <v>0</v>
      </c>
      <c r="EL91" s="311">
        <f t="shared" si="27"/>
        <v>115</v>
      </c>
      <c r="EN91" s="97">
        <f t="shared" si="23"/>
        <v>44</v>
      </c>
      <c r="EO91" s="97">
        <f t="shared" si="24"/>
        <v>46</v>
      </c>
      <c r="EP91" s="97">
        <f t="shared" si="25"/>
        <v>25</v>
      </c>
      <c r="EQ91" s="97">
        <f t="shared" si="26"/>
        <v>115</v>
      </c>
    </row>
    <row r="92" spans="1:147" x14ac:dyDescent="0.25">
      <c r="A92" s="29" t="s">
        <v>176</v>
      </c>
      <c r="B92" s="254" t="s">
        <v>177</v>
      </c>
      <c r="C92" s="159">
        <v>8</v>
      </c>
      <c r="D92" s="3">
        <v>4</v>
      </c>
      <c r="E92" s="3">
        <v>2</v>
      </c>
      <c r="F92" s="3">
        <v>0</v>
      </c>
      <c r="G92" s="3">
        <v>0</v>
      </c>
      <c r="H92" s="3">
        <v>0</v>
      </c>
      <c r="I92" s="3">
        <v>6</v>
      </c>
      <c r="J92" s="3">
        <v>4</v>
      </c>
      <c r="K92" s="3">
        <v>2</v>
      </c>
      <c r="L92" s="3">
        <v>18</v>
      </c>
      <c r="M92" s="3">
        <v>0</v>
      </c>
      <c r="N92" s="3">
        <v>4</v>
      </c>
      <c r="O92" s="3">
        <v>7</v>
      </c>
      <c r="P92" s="3">
        <v>2</v>
      </c>
      <c r="Q92" s="3">
        <v>1</v>
      </c>
      <c r="R92" s="3">
        <v>0</v>
      </c>
      <c r="S92" s="3">
        <v>0</v>
      </c>
      <c r="T92" s="3">
        <v>0</v>
      </c>
      <c r="U92" s="3">
        <v>7</v>
      </c>
      <c r="V92" s="3">
        <v>1</v>
      </c>
      <c r="W92" s="3">
        <v>0</v>
      </c>
      <c r="X92" s="3">
        <v>0</v>
      </c>
      <c r="Y92" s="3">
        <v>0</v>
      </c>
      <c r="Z92" s="3">
        <v>0</v>
      </c>
      <c r="AA92" s="3">
        <v>9</v>
      </c>
      <c r="AB92" s="3">
        <v>0</v>
      </c>
      <c r="AC92" s="3">
        <v>1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4</v>
      </c>
      <c r="AL92" s="3">
        <v>0</v>
      </c>
      <c r="AM92" s="3">
        <v>7</v>
      </c>
      <c r="AN92" s="3">
        <v>0</v>
      </c>
      <c r="AO92" s="3">
        <v>0</v>
      </c>
      <c r="AP92" s="73">
        <f>+C92+F92+I92+L92+O92+R92+U92+X92+AA92+AD92+AG92+AJ92+AM92</f>
        <v>62</v>
      </c>
      <c r="AQ92" s="73">
        <f>+D92+G92+J92+M92+P92+S92+V92+Y92+AB92+AE92+AH92+AK92+AN92</f>
        <v>15</v>
      </c>
      <c r="AR92" s="73">
        <f>+E92+H92+K92+N92+Q92+T92+W92+Z92+AC92+AF92+AI92+AL92+AO92</f>
        <v>10</v>
      </c>
      <c r="AS92" s="181">
        <f t="shared" si="14"/>
        <v>87</v>
      </c>
      <c r="AT92" s="159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73">
        <f t="shared" si="15"/>
        <v>0</v>
      </c>
      <c r="CH92" s="73">
        <f t="shared" si="16"/>
        <v>0</v>
      </c>
      <c r="CI92" s="73">
        <f t="shared" si="17"/>
        <v>0</v>
      </c>
      <c r="CJ92" s="181">
        <f t="shared" si="18"/>
        <v>0</v>
      </c>
      <c r="CK92" s="31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73">
        <f t="shared" si="19"/>
        <v>0</v>
      </c>
      <c r="DY92" s="73">
        <f t="shared" si="20"/>
        <v>0</v>
      </c>
      <c r="DZ92" s="73">
        <f t="shared" si="21"/>
        <v>0</v>
      </c>
      <c r="EA92" s="181">
        <f t="shared" si="22"/>
        <v>0</v>
      </c>
      <c r="EB92" s="309"/>
      <c r="EC92" s="309"/>
      <c r="ED92" s="309"/>
      <c r="EE92" s="309"/>
      <c r="EF92" s="309"/>
      <c r="EG92" s="309"/>
      <c r="EH92" s="309"/>
      <c r="EI92" s="216">
        <v>87</v>
      </c>
      <c r="EJ92" s="24">
        <v>0</v>
      </c>
      <c r="EK92" s="24">
        <v>0</v>
      </c>
      <c r="EL92" s="311">
        <f t="shared" si="27"/>
        <v>87</v>
      </c>
      <c r="EN92" s="97">
        <f t="shared" si="23"/>
        <v>62</v>
      </c>
      <c r="EO92" s="97">
        <f t="shared" si="24"/>
        <v>15</v>
      </c>
      <c r="EP92" s="97">
        <f t="shared" si="25"/>
        <v>10</v>
      </c>
      <c r="EQ92" s="97">
        <f t="shared" si="26"/>
        <v>87</v>
      </c>
    </row>
    <row r="93" spans="1:147" x14ac:dyDescent="0.25">
      <c r="A93" s="29" t="s">
        <v>178</v>
      </c>
      <c r="B93" s="254" t="s">
        <v>179</v>
      </c>
      <c r="C93" s="159">
        <v>42</v>
      </c>
      <c r="D93" s="3">
        <v>9</v>
      </c>
      <c r="E93" s="3">
        <v>3</v>
      </c>
      <c r="F93" s="3">
        <v>0</v>
      </c>
      <c r="G93" s="3">
        <v>0</v>
      </c>
      <c r="H93" s="3">
        <v>0</v>
      </c>
      <c r="I93" s="3">
        <v>23</v>
      </c>
      <c r="J93" s="3">
        <v>2</v>
      </c>
      <c r="K93" s="3">
        <v>2</v>
      </c>
      <c r="L93" s="3">
        <v>0</v>
      </c>
      <c r="M93" s="3">
        <v>1</v>
      </c>
      <c r="N93" s="3">
        <v>0</v>
      </c>
      <c r="O93" s="3">
        <v>18</v>
      </c>
      <c r="P93" s="3">
        <v>5</v>
      </c>
      <c r="Q93" s="3">
        <v>5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73">
        <f>+C93+F93+I93+L93+O93+R93+U93+X93+AA93+AD93+AG93+AJ93+AM93</f>
        <v>83</v>
      </c>
      <c r="AQ93" s="73">
        <f>+D93+G93+J93+M93+P93+S93+V93+Y93+AB93+AE93+AH93+AK93+AN93</f>
        <v>17</v>
      </c>
      <c r="AR93" s="73">
        <f>+E93+H93+K93+N93+Q93+T93+W93+Z93+AC93+AF93+AI93+AL93+AO93</f>
        <v>10</v>
      </c>
      <c r="AS93" s="181">
        <f t="shared" si="14"/>
        <v>110</v>
      </c>
      <c r="AT93" s="159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73">
        <f t="shared" si="15"/>
        <v>0</v>
      </c>
      <c r="CH93" s="73">
        <f t="shared" si="16"/>
        <v>0</v>
      </c>
      <c r="CI93" s="73">
        <f t="shared" si="17"/>
        <v>0</v>
      </c>
      <c r="CJ93" s="181">
        <f t="shared" si="18"/>
        <v>0</v>
      </c>
      <c r="CK93" s="31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73">
        <f t="shared" si="19"/>
        <v>0</v>
      </c>
      <c r="DY93" s="73">
        <f t="shared" si="20"/>
        <v>0</v>
      </c>
      <c r="DZ93" s="73">
        <f t="shared" si="21"/>
        <v>0</v>
      </c>
      <c r="EA93" s="181">
        <f t="shared" si="22"/>
        <v>0</v>
      </c>
      <c r="EB93" s="309"/>
      <c r="EC93" s="309"/>
      <c r="ED93" s="309"/>
      <c r="EE93" s="309"/>
      <c r="EF93" s="309"/>
      <c r="EG93" s="309"/>
      <c r="EH93" s="309"/>
      <c r="EI93" s="216">
        <v>110</v>
      </c>
      <c r="EJ93" s="24">
        <v>0</v>
      </c>
      <c r="EK93" s="24">
        <v>0</v>
      </c>
      <c r="EL93" s="311">
        <f>SUM(EI93:EK93)</f>
        <v>110</v>
      </c>
      <c r="EN93" s="97">
        <f t="shared" si="23"/>
        <v>83</v>
      </c>
      <c r="EO93" s="97">
        <f t="shared" si="24"/>
        <v>17</v>
      </c>
      <c r="EP93" s="97">
        <f t="shared" si="25"/>
        <v>10</v>
      </c>
      <c r="EQ93" s="97">
        <f t="shared" si="26"/>
        <v>110</v>
      </c>
    </row>
    <row r="94" spans="1:147" x14ac:dyDescent="0.25">
      <c r="A94" s="29" t="s">
        <v>180</v>
      </c>
      <c r="B94" s="254" t="s">
        <v>181</v>
      </c>
      <c r="C94" s="159">
        <v>0</v>
      </c>
      <c r="D94" s="3">
        <v>1</v>
      </c>
      <c r="E94" s="3">
        <v>0</v>
      </c>
      <c r="F94" s="3">
        <v>0</v>
      </c>
      <c r="G94" s="3">
        <v>0</v>
      </c>
      <c r="H94" s="3">
        <v>1</v>
      </c>
      <c r="I94" s="3">
        <v>70</v>
      </c>
      <c r="J94" s="3">
        <v>6</v>
      </c>
      <c r="K94" s="3">
        <v>1</v>
      </c>
      <c r="L94" s="3">
        <v>0</v>
      </c>
      <c r="M94" s="3">
        <v>1</v>
      </c>
      <c r="N94" s="3">
        <v>0</v>
      </c>
      <c r="O94" s="3">
        <v>0</v>
      </c>
      <c r="P94" s="3">
        <v>1</v>
      </c>
      <c r="Q94" s="3">
        <v>1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1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7</v>
      </c>
      <c r="AN94" s="3">
        <v>3</v>
      </c>
      <c r="AO94" s="3">
        <v>0</v>
      </c>
      <c r="AP94" s="73">
        <f>+C94+F94+I94+L94+O94+R94+U94+X94+AA94+AD94+AG94+AJ94+AM94</f>
        <v>77</v>
      </c>
      <c r="AQ94" s="73">
        <f>+D94+G94+J94+M94+P94+S94+V94+Y94+AB94+AE94+AH94+AK94+AN94</f>
        <v>12</v>
      </c>
      <c r="AR94" s="73">
        <f>+E94+H94+K94+N94+Q94+T94+W94+Z94+AC94+AF94+AI94+AL94+AO94</f>
        <v>4</v>
      </c>
      <c r="AS94" s="181">
        <f t="shared" si="14"/>
        <v>93</v>
      </c>
      <c r="AT94" s="159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73">
        <f t="shared" si="15"/>
        <v>0</v>
      </c>
      <c r="CH94" s="73">
        <f t="shared" si="16"/>
        <v>0</v>
      </c>
      <c r="CI94" s="73">
        <f t="shared" si="17"/>
        <v>0</v>
      </c>
      <c r="CJ94" s="181">
        <f t="shared" si="18"/>
        <v>0</v>
      </c>
      <c r="CK94" s="31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73">
        <f t="shared" si="19"/>
        <v>0</v>
      </c>
      <c r="DY94" s="73">
        <f t="shared" si="20"/>
        <v>0</v>
      </c>
      <c r="DZ94" s="73">
        <f t="shared" si="21"/>
        <v>0</v>
      </c>
      <c r="EA94" s="181">
        <f t="shared" si="22"/>
        <v>0</v>
      </c>
      <c r="EB94" s="309"/>
      <c r="EC94" s="309"/>
      <c r="ED94" s="309"/>
      <c r="EE94" s="309"/>
      <c r="EF94" s="309"/>
      <c r="EG94" s="309"/>
      <c r="EH94" s="309"/>
      <c r="EI94" s="216">
        <v>93</v>
      </c>
      <c r="EJ94" s="24">
        <v>0</v>
      </c>
      <c r="EK94" s="24">
        <v>0</v>
      </c>
      <c r="EL94" s="311">
        <f t="shared" ref="EL94:EL113" si="28">SUM(EI94:EK94)</f>
        <v>93</v>
      </c>
      <c r="EN94" s="97">
        <f t="shared" si="23"/>
        <v>77</v>
      </c>
      <c r="EO94" s="97">
        <f t="shared" si="24"/>
        <v>12</v>
      </c>
      <c r="EP94" s="97">
        <f t="shared" si="25"/>
        <v>4</v>
      </c>
      <c r="EQ94" s="97">
        <f t="shared" si="26"/>
        <v>93</v>
      </c>
    </row>
    <row r="95" spans="1:147" x14ac:dyDescent="0.25">
      <c r="A95" s="29" t="s">
        <v>182</v>
      </c>
      <c r="B95" s="254" t="s">
        <v>183</v>
      </c>
      <c r="C95" s="159">
        <v>0</v>
      </c>
      <c r="D95" s="3">
        <v>17</v>
      </c>
      <c r="E95" s="3">
        <v>4</v>
      </c>
      <c r="F95" s="3">
        <v>0</v>
      </c>
      <c r="G95" s="3">
        <v>0</v>
      </c>
      <c r="H95" s="3">
        <v>0</v>
      </c>
      <c r="I95" s="3">
        <v>25</v>
      </c>
      <c r="J95" s="3">
        <v>1</v>
      </c>
      <c r="K95" s="3">
        <v>0</v>
      </c>
      <c r="L95" s="3">
        <v>0</v>
      </c>
      <c r="M95" s="3">
        <v>0</v>
      </c>
      <c r="N95" s="3">
        <v>0</v>
      </c>
      <c r="O95" s="3">
        <v>14</v>
      </c>
      <c r="P95" s="3">
        <v>7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73">
        <f>+C95+F95+I95+L95+O95+R95+U95+X95+AA95+AD95+AG95+AJ95+AM95</f>
        <v>39</v>
      </c>
      <c r="AQ95" s="73">
        <f>+D95+G95+J95+M95+P95+S95+V95+Y95+AB95+AE95+AH95+AK95+AN95</f>
        <v>25</v>
      </c>
      <c r="AR95" s="73">
        <f>+E95+H95+K95+N95+Q95+T95+W95+Z95+AC95+AF95+AI95+AL95+AO95</f>
        <v>4</v>
      </c>
      <c r="AS95" s="181">
        <f t="shared" si="14"/>
        <v>68</v>
      </c>
      <c r="AT95" s="159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73">
        <f t="shared" si="15"/>
        <v>0</v>
      </c>
      <c r="CH95" s="73">
        <f t="shared" si="16"/>
        <v>0</v>
      </c>
      <c r="CI95" s="73">
        <f t="shared" si="17"/>
        <v>0</v>
      </c>
      <c r="CJ95" s="181">
        <f t="shared" si="18"/>
        <v>0</v>
      </c>
      <c r="CK95" s="31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73">
        <f t="shared" si="19"/>
        <v>0</v>
      </c>
      <c r="DY95" s="73">
        <f t="shared" si="20"/>
        <v>0</v>
      </c>
      <c r="DZ95" s="73">
        <f t="shared" si="21"/>
        <v>0</v>
      </c>
      <c r="EA95" s="181">
        <f t="shared" si="22"/>
        <v>0</v>
      </c>
      <c r="EB95" s="309"/>
      <c r="EC95" s="309"/>
      <c r="ED95" s="309"/>
      <c r="EE95" s="309"/>
      <c r="EF95" s="309"/>
      <c r="EG95" s="309"/>
      <c r="EH95" s="309"/>
      <c r="EI95" s="216">
        <v>68</v>
      </c>
      <c r="EJ95" s="24">
        <v>0</v>
      </c>
      <c r="EK95" s="24">
        <v>0</v>
      </c>
      <c r="EL95" s="311">
        <f t="shared" si="28"/>
        <v>68</v>
      </c>
      <c r="EN95" s="97">
        <f t="shared" si="23"/>
        <v>39</v>
      </c>
      <c r="EO95" s="97">
        <f t="shared" si="24"/>
        <v>25</v>
      </c>
      <c r="EP95" s="97">
        <f t="shared" si="25"/>
        <v>4</v>
      </c>
      <c r="EQ95" s="97">
        <f t="shared" si="26"/>
        <v>68</v>
      </c>
    </row>
    <row r="96" spans="1:147" x14ac:dyDescent="0.25">
      <c r="A96" s="29" t="s">
        <v>184</v>
      </c>
      <c r="B96" s="254" t="s">
        <v>185</v>
      </c>
      <c r="C96" s="159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73">
        <f>+C96+F96+I96+L96+O96+R96+U96+X96+AA96+AD96+AG96+AJ96+AM96</f>
        <v>0</v>
      </c>
      <c r="AQ96" s="73">
        <f>+D96+G96+J96+M96+P96+S96+V96+Y96+AB96+AE96+AH96+AK96+AN96</f>
        <v>0</v>
      </c>
      <c r="AR96" s="73">
        <f>+E96+H96+K96+N96+Q96+T96+W96+Z96+AC96+AF96+AI96+AL96+AO96</f>
        <v>0</v>
      </c>
      <c r="AS96" s="181">
        <f t="shared" si="14"/>
        <v>0</v>
      </c>
      <c r="AT96" s="159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73">
        <f t="shared" si="15"/>
        <v>0</v>
      </c>
      <c r="CH96" s="73">
        <f t="shared" si="16"/>
        <v>0</v>
      </c>
      <c r="CI96" s="73">
        <f t="shared" si="17"/>
        <v>0</v>
      </c>
      <c r="CJ96" s="181">
        <f t="shared" si="18"/>
        <v>0</v>
      </c>
      <c r="CK96" s="31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73">
        <f t="shared" si="19"/>
        <v>0</v>
      </c>
      <c r="DY96" s="73">
        <f t="shared" si="20"/>
        <v>0</v>
      </c>
      <c r="DZ96" s="73">
        <f t="shared" si="21"/>
        <v>0</v>
      </c>
      <c r="EA96" s="181">
        <f t="shared" si="22"/>
        <v>0</v>
      </c>
      <c r="EB96" s="309"/>
      <c r="EC96" s="309"/>
      <c r="ED96" s="309"/>
      <c r="EE96" s="309"/>
      <c r="EF96" s="309"/>
      <c r="EG96" s="309"/>
      <c r="EH96" s="309"/>
      <c r="EI96" s="216">
        <v>0</v>
      </c>
      <c r="EJ96" s="24">
        <v>0</v>
      </c>
      <c r="EK96" s="24">
        <v>0</v>
      </c>
      <c r="EL96" s="311">
        <f t="shared" si="28"/>
        <v>0</v>
      </c>
      <c r="EN96" s="97">
        <f t="shared" si="23"/>
        <v>0</v>
      </c>
      <c r="EO96" s="97">
        <f t="shared" si="24"/>
        <v>0</v>
      </c>
      <c r="EP96" s="97">
        <f t="shared" si="25"/>
        <v>0</v>
      </c>
      <c r="EQ96" s="97">
        <f t="shared" si="26"/>
        <v>0</v>
      </c>
    </row>
    <row r="97" spans="1:147" x14ac:dyDescent="0.25">
      <c r="A97" s="29" t="s">
        <v>186</v>
      </c>
      <c r="B97" s="254" t="s">
        <v>187</v>
      </c>
      <c r="C97" s="159">
        <v>32</v>
      </c>
      <c r="D97" s="3">
        <v>23</v>
      </c>
      <c r="E97" s="3">
        <v>0</v>
      </c>
      <c r="F97" s="3">
        <v>2</v>
      </c>
      <c r="G97" s="3">
        <v>2</v>
      </c>
      <c r="H97" s="3">
        <v>4</v>
      </c>
      <c r="I97" s="3">
        <v>0</v>
      </c>
      <c r="J97" s="3">
        <v>8</v>
      </c>
      <c r="K97" s="3">
        <v>2</v>
      </c>
      <c r="L97" s="3">
        <v>1</v>
      </c>
      <c r="M97" s="3">
        <v>1</v>
      </c>
      <c r="N97" s="3">
        <v>0</v>
      </c>
      <c r="O97" s="3">
        <v>10</v>
      </c>
      <c r="P97" s="3">
        <v>12</v>
      </c>
      <c r="Q97" s="3">
        <v>11</v>
      </c>
      <c r="R97" s="3">
        <v>0</v>
      </c>
      <c r="S97" s="3">
        <v>0</v>
      </c>
      <c r="T97" s="3">
        <v>0</v>
      </c>
      <c r="U97" s="3">
        <v>4</v>
      </c>
      <c r="V97" s="3">
        <v>7</v>
      </c>
      <c r="W97" s="3">
        <v>2</v>
      </c>
      <c r="X97" s="3">
        <v>2</v>
      </c>
      <c r="Y97" s="3">
        <v>2</v>
      </c>
      <c r="Z97" s="3">
        <v>0</v>
      </c>
      <c r="AA97" s="3">
        <v>2</v>
      </c>
      <c r="AB97" s="3">
        <v>2</v>
      </c>
      <c r="AC97" s="3">
        <v>2</v>
      </c>
      <c r="AD97" s="3">
        <v>1</v>
      </c>
      <c r="AE97" s="3">
        <v>0</v>
      </c>
      <c r="AF97" s="3">
        <v>1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7</v>
      </c>
      <c r="AO97" s="3">
        <v>20</v>
      </c>
      <c r="AP97" s="73">
        <f>+C97+F97+I97+L97+O97+R97+U97+X97+AA97+AD97+AG97+AJ97+AM97</f>
        <v>54</v>
      </c>
      <c r="AQ97" s="73">
        <f>+D97+G97+J97+M97+P97+S97+V97+Y97+AB97+AE97+AH97+AK97+AN97</f>
        <v>64</v>
      </c>
      <c r="AR97" s="73">
        <f>+E97+H97+K97+N97+Q97+T97+W97+Z97+AC97+AF97+AI97+AL97+AO97</f>
        <v>42</v>
      </c>
      <c r="AS97" s="181">
        <f t="shared" si="14"/>
        <v>160</v>
      </c>
      <c r="AT97" s="159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73">
        <f t="shared" si="15"/>
        <v>0</v>
      </c>
      <c r="CH97" s="73">
        <f t="shared" si="16"/>
        <v>0</v>
      </c>
      <c r="CI97" s="73">
        <f t="shared" si="17"/>
        <v>0</v>
      </c>
      <c r="CJ97" s="181">
        <f t="shared" si="18"/>
        <v>0</v>
      </c>
      <c r="CK97" s="31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>
        <v>0</v>
      </c>
      <c r="DX97" s="73">
        <f t="shared" si="19"/>
        <v>0</v>
      </c>
      <c r="DY97" s="73">
        <f t="shared" si="20"/>
        <v>0</v>
      </c>
      <c r="DZ97" s="73">
        <f t="shared" si="21"/>
        <v>0</v>
      </c>
      <c r="EA97" s="181">
        <f t="shared" si="22"/>
        <v>0</v>
      </c>
      <c r="EB97" s="309"/>
      <c r="EC97" s="309"/>
      <c r="ED97" s="309"/>
      <c r="EE97" s="309"/>
      <c r="EF97" s="309"/>
      <c r="EG97" s="309"/>
      <c r="EH97" s="309"/>
      <c r="EI97" s="216">
        <v>160</v>
      </c>
      <c r="EJ97" s="24">
        <v>0</v>
      </c>
      <c r="EK97" s="24">
        <v>0</v>
      </c>
      <c r="EL97" s="311">
        <f t="shared" si="28"/>
        <v>160</v>
      </c>
      <c r="EN97" s="97">
        <f t="shared" si="23"/>
        <v>54</v>
      </c>
      <c r="EO97" s="97">
        <f t="shared" si="24"/>
        <v>64</v>
      </c>
      <c r="EP97" s="97">
        <f t="shared" si="25"/>
        <v>42</v>
      </c>
      <c r="EQ97" s="97">
        <f t="shared" si="26"/>
        <v>160</v>
      </c>
    </row>
    <row r="98" spans="1:147" x14ac:dyDescent="0.25">
      <c r="A98" s="29" t="s">
        <v>188</v>
      </c>
      <c r="B98" s="254" t="s">
        <v>189</v>
      </c>
      <c r="C98" s="159">
        <v>25</v>
      </c>
      <c r="D98" s="3">
        <v>15</v>
      </c>
      <c r="E98" s="3">
        <v>8</v>
      </c>
      <c r="F98" s="3">
        <v>0</v>
      </c>
      <c r="G98" s="3">
        <v>6</v>
      </c>
      <c r="H98" s="3">
        <v>0</v>
      </c>
      <c r="I98" s="3">
        <v>0</v>
      </c>
      <c r="J98" s="3">
        <v>67</v>
      </c>
      <c r="K98" s="3">
        <v>12</v>
      </c>
      <c r="L98" s="3">
        <v>0</v>
      </c>
      <c r="M98" s="3">
        <v>0</v>
      </c>
      <c r="N98" s="3">
        <v>0</v>
      </c>
      <c r="O98" s="3">
        <v>37</v>
      </c>
      <c r="P98" s="3">
        <v>2</v>
      </c>
      <c r="Q98" s="3">
        <v>13</v>
      </c>
      <c r="R98" s="3">
        <v>44</v>
      </c>
      <c r="S98" s="3">
        <v>4</v>
      </c>
      <c r="T98" s="3">
        <v>0</v>
      </c>
      <c r="U98" s="3">
        <v>38</v>
      </c>
      <c r="V98" s="3">
        <v>0</v>
      </c>
      <c r="W98" s="3">
        <v>8</v>
      </c>
      <c r="X98" s="3">
        <v>0</v>
      </c>
      <c r="Y98" s="3">
        <v>0</v>
      </c>
      <c r="Z98" s="3">
        <v>0</v>
      </c>
      <c r="AA98" s="3">
        <v>1</v>
      </c>
      <c r="AB98" s="3">
        <v>0</v>
      </c>
      <c r="AC98" s="3">
        <v>1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13</v>
      </c>
      <c r="AO98" s="3">
        <v>11</v>
      </c>
      <c r="AP98" s="73">
        <f>+C98+F98+I98+L98+O98+R98+U98+X98+AA98+AD98+AG98+AJ98+AM98</f>
        <v>145</v>
      </c>
      <c r="AQ98" s="73">
        <f>+D98+G98+J98+M98+P98+S98+V98+Y98+AB98+AE98+AH98+AK98+AN98</f>
        <v>107</v>
      </c>
      <c r="AR98" s="73">
        <f>+E98+H98+K98+N98+Q98+T98+W98+Z98+AC98+AF98+AI98+AL98+AO98</f>
        <v>53</v>
      </c>
      <c r="AS98" s="181">
        <f t="shared" si="14"/>
        <v>305</v>
      </c>
      <c r="AT98" s="159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73">
        <f t="shared" si="15"/>
        <v>0</v>
      </c>
      <c r="CH98" s="73">
        <f t="shared" si="16"/>
        <v>0</v>
      </c>
      <c r="CI98" s="73">
        <f t="shared" si="17"/>
        <v>0</v>
      </c>
      <c r="CJ98" s="181">
        <f t="shared" si="18"/>
        <v>0</v>
      </c>
      <c r="CK98" s="31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73">
        <f t="shared" si="19"/>
        <v>0</v>
      </c>
      <c r="DY98" s="73">
        <f t="shared" si="20"/>
        <v>0</v>
      </c>
      <c r="DZ98" s="73">
        <f t="shared" si="21"/>
        <v>0</v>
      </c>
      <c r="EA98" s="181">
        <f t="shared" si="22"/>
        <v>0</v>
      </c>
      <c r="EB98" s="309"/>
      <c r="EC98" s="309"/>
      <c r="ED98" s="309"/>
      <c r="EE98" s="309"/>
      <c r="EF98" s="309"/>
      <c r="EG98" s="309"/>
      <c r="EH98" s="309"/>
      <c r="EI98" s="216">
        <v>305</v>
      </c>
      <c r="EJ98" s="24">
        <v>0</v>
      </c>
      <c r="EK98" s="24">
        <v>0</v>
      </c>
      <c r="EL98" s="311">
        <f t="shared" si="28"/>
        <v>305</v>
      </c>
      <c r="EN98" s="97">
        <f t="shared" si="23"/>
        <v>145</v>
      </c>
      <c r="EO98" s="97">
        <f t="shared" si="24"/>
        <v>107</v>
      </c>
      <c r="EP98" s="97">
        <f t="shared" si="25"/>
        <v>53</v>
      </c>
      <c r="EQ98" s="97">
        <f t="shared" si="26"/>
        <v>305</v>
      </c>
    </row>
    <row r="99" spans="1:147" x14ac:dyDescent="0.25">
      <c r="A99" s="29" t="s">
        <v>190</v>
      </c>
      <c r="B99" s="254" t="s">
        <v>191</v>
      </c>
      <c r="C99" s="159">
        <v>34</v>
      </c>
      <c r="D99" s="3">
        <v>29</v>
      </c>
      <c r="E99" s="3">
        <v>10</v>
      </c>
      <c r="F99" s="3">
        <v>0</v>
      </c>
      <c r="G99" s="3">
        <v>3</v>
      </c>
      <c r="H99" s="3">
        <v>0</v>
      </c>
      <c r="I99" s="3">
        <v>10</v>
      </c>
      <c r="J99" s="3">
        <v>2</v>
      </c>
      <c r="K99" s="3">
        <v>21</v>
      </c>
      <c r="L99" s="3">
        <v>0</v>
      </c>
      <c r="M99" s="3">
        <v>0</v>
      </c>
      <c r="N99" s="3">
        <v>0</v>
      </c>
      <c r="O99" s="3">
        <v>0</v>
      </c>
      <c r="P99" s="3">
        <v>18</v>
      </c>
      <c r="Q99" s="3">
        <v>0</v>
      </c>
      <c r="R99" s="3">
        <v>0</v>
      </c>
      <c r="S99" s="3">
        <v>3</v>
      </c>
      <c r="T99" s="3">
        <v>0</v>
      </c>
      <c r="U99" s="3">
        <v>14</v>
      </c>
      <c r="V99" s="3">
        <v>4</v>
      </c>
      <c r="W99" s="3">
        <v>0</v>
      </c>
      <c r="X99" s="3">
        <v>1</v>
      </c>
      <c r="Y99" s="3">
        <v>2</v>
      </c>
      <c r="Z99" s="3">
        <v>0</v>
      </c>
      <c r="AA99" s="3">
        <v>0</v>
      </c>
      <c r="AB99" s="3">
        <v>3</v>
      </c>
      <c r="AC99" s="3">
        <v>0</v>
      </c>
      <c r="AD99" s="3">
        <v>3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24</v>
      </c>
      <c r="AN99" s="3">
        <v>13</v>
      </c>
      <c r="AO99" s="3">
        <v>10</v>
      </c>
      <c r="AP99" s="73">
        <f>+C99+F99+I99+L99+O99+R99+U99+X99+AA99+AD99+AG99+AJ99+AM99</f>
        <v>86</v>
      </c>
      <c r="AQ99" s="73">
        <f>+D99+G99+J99+M99+P99+S99+V99+Y99+AB99+AE99+AH99+AK99+AN99</f>
        <v>77</v>
      </c>
      <c r="AR99" s="73">
        <f>+E99+H99+K99+N99+Q99+T99+W99+Z99+AC99+AF99+AI99+AL99+AO99</f>
        <v>41</v>
      </c>
      <c r="AS99" s="181">
        <f t="shared" si="14"/>
        <v>204</v>
      </c>
      <c r="AT99" s="159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73">
        <f t="shared" si="15"/>
        <v>0</v>
      </c>
      <c r="CH99" s="73">
        <f t="shared" si="16"/>
        <v>0</v>
      </c>
      <c r="CI99" s="73">
        <f t="shared" si="17"/>
        <v>0</v>
      </c>
      <c r="CJ99" s="181">
        <f t="shared" si="18"/>
        <v>0</v>
      </c>
      <c r="CK99" s="31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0</v>
      </c>
      <c r="DT99" s="3">
        <v>0</v>
      </c>
      <c r="DU99" s="3">
        <v>0</v>
      </c>
      <c r="DV99" s="3">
        <v>0</v>
      </c>
      <c r="DW99" s="3">
        <v>0</v>
      </c>
      <c r="DX99" s="73">
        <f t="shared" si="19"/>
        <v>0</v>
      </c>
      <c r="DY99" s="73">
        <f t="shared" si="20"/>
        <v>0</v>
      </c>
      <c r="DZ99" s="73">
        <f t="shared" si="21"/>
        <v>0</v>
      </c>
      <c r="EA99" s="181">
        <f t="shared" si="22"/>
        <v>0</v>
      </c>
      <c r="EB99" s="309"/>
      <c r="EC99" s="309"/>
      <c r="ED99" s="309"/>
      <c r="EE99" s="309"/>
      <c r="EF99" s="309"/>
      <c r="EG99" s="309"/>
      <c r="EH99" s="309"/>
      <c r="EI99" s="216">
        <v>204</v>
      </c>
      <c r="EJ99" s="24">
        <v>0</v>
      </c>
      <c r="EK99" s="24">
        <v>0</v>
      </c>
      <c r="EL99" s="311">
        <f t="shared" si="28"/>
        <v>204</v>
      </c>
      <c r="EN99" s="97">
        <f t="shared" si="23"/>
        <v>86</v>
      </c>
      <c r="EO99" s="97">
        <f t="shared" si="24"/>
        <v>77</v>
      </c>
      <c r="EP99" s="97">
        <f t="shared" si="25"/>
        <v>41</v>
      </c>
      <c r="EQ99" s="97">
        <f t="shared" si="26"/>
        <v>204</v>
      </c>
    </row>
    <row r="100" spans="1:147" x14ac:dyDescent="0.25">
      <c r="A100" s="29" t="s">
        <v>192</v>
      </c>
      <c r="B100" s="254" t="s">
        <v>193</v>
      </c>
      <c r="C100" s="159">
        <v>23</v>
      </c>
      <c r="D100" s="3">
        <v>14</v>
      </c>
      <c r="E100" s="3">
        <v>11</v>
      </c>
      <c r="F100" s="3">
        <v>1</v>
      </c>
      <c r="G100" s="3">
        <v>0</v>
      </c>
      <c r="H100" s="3">
        <v>1</v>
      </c>
      <c r="I100" s="3">
        <v>12</v>
      </c>
      <c r="J100" s="3">
        <v>20</v>
      </c>
      <c r="K100" s="3">
        <v>20</v>
      </c>
      <c r="L100" s="3">
        <v>6</v>
      </c>
      <c r="M100" s="3">
        <v>0</v>
      </c>
      <c r="N100" s="3">
        <v>6</v>
      </c>
      <c r="O100" s="3">
        <v>1</v>
      </c>
      <c r="P100" s="3">
        <v>6</v>
      </c>
      <c r="Q100" s="3">
        <v>7</v>
      </c>
      <c r="R100" s="3">
        <v>3</v>
      </c>
      <c r="S100" s="3">
        <v>0</v>
      </c>
      <c r="T100" s="3">
        <v>0</v>
      </c>
      <c r="U100" s="3">
        <v>5</v>
      </c>
      <c r="V100" s="3">
        <v>2</v>
      </c>
      <c r="W100" s="3">
        <v>0</v>
      </c>
      <c r="X100" s="3">
        <v>9</v>
      </c>
      <c r="Y100" s="3">
        <v>4</v>
      </c>
      <c r="Z100" s="3">
        <v>0</v>
      </c>
      <c r="AA100" s="3">
        <v>0</v>
      </c>
      <c r="AB100" s="3">
        <v>0</v>
      </c>
      <c r="AC100" s="3">
        <v>5</v>
      </c>
      <c r="AD100" s="3">
        <v>0</v>
      </c>
      <c r="AE100" s="3">
        <v>1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4</v>
      </c>
      <c r="AL100" s="3">
        <v>0</v>
      </c>
      <c r="AM100" s="3">
        <v>5</v>
      </c>
      <c r="AN100" s="3">
        <v>0</v>
      </c>
      <c r="AO100" s="3">
        <v>3</v>
      </c>
      <c r="AP100" s="73">
        <f>+C100+F100+I100+L100+O100+R100+U100+X100+AA100+AD100+AG100+AJ100+AM100</f>
        <v>65</v>
      </c>
      <c r="AQ100" s="73">
        <f>+D100+G100+J100+M100+P100+S100+V100+Y100+AB100+AE100+AH100+AK100+AN100</f>
        <v>51</v>
      </c>
      <c r="AR100" s="73">
        <f>+E100+H100+K100+N100+Q100+T100+W100+Z100+AC100+AF100+AI100+AL100+AO100</f>
        <v>53</v>
      </c>
      <c r="AS100" s="181">
        <f t="shared" si="14"/>
        <v>169</v>
      </c>
      <c r="AT100" s="159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73">
        <f t="shared" si="15"/>
        <v>0</v>
      </c>
      <c r="CH100" s="73">
        <f t="shared" si="16"/>
        <v>0</v>
      </c>
      <c r="CI100" s="73">
        <f t="shared" si="17"/>
        <v>0</v>
      </c>
      <c r="CJ100" s="181">
        <f t="shared" si="18"/>
        <v>0</v>
      </c>
      <c r="CK100" s="31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">
        <v>0</v>
      </c>
      <c r="DV100" s="3">
        <v>0</v>
      </c>
      <c r="DW100" s="3">
        <v>0</v>
      </c>
      <c r="DX100" s="73">
        <f t="shared" si="19"/>
        <v>0</v>
      </c>
      <c r="DY100" s="73">
        <f t="shared" si="20"/>
        <v>0</v>
      </c>
      <c r="DZ100" s="73">
        <f t="shared" si="21"/>
        <v>0</v>
      </c>
      <c r="EA100" s="181">
        <f t="shared" si="22"/>
        <v>0</v>
      </c>
      <c r="EB100" s="309"/>
      <c r="EC100" s="309"/>
      <c r="ED100" s="309"/>
      <c r="EE100" s="309"/>
      <c r="EF100" s="309"/>
      <c r="EG100" s="309"/>
      <c r="EH100" s="309"/>
      <c r="EI100" s="216">
        <v>169</v>
      </c>
      <c r="EJ100" s="24">
        <v>0</v>
      </c>
      <c r="EK100" s="24">
        <v>0</v>
      </c>
      <c r="EL100" s="311">
        <f t="shared" si="28"/>
        <v>169</v>
      </c>
      <c r="EN100" s="97">
        <f t="shared" si="23"/>
        <v>65</v>
      </c>
      <c r="EO100" s="97">
        <f t="shared" si="24"/>
        <v>51</v>
      </c>
      <c r="EP100" s="97">
        <f t="shared" si="25"/>
        <v>53</v>
      </c>
      <c r="EQ100" s="97">
        <f t="shared" si="26"/>
        <v>169</v>
      </c>
    </row>
    <row r="101" spans="1:147" x14ac:dyDescent="0.25">
      <c r="A101" s="29" t="s">
        <v>194</v>
      </c>
      <c r="B101" s="254" t="s">
        <v>195</v>
      </c>
      <c r="C101" s="159">
        <v>9</v>
      </c>
      <c r="D101" s="3">
        <v>6</v>
      </c>
      <c r="E101" s="3">
        <v>3</v>
      </c>
      <c r="F101" s="3">
        <v>0</v>
      </c>
      <c r="G101" s="3">
        <v>0</v>
      </c>
      <c r="H101" s="3">
        <v>0</v>
      </c>
      <c r="I101" s="3">
        <v>7</v>
      </c>
      <c r="J101" s="3">
        <v>2</v>
      </c>
      <c r="K101" s="3">
        <v>1</v>
      </c>
      <c r="L101" s="3">
        <v>0</v>
      </c>
      <c r="M101" s="3">
        <v>0</v>
      </c>
      <c r="N101" s="3">
        <v>0</v>
      </c>
      <c r="O101" s="3">
        <v>4</v>
      </c>
      <c r="P101" s="3">
        <v>5</v>
      </c>
      <c r="Q101" s="3">
        <v>2</v>
      </c>
      <c r="R101" s="3">
        <v>0</v>
      </c>
      <c r="S101" s="3">
        <v>0</v>
      </c>
      <c r="T101" s="3">
        <v>0</v>
      </c>
      <c r="U101" s="3">
        <v>1</v>
      </c>
      <c r="V101" s="3">
        <v>1</v>
      </c>
      <c r="W101" s="3">
        <v>0</v>
      </c>
      <c r="X101" s="3">
        <v>0</v>
      </c>
      <c r="Y101" s="3">
        <v>0</v>
      </c>
      <c r="Z101" s="3">
        <v>1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1</v>
      </c>
      <c r="AN101" s="3">
        <v>0</v>
      </c>
      <c r="AO101" s="3">
        <v>0</v>
      </c>
      <c r="AP101" s="73">
        <f>+C101+F101+I101+L101+O101+R101+U101+X101+AA101+AD101+AG101+AJ101+AM101</f>
        <v>22</v>
      </c>
      <c r="AQ101" s="73">
        <f>+D101+G101+J101+M101+P101+S101+V101+Y101+AB101+AE101+AH101+AK101+AN101</f>
        <v>14</v>
      </c>
      <c r="AR101" s="73">
        <f>+E101+H101+K101+N101+Q101+T101+W101+Z101+AC101+AF101+AI101+AL101+AO101</f>
        <v>7</v>
      </c>
      <c r="AS101" s="181">
        <f t="shared" si="14"/>
        <v>43</v>
      </c>
      <c r="AT101" s="159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73">
        <f t="shared" si="15"/>
        <v>0</v>
      </c>
      <c r="CH101" s="73">
        <f t="shared" si="16"/>
        <v>0</v>
      </c>
      <c r="CI101" s="73">
        <f t="shared" si="17"/>
        <v>0</v>
      </c>
      <c r="CJ101" s="181">
        <f t="shared" si="18"/>
        <v>0</v>
      </c>
      <c r="CK101" s="31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73">
        <f t="shared" si="19"/>
        <v>0</v>
      </c>
      <c r="DY101" s="73">
        <f t="shared" si="20"/>
        <v>0</v>
      </c>
      <c r="DZ101" s="73">
        <f t="shared" si="21"/>
        <v>0</v>
      </c>
      <c r="EA101" s="181">
        <f t="shared" si="22"/>
        <v>0</v>
      </c>
      <c r="EB101" s="309"/>
      <c r="EC101" s="309"/>
      <c r="ED101" s="309"/>
      <c r="EE101" s="309"/>
      <c r="EF101" s="309"/>
      <c r="EG101" s="309"/>
      <c r="EH101" s="309"/>
      <c r="EI101" s="216">
        <v>43</v>
      </c>
      <c r="EJ101" s="24">
        <v>0</v>
      </c>
      <c r="EK101" s="24">
        <v>0</v>
      </c>
      <c r="EL101" s="311">
        <f t="shared" si="28"/>
        <v>43</v>
      </c>
      <c r="EN101" s="97">
        <f t="shared" si="23"/>
        <v>22</v>
      </c>
      <c r="EO101" s="97">
        <f t="shared" si="24"/>
        <v>14</v>
      </c>
      <c r="EP101" s="97">
        <f t="shared" si="25"/>
        <v>7</v>
      </c>
      <c r="EQ101" s="97">
        <f t="shared" si="26"/>
        <v>43</v>
      </c>
    </row>
    <row r="102" spans="1:147" x14ac:dyDescent="0.25">
      <c r="A102" s="29" t="s">
        <v>196</v>
      </c>
      <c r="B102" s="254" t="s">
        <v>197</v>
      </c>
      <c r="C102" s="159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10</v>
      </c>
      <c r="J102" s="3">
        <v>18</v>
      </c>
      <c r="K102" s="3">
        <v>28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73">
        <f>+C102+F102+I102+L102+O102+R102+U102+X102+AA102+AD102+AG102+AJ102+AM102</f>
        <v>10</v>
      </c>
      <c r="AQ102" s="73">
        <f>+D102+G102+J102+M102+P102+S102+V102+Y102+AB102+AE102+AH102+AK102+AN102</f>
        <v>18</v>
      </c>
      <c r="AR102" s="73">
        <f>+E102+H102+K102+N102+Q102+T102+W102+Z102+AC102+AF102+AI102+AL102+AO102</f>
        <v>28</v>
      </c>
      <c r="AS102" s="181">
        <f t="shared" si="14"/>
        <v>56</v>
      </c>
      <c r="AT102" s="159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73">
        <f t="shared" si="15"/>
        <v>0</v>
      </c>
      <c r="CH102" s="73">
        <f t="shared" si="16"/>
        <v>0</v>
      </c>
      <c r="CI102" s="73">
        <f t="shared" si="17"/>
        <v>0</v>
      </c>
      <c r="CJ102" s="181">
        <f t="shared" si="18"/>
        <v>0</v>
      </c>
      <c r="CK102" s="31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">
        <v>0</v>
      </c>
      <c r="DV102" s="3">
        <v>0</v>
      </c>
      <c r="DW102" s="3">
        <v>0</v>
      </c>
      <c r="DX102" s="73">
        <f t="shared" si="19"/>
        <v>0</v>
      </c>
      <c r="DY102" s="73">
        <f t="shared" si="20"/>
        <v>0</v>
      </c>
      <c r="DZ102" s="73">
        <f t="shared" si="21"/>
        <v>0</v>
      </c>
      <c r="EA102" s="181">
        <f t="shared" si="22"/>
        <v>0</v>
      </c>
      <c r="EB102" s="309"/>
      <c r="EC102" s="309"/>
      <c r="ED102" s="309"/>
      <c r="EE102" s="309"/>
      <c r="EF102" s="309"/>
      <c r="EG102" s="309"/>
      <c r="EH102" s="309"/>
      <c r="EI102" s="216">
        <v>56</v>
      </c>
      <c r="EJ102" s="24">
        <v>0</v>
      </c>
      <c r="EK102" s="24">
        <v>0</v>
      </c>
      <c r="EL102" s="311">
        <f t="shared" si="28"/>
        <v>56</v>
      </c>
      <c r="EN102" s="97">
        <f t="shared" si="23"/>
        <v>10</v>
      </c>
      <c r="EO102" s="97">
        <f t="shared" si="24"/>
        <v>18</v>
      </c>
      <c r="EP102" s="97">
        <f t="shared" si="25"/>
        <v>28</v>
      </c>
      <c r="EQ102" s="97">
        <f t="shared" si="26"/>
        <v>56</v>
      </c>
    </row>
    <row r="103" spans="1:147" x14ac:dyDescent="0.25">
      <c r="A103" s="29" t="s">
        <v>198</v>
      </c>
      <c r="B103" s="254" t="s">
        <v>199</v>
      </c>
      <c r="C103" s="159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1</v>
      </c>
      <c r="J103" s="3">
        <v>2</v>
      </c>
      <c r="K103" s="3">
        <v>3</v>
      </c>
      <c r="L103" s="3">
        <v>1</v>
      </c>
      <c r="M103" s="3">
        <v>1</v>
      </c>
      <c r="N103" s="3">
        <v>1</v>
      </c>
      <c r="O103" s="3">
        <v>2</v>
      </c>
      <c r="P103" s="3">
        <v>6</v>
      </c>
      <c r="Q103" s="3">
        <v>0</v>
      </c>
      <c r="R103" s="3">
        <v>2</v>
      </c>
      <c r="S103" s="3">
        <v>0</v>
      </c>
      <c r="T103" s="3">
        <v>1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2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12</v>
      </c>
      <c r="AN103" s="3">
        <v>5</v>
      </c>
      <c r="AO103" s="3">
        <v>1</v>
      </c>
      <c r="AP103" s="73">
        <f>+C103+F103+I103+L103+O103+R103+U103+X103+AA103+AD103+AG103+AJ103+AM103</f>
        <v>20</v>
      </c>
      <c r="AQ103" s="73">
        <f>+D103+G103+J103+M103+P103+S103+V103+Y103+AB103+AE103+AH103+AK103+AN103</f>
        <v>14</v>
      </c>
      <c r="AR103" s="73">
        <f>+E103+H103+K103+N103+Q103+T103+W103+Z103+AC103+AF103+AI103+AL103+AO103</f>
        <v>6</v>
      </c>
      <c r="AS103" s="181">
        <f t="shared" si="14"/>
        <v>40</v>
      </c>
      <c r="AT103" s="159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73">
        <f t="shared" si="15"/>
        <v>0</v>
      </c>
      <c r="CH103" s="73">
        <f t="shared" si="16"/>
        <v>0</v>
      </c>
      <c r="CI103" s="73">
        <f t="shared" si="17"/>
        <v>0</v>
      </c>
      <c r="CJ103" s="181">
        <f t="shared" si="18"/>
        <v>0</v>
      </c>
      <c r="CK103" s="31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>
        <v>0</v>
      </c>
      <c r="DV103" s="3">
        <v>0</v>
      </c>
      <c r="DW103" s="3">
        <v>0</v>
      </c>
      <c r="DX103" s="73">
        <f t="shared" si="19"/>
        <v>0</v>
      </c>
      <c r="DY103" s="73">
        <f t="shared" si="20"/>
        <v>0</v>
      </c>
      <c r="DZ103" s="73">
        <f t="shared" si="21"/>
        <v>0</v>
      </c>
      <c r="EA103" s="181">
        <f t="shared" si="22"/>
        <v>0</v>
      </c>
      <c r="EB103" s="309"/>
      <c r="EC103" s="309"/>
      <c r="ED103" s="309"/>
      <c r="EE103" s="309"/>
      <c r="EF103" s="309"/>
      <c r="EG103" s="309"/>
      <c r="EH103" s="309"/>
      <c r="EI103" s="216">
        <v>40</v>
      </c>
      <c r="EJ103" s="24">
        <v>0</v>
      </c>
      <c r="EK103" s="24">
        <v>0</v>
      </c>
      <c r="EL103" s="311">
        <f t="shared" si="28"/>
        <v>40</v>
      </c>
      <c r="EN103" s="97">
        <f t="shared" si="23"/>
        <v>20</v>
      </c>
      <c r="EO103" s="97">
        <f t="shared" si="24"/>
        <v>14</v>
      </c>
      <c r="EP103" s="97">
        <f t="shared" si="25"/>
        <v>6</v>
      </c>
      <c r="EQ103" s="97">
        <f t="shared" si="26"/>
        <v>40</v>
      </c>
    </row>
    <row r="104" spans="1:147" x14ac:dyDescent="0.25">
      <c r="A104" s="29" t="s">
        <v>200</v>
      </c>
      <c r="B104" s="254" t="s">
        <v>201</v>
      </c>
      <c r="C104" s="159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73">
        <f>+C104+F104+I104+L104+O104+R104+U104+X104+AA104+AD104+AG104+AJ104+AM104</f>
        <v>0</v>
      </c>
      <c r="AQ104" s="73">
        <f>+D104+G104+J104+M104+P104+S104+V104+Y104+AB104+AE104+AH104+AK104+AN104</f>
        <v>0</v>
      </c>
      <c r="AR104" s="73">
        <f>+E104+H104+K104+N104+Q104+T104+W104+Z104+AC104+AF104+AI104+AL104+AO104</f>
        <v>0</v>
      </c>
      <c r="AS104" s="181">
        <f t="shared" si="14"/>
        <v>0</v>
      </c>
      <c r="AT104" s="159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73">
        <f t="shared" si="15"/>
        <v>0</v>
      </c>
      <c r="CH104" s="73">
        <f t="shared" si="16"/>
        <v>0</v>
      </c>
      <c r="CI104" s="73">
        <f t="shared" si="17"/>
        <v>0</v>
      </c>
      <c r="CJ104" s="181">
        <f t="shared" si="18"/>
        <v>0</v>
      </c>
      <c r="CK104" s="31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0</v>
      </c>
      <c r="DX104" s="73">
        <f t="shared" si="19"/>
        <v>0</v>
      </c>
      <c r="DY104" s="73">
        <f t="shared" si="20"/>
        <v>0</v>
      </c>
      <c r="DZ104" s="73">
        <f t="shared" si="21"/>
        <v>0</v>
      </c>
      <c r="EA104" s="181">
        <f t="shared" si="22"/>
        <v>0</v>
      </c>
      <c r="EB104" s="309"/>
      <c r="EC104" s="309"/>
      <c r="ED104" s="309"/>
      <c r="EE104" s="309"/>
      <c r="EF104" s="309"/>
      <c r="EG104" s="309"/>
      <c r="EH104" s="309"/>
      <c r="EI104" s="216">
        <v>0</v>
      </c>
      <c r="EJ104" s="24">
        <v>0</v>
      </c>
      <c r="EK104" s="24">
        <v>0</v>
      </c>
      <c r="EL104" s="311">
        <f t="shared" si="28"/>
        <v>0</v>
      </c>
      <c r="EN104" s="97">
        <f t="shared" si="23"/>
        <v>0</v>
      </c>
      <c r="EO104" s="97">
        <f t="shared" si="24"/>
        <v>0</v>
      </c>
      <c r="EP104" s="97">
        <f t="shared" si="25"/>
        <v>0</v>
      </c>
      <c r="EQ104" s="97">
        <f t="shared" si="26"/>
        <v>0</v>
      </c>
    </row>
    <row r="105" spans="1:147" x14ac:dyDescent="0.25">
      <c r="A105" s="29" t="s">
        <v>202</v>
      </c>
      <c r="B105" s="254" t="s">
        <v>203</v>
      </c>
      <c r="C105" s="159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73">
        <f>+C105+F105+I105+L105+O105+R105+U105+X105+AA105+AD105+AG105+AJ105+AM105</f>
        <v>0</v>
      </c>
      <c r="AQ105" s="73">
        <f>+D105+G105+J105+M105+P105+S105+V105+Y105+AB105+AE105+AH105+AK105+AN105</f>
        <v>0</v>
      </c>
      <c r="AR105" s="73">
        <f>+E105+H105+K105+N105+Q105+T105+W105+Z105+AC105+AF105+AI105+AL105+AO105</f>
        <v>0</v>
      </c>
      <c r="AS105" s="181">
        <f t="shared" si="14"/>
        <v>0</v>
      </c>
      <c r="AT105" s="159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73">
        <f t="shared" si="15"/>
        <v>0</v>
      </c>
      <c r="CH105" s="73">
        <f t="shared" si="16"/>
        <v>0</v>
      </c>
      <c r="CI105" s="73">
        <f t="shared" si="17"/>
        <v>0</v>
      </c>
      <c r="CJ105" s="181">
        <f t="shared" si="18"/>
        <v>0</v>
      </c>
      <c r="CK105" s="31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3">
        <v>0</v>
      </c>
      <c r="DS105" s="3">
        <v>0</v>
      </c>
      <c r="DT105" s="3">
        <v>0</v>
      </c>
      <c r="DU105" s="3">
        <v>0</v>
      </c>
      <c r="DV105" s="3">
        <v>0</v>
      </c>
      <c r="DW105" s="3">
        <v>0</v>
      </c>
      <c r="DX105" s="73">
        <f t="shared" si="19"/>
        <v>0</v>
      </c>
      <c r="DY105" s="73">
        <f t="shared" si="20"/>
        <v>0</v>
      </c>
      <c r="DZ105" s="73">
        <f t="shared" si="21"/>
        <v>0</v>
      </c>
      <c r="EA105" s="181">
        <f t="shared" si="22"/>
        <v>0</v>
      </c>
      <c r="EB105" s="309"/>
      <c r="EC105" s="309"/>
      <c r="ED105" s="309"/>
      <c r="EE105" s="309"/>
      <c r="EF105" s="309"/>
      <c r="EG105" s="309"/>
      <c r="EH105" s="309"/>
      <c r="EI105" s="216">
        <v>0</v>
      </c>
      <c r="EJ105" s="24">
        <v>0</v>
      </c>
      <c r="EK105" s="24">
        <v>0</v>
      </c>
      <c r="EL105" s="311">
        <f t="shared" si="28"/>
        <v>0</v>
      </c>
      <c r="EN105" s="97">
        <f t="shared" si="23"/>
        <v>0</v>
      </c>
      <c r="EO105" s="97">
        <f t="shared" si="24"/>
        <v>0</v>
      </c>
      <c r="EP105" s="97">
        <f t="shared" si="25"/>
        <v>0</v>
      </c>
      <c r="EQ105" s="97">
        <f t="shared" si="26"/>
        <v>0</v>
      </c>
    </row>
    <row r="106" spans="1:147" x14ac:dyDescent="0.25">
      <c r="A106" s="29" t="s">
        <v>204</v>
      </c>
      <c r="B106" s="254" t="s">
        <v>205</v>
      </c>
      <c r="C106" s="159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28</v>
      </c>
      <c r="J106" s="3">
        <v>18</v>
      </c>
      <c r="K106" s="3">
        <v>11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1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73">
        <f>+C106+F106+I106+L106+O106+R106+U106+X106+AA106+AD106+AG106+AJ106+AM106</f>
        <v>28</v>
      </c>
      <c r="AQ106" s="73">
        <f>+D106+G106+J106+M106+P106+S106+V106+Y106+AB106+AE106+AH106+AK106+AN106</f>
        <v>18</v>
      </c>
      <c r="AR106" s="73">
        <f>+E106+H106+K106+N106+Q106+T106+W106+Z106+AC106+AF106+AI106+AL106+AO106</f>
        <v>12</v>
      </c>
      <c r="AS106" s="181">
        <f t="shared" si="14"/>
        <v>58</v>
      </c>
      <c r="AT106" s="159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73">
        <f t="shared" si="15"/>
        <v>0</v>
      </c>
      <c r="CH106" s="73">
        <f t="shared" si="16"/>
        <v>0</v>
      </c>
      <c r="CI106" s="73">
        <f t="shared" si="17"/>
        <v>0</v>
      </c>
      <c r="CJ106" s="181">
        <f t="shared" si="18"/>
        <v>0</v>
      </c>
      <c r="CK106" s="31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73">
        <f t="shared" si="19"/>
        <v>0</v>
      </c>
      <c r="DY106" s="73">
        <f t="shared" si="20"/>
        <v>0</v>
      </c>
      <c r="DZ106" s="73">
        <f t="shared" si="21"/>
        <v>0</v>
      </c>
      <c r="EA106" s="181">
        <f t="shared" si="22"/>
        <v>0</v>
      </c>
      <c r="EB106" s="309"/>
      <c r="EC106" s="309"/>
      <c r="ED106" s="309"/>
      <c r="EE106" s="309"/>
      <c r="EF106" s="309"/>
      <c r="EG106" s="309"/>
      <c r="EH106" s="309"/>
      <c r="EI106" s="216">
        <v>58</v>
      </c>
      <c r="EJ106" s="24">
        <v>0</v>
      </c>
      <c r="EK106" s="24">
        <v>0</v>
      </c>
      <c r="EL106" s="311">
        <f t="shared" si="28"/>
        <v>58</v>
      </c>
      <c r="EN106" s="97">
        <f t="shared" si="23"/>
        <v>28</v>
      </c>
      <c r="EO106" s="97">
        <f t="shared" si="24"/>
        <v>18</v>
      </c>
      <c r="EP106" s="97">
        <f t="shared" si="25"/>
        <v>12</v>
      </c>
      <c r="EQ106" s="97">
        <f t="shared" si="26"/>
        <v>58</v>
      </c>
    </row>
    <row r="107" spans="1:147" x14ac:dyDescent="0.25">
      <c r="A107" s="29" t="s">
        <v>206</v>
      </c>
      <c r="B107" s="254" t="s">
        <v>207</v>
      </c>
      <c r="C107" s="159">
        <v>45</v>
      </c>
      <c r="D107" s="3">
        <v>34</v>
      </c>
      <c r="E107" s="3">
        <v>6</v>
      </c>
      <c r="F107" s="3">
        <v>3</v>
      </c>
      <c r="G107" s="3">
        <v>2</v>
      </c>
      <c r="H107" s="3">
        <v>1</v>
      </c>
      <c r="I107" s="3">
        <v>15</v>
      </c>
      <c r="J107" s="3">
        <v>18</v>
      </c>
      <c r="K107" s="3">
        <v>12</v>
      </c>
      <c r="L107" s="3">
        <v>1</v>
      </c>
      <c r="M107" s="3">
        <v>2</v>
      </c>
      <c r="N107" s="3">
        <v>1</v>
      </c>
      <c r="O107" s="3">
        <v>14</v>
      </c>
      <c r="P107" s="3">
        <v>10</v>
      </c>
      <c r="Q107" s="3">
        <v>1</v>
      </c>
      <c r="R107" s="3">
        <v>1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3</v>
      </c>
      <c r="AB107" s="3">
        <v>2</v>
      </c>
      <c r="AC107" s="3">
        <v>1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73">
        <f>+C107+F107+I107+L107+O107+R107+U107+X107+AA107+AD107+AG107+AJ107+AM107</f>
        <v>82</v>
      </c>
      <c r="AQ107" s="73">
        <f>+D107+G107+J107+M107+P107+S107+V107+Y107+AB107+AE107+AH107+AK107+AN107</f>
        <v>68</v>
      </c>
      <c r="AR107" s="73">
        <f>+E107+H107+K107+N107+Q107+T107+W107+Z107+AC107+AF107+AI107+AL107+AO107</f>
        <v>22</v>
      </c>
      <c r="AS107" s="181">
        <f t="shared" si="14"/>
        <v>172</v>
      </c>
      <c r="AT107" s="159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73">
        <f t="shared" si="15"/>
        <v>0</v>
      </c>
      <c r="CH107" s="73">
        <f t="shared" si="16"/>
        <v>0</v>
      </c>
      <c r="CI107" s="73">
        <f t="shared" si="17"/>
        <v>0</v>
      </c>
      <c r="CJ107" s="181">
        <f t="shared" si="18"/>
        <v>0</v>
      </c>
      <c r="CK107" s="31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73">
        <f t="shared" si="19"/>
        <v>0</v>
      </c>
      <c r="DY107" s="73">
        <f t="shared" si="20"/>
        <v>0</v>
      </c>
      <c r="DZ107" s="73">
        <f t="shared" si="21"/>
        <v>0</v>
      </c>
      <c r="EA107" s="181">
        <f t="shared" si="22"/>
        <v>0</v>
      </c>
      <c r="EB107" s="309"/>
      <c r="EC107" s="309"/>
      <c r="ED107" s="309"/>
      <c r="EE107" s="309"/>
      <c r="EF107" s="309"/>
      <c r="EG107" s="309"/>
      <c r="EH107" s="309"/>
      <c r="EI107" s="216">
        <v>172</v>
      </c>
      <c r="EJ107" s="24">
        <v>0</v>
      </c>
      <c r="EK107" s="24">
        <v>0</v>
      </c>
      <c r="EL107" s="311">
        <f t="shared" si="28"/>
        <v>172</v>
      </c>
      <c r="EN107" s="97">
        <f t="shared" si="23"/>
        <v>82</v>
      </c>
      <c r="EO107" s="97">
        <f t="shared" si="24"/>
        <v>68</v>
      </c>
      <c r="EP107" s="97">
        <f t="shared" si="25"/>
        <v>22</v>
      </c>
      <c r="EQ107" s="97">
        <f t="shared" si="26"/>
        <v>172</v>
      </c>
    </row>
    <row r="108" spans="1:147" x14ac:dyDescent="0.25">
      <c r="A108" s="29" t="s">
        <v>208</v>
      </c>
      <c r="B108" s="254" t="s">
        <v>209</v>
      </c>
      <c r="C108" s="159">
        <v>4</v>
      </c>
      <c r="D108" s="3">
        <v>8</v>
      </c>
      <c r="E108" s="3">
        <v>14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17</v>
      </c>
      <c r="M108" s="3">
        <v>44</v>
      </c>
      <c r="N108" s="3">
        <v>5</v>
      </c>
      <c r="O108" s="3">
        <v>2</v>
      </c>
      <c r="P108" s="3">
        <v>10</v>
      </c>
      <c r="Q108" s="3">
        <v>14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2</v>
      </c>
      <c r="AP108" s="73">
        <f>+C108+F108+I108+L108+O108+R108+U108+X108+AA108+AD108+AG108+AJ108+AM108</f>
        <v>23</v>
      </c>
      <c r="AQ108" s="73">
        <f>+D108+G108+J108+M108+P108+S108+V108+Y108+AB108+AE108+AH108+AK108+AN108</f>
        <v>62</v>
      </c>
      <c r="AR108" s="73">
        <f>+E108+H108+K108+N108+Q108+T108+W108+Z108+AC108+AF108+AI108+AL108+AO108</f>
        <v>35</v>
      </c>
      <c r="AS108" s="181">
        <f t="shared" si="14"/>
        <v>120</v>
      </c>
      <c r="AT108" s="159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73">
        <f t="shared" si="15"/>
        <v>0</v>
      </c>
      <c r="CH108" s="73">
        <f t="shared" si="16"/>
        <v>0</v>
      </c>
      <c r="CI108" s="73">
        <f t="shared" si="17"/>
        <v>0</v>
      </c>
      <c r="CJ108" s="181">
        <f t="shared" si="18"/>
        <v>0</v>
      </c>
      <c r="CK108" s="31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">
        <v>0</v>
      </c>
      <c r="DV108" s="3">
        <v>0</v>
      </c>
      <c r="DW108" s="3">
        <v>0</v>
      </c>
      <c r="DX108" s="73">
        <f t="shared" si="19"/>
        <v>0</v>
      </c>
      <c r="DY108" s="73">
        <f t="shared" si="20"/>
        <v>0</v>
      </c>
      <c r="DZ108" s="73">
        <f t="shared" si="21"/>
        <v>0</v>
      </c>
      <c r="EA108" s="181">
        <f t="shared" si="22"/>
        <v>0</v>
      </c>
      <c r="EB108" s="309"/>
      <c r="EC108" s="309"/>
      <c r="ED108" s="309"/>
      <c r="EE108" s="309"/>
      <c r="EF108" s="309"/>
      <c r="EG108" s="309"/>
      <c r="EH108" s="309"/>
      <c r="EI108" s="216">
        <v>120</v>
      </c>
      <c r="EJ108" s="24">
        <v>0</v>
      </c>
      <c r="EK108" s="24">
        <v>0</v>
      </c>
      <c r="EL108" s="311">
        <f t="shared" si="28"/>
        <v>120</v>
      </c>
      <c r="EN108" s="97">
        <f t="shared" si="23"/>
        <v>23</v>
      </c>
      <c r="EO108" s="97">
        <f t="shared" si="24"/>
        <v>62</v>
      </c>
      <c r="EP108" s="97">
        <f t="shared" si="25"/>
        <v>35</v>
      </c>
      <c r="EQ108" s="97">
        <f t="shared" si="26"/>
        <v>120</v>
      </c>
    </row>
    <row r="109" spans="1:147" x14ac:dyDescent="0.25">
      <c r="A109" s="29" t="s">
        <v>210</v>
      </c>
      <c r="B109" s="254" t="s">
        <v>211</v>
      </c>
      <c r="C109" s="159">
        <v>1</v>
      </c>
      <c r="D109" s="3">
        <v>0</v>
      </c>
      <c r="E109" s="3">
        <v>1</v>
      </c>
      <c r="F109" s="3">
        <v>0</v>
      </c>
      <c r="G109" s="3">
        <v>0</v>
      </c>
      <c r="H109" s="3">
        <v>0</v>
      </c>
      <c r="I109" s="3">
        <v>5</v>
      </c>
      <c r="J109" s="3">
        <v>0</v>
      </c>
      <c r="K109" s="3">
        <v>0</v>
      </c>
      <c r="L109" s="3">
        <v>0</v>
      </c>
      <c r="M109" s="3">
        <v>1</v>
      </c>
      <c r="N109" s="3">
        <v>1</v>
      </c>
      <c r="O109" s="3">
        <v>17</v>
      </c>
      <c r="P109" s="3">
        <v>5</v>
      </c>
      <c r="Q109" s="3">
        <v>12</v>
      </c>
      <c r="R109" s="3">
        <v>0</v>
      </c>
      <c r="S109" s="3">
        <v>0</v>
      </c>
      <c r="T109" s="3">
        <v>0</v>
      </c>
      <c r="U109" s="3">
        <v>7</v>
      </c>
      <c r="V109" s="3">
        <v>8</v>
      </c>
      <c r="W109" s="3">
        <v>2</v>
      </c>
      <c r="X109" s="3">
        <v>0</v>
      </c>
      <c r="Y109" s="3">
        <v>0</v>
      </c>
      <c r="Z109" s="3">
        <v>0</v>
      </c>
      <c r="AA109" s="3">
        <v>2</v>
      </c>
      <c r="AB109" s="3">
        <v>3</v>
      </c>
      <c r="AC109" s="3">
        <v>0</v>
      </c>
      <c r="AD109" s="3">
        <v>4</v>
      </c>
      <c r="AE109" s="3">
        <v>4</v>
      </c>
      <c r="AF109" s="3">
        <v>6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73">
        <f>+C109+F109+I109+L109+O109+R109+U109+X109+AA109+AD109+AG109+AJ109+AM109</f>
        <v>36</v>
      </c>
      <c r="AQ109" s="73">
        <f>+D109+G109+J109+M109+P109+S109+V109+Y109+AB109+AE109+AH109+AK109+AN109</f>
        <v>21</v>
      </c>
      <c r="AR109" s="73">
        <f>+E109+H109+K109+N109+Q109+T109+W109+Z109+AC109+AF109+AI109+AL109+AO109</f>
        <v>22</v>
      </c>
      <c r="AS109" s="181">
        <f t="shared" si="14"/>
        <v>79</v>
      </c>
      <c r="AT109" s="159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73">
        <f t="shared" si="15"/>
        <v>0</v>
      </c>
      <c r="CH109" s="73">
        <f t="shared" si="16"/>
        <v>0</v>
      </c>
      <c r="CI109" s="73">
        <f t="shared" si="17"/>
        <v>0</v>
      </c>
      <c r="CJ109" s="181">
        <f t="shared" si="18"/>
        <v>0</v>
      </c>
      <c r="CK109" s="31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S109" s="3">
        <v>0</v>
      </c>
      <c r="DT109" s="3">
        <v>0</v>
      </c>
      <c r="DU109" s="3">
        <v>0</v>
      </c>
      <c r="DV109" s="3">
        <v>0</v>
      </c>
      <c r="DW109" s="3">
        <v>0</v>
      </c>
      <c r="DX109" s="73">
        <f t="shared" si="19"/>
        <v>0</v>
      </c>
      <c r="DY109" s="73">
        <f t="shared" si="20"/>
        <v>0</v>
      </c>
      <c r="DZ109" s="73">
        <f t="shared" si="21"/>
        <v>0</v>
      </c>
      <c r="EA109" s="181">
        <f t="shared" si="22"/>
        <v>0</v>
      </c>
      <c r="EB109" s="309"/>
      <c r="EC109" s="309"/>
      <c r="ED109" s="309"/>
      <c r="EE109" s="309"/>
      <c r="EF109" s="309"/>
      <c r="EG109" s="309"/>
      <c r="EH109" s="309"/>
      <c r="EI109" s="216">
        <v>79</v>
      </c>
      <c r="EJ109" s="24">
        <v>0</v>
      </c>
      <c r="EK109" s="24">
        <v>0</v>
      </c>
      <c r="EL109" s="311">
        <f t="shared" si="28"/>
        <v>79</v>
      </c>
      <c r="EN109" s="97">
        <f t="shared" si="23"/>
        <v>36</v>
      </c>
      <c r="EO109" s="97">
        <f t="shared" si="24"/>
        <v>21</v>
      </c>
      <c r="EP109" s="97">
        <f t="shared" si="25"/>
        <v>22</v>
      </c>
      <c r="EQ109" s="97">
        <f t="shared" si="26"/>
        <v>79</v>
      </c>
    </row>
    <row r="110" spans="1:147" x14ac:dyDescent="0.25">
      <c r="A110" s="29" t="s">
        <v>212</v>
      </c>
      <c r="B110" s="254" t="s">
        <v>213</v>
      </c>
      <c r="C110" s="159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73">
        <f>+C110+F110+I110+L110+O110+R110+U110+X110+AA110+AD110+AG110+AJ110+AM110</f>
        <v>0</v>
      </c>
      <c r="AQ110" s="73">
        <f>+D110+G110+J110+M110+P110+S110+V110+Y110+AB110+AE110+AH110+AK110+AN110</f>
        <v>0</v>
      </c>
      <c r="AR110" s="73">
        <f>+E110+H110+K110+N110+Q110+T110+W110+Z110+AC110+AF110+AI110+AL110+AO110</f>
        <v>0</v>
      </c>
      <c r="AS110" s="181">
        <f t="shared" si="14"/>
        <v>0</v>
      </c>
      <c r="AT110" s="159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73">
        <f t="shared" si="15"/>
        <v>0</v>
      </c>
      <c r="CH110" s="73">
        <f t="shared" si="16"/>
        <v>0</v>
      </c>
      <c r="CI110" s="73">
        <f t="shared" si="17"/>
        <v>0</v>
      </c>
      <c r="CJ110" s="181">
        <f t="shared" si="18"/>
        <v>0</v>
      </c>
      <c r="CK110" s="31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73">
        <f t="shared" si="19"/>
        <v>0</v>
      </c>
      <c r="DY110" s="73">
        <f t="shared" si="20"/>
        <v>0</v>
      </c>
      <c r="DZ110" s="73">
        <f t="shared" si="21"/>
        <v>0</v>
      </c>
      <c r="EA110" s="181">
        <f t="shared" si="22"/>
        <v>0</v>
      </c>
      <c r="EB110" s="309"/>
      <c r="EC110" s="309"/>
      <c r="ED110" s="309"/>
      <c r="EE110" s="309"/>
      <c r="EF110" s="309"/>
      <c r="EG110" s="309"/>
      <c r="EH110" s="309"/>
      <c r="EI110" s="216">
        <v>0</v>
      </c>
      <c r="EJ110" s="24">
        <v>0</v>
      </c>
      <c r="EK110" s="24">
        <v>0</v>
      </c>
      <c r="EL110" s="311">
        <f t="shared" si="28"/>
        <v>0</v>
      </c>
      <c r="EN110" s="97">
        <f t="shared" si="23"/>
        <v>0</v>
      </c>
      <c r="EO110" s="97">
        <f t="shared" si="24"/>
        <v>0</v>
      </c>
      <c r="EP110" s="97">
        <f t="shared" si="25"/>
        <v>0</v>
      </c>
      <c r="EQ110" s="97">
        <f t="shared" si="26"/>
        <v>0</v>
      </c>
    </row>
    <row r="111" spans="1:147" x14ac:dyDescent="0.25">
      <c r="A111" s="29" t="s">
        <v>214</v>
      </c>
      <c r="B111" s="254" t="s">
        <v>215</v>
      </c>
      <c r="C111" s="159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73">
        <f>+C111+F111+I111+L111+O111+R111+U111+X111+AA111+AD111+AG111+AJ111+AM111</f>
        <v>0</v>
      </c>
      <c r="AQ111" s="73">
        <f>+D111+G111+J111+M111+P111+S111+V111+Y111+AB111+AE111+AH111+AK111+AN111</f>
        <v>0</v>
      </c>
      <c r="AR111" s="73">
        <f>+E111+H111+K111+N111+Q111+T111+W111+Z111+AC111+AF111+AI111+AL111+AO111</f>
        <v>0</v>
      </c>
      <c r="AS111" s="181">
        <f t="shared" si="14"/>
        <v>0</v>
      </c>
      <c r="AT111" s="159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73">
        <f t="shared" si="15"/>
        <v>0</v>
      </c>
      <c r="CH111" s="73">
        <f t="shared" si="16"/>
        <v>0</v>
      </c>
      <c r="CI111" s="73">
        <f t="shared" si="17"/>
        <v>0</v>
      </c>
      <c r="CJ111" s="181">
        <f t="shared" si="18"/>
        <v>0</v>
      </c>
      <c r="CK111" s="31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73">
        <f t="shared" si="19"/>
        <v>0</v>
      </c>
      <c r="DY111" s="73">
        <f t="shared" si="20"/>
        <v>0</v>
      </c>
      <c r="DZ111" s="73">
        <f t="shared" si="21"/>
        <v>0</v>
      </c>
      <c r="EA111" s="181">
        <f t="shared" si="22"/>
        <v>0</v>
      </c>
      <c r="EB111" s="309"/>
      <c r="EC111" s="309"/>
      <c r="ED111" s="309"/>
      <c r="EE111" s="309"/>
      <c r="EF111" s="309"/>
      <c r="EG111" s="309"/>
      <c r="EH111" s="309"/>
      <c r="EI111" s="216">
        <v>0</v>
      </c>
      <c r="EJ111" s="24">
        <v>0</v>
      </c>
      <c r="EK111" s="24">
        <v>0</v>
      </c>
      <c r="EL111" s="311">
        <f t="shared" si="28"/>
        <v>0</v>
      </c>
      <c r="EN111" s="97">
        <f t="shared" si="23"/>
        <v>0</v>
      </c>
      <c r="EO111" s="97">
        <f t="shared" si="24"/>
        <v>0</v>
      </c>
      <c r="EP111" s="97">
        <f t="shared" si="25"/>
        <v>0</v>
      </c>
      <c r="EQ111" s="97">
        <f t="shared" si="26"/>
        <v>0</v>
      </c>
    </row>
    <row r="112" spans="1:147" x14ac:dyDescent="0.25">
      <c r="A112" s="29" t="s">
        <v>216</v>
      </c>
      <c r="B112" s="254" t="s">
        <v>217</v>
      </c>
      <c r="C112" s="159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73">
        <f>+C112+F112+I112+L112+O112+R112+U112+X112+AA112+AD112+AG112+AJ112+AM112</f>
        <v>0</v>
      </c>
      <c r="AQ112" s="73">
        <f>+D112+G112+J112+M112+P112+S112+V112+Y112+AB112+AE112+AH112+AK112+AN112</f>
        <v>0</v>
      </c>
      <c r="AR112" s="73">
        <f>+E112+H112+K112+N112+Q112+T112+W112+Z112+AC112+AF112+AI112+AL112+AO112</f>
        <v>0</v>
      </c>
      <c r="AS112" s="181">
        <f t="shared" si="14"/>
        <v>0</v>
      </c>
      <c r="AT112" s="159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73">
        <f t="shared" si="15"/>
        <v>0</v>
      </c>
      <c r="CH112" s="73">
        <f t="shared" si="16"/>
        <v>0</v>
      </c>
      <c r="CI112" s="73">
        <f t="shared" si="17"/>
        <v>0</v>
      </c>
      <c r="CJ112" s="181">
        <f t="shared" si="18"/>
        <v>0</v>
      </c>
      <c r="CK112" s="31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73">
        <f t="shared" si="19"/>
        <v>0</v>
      </c>
      <c r="DY112" s="73">
        <f t="shared" si="20"/>
        <v>0</v>
      </c>
      <c r="DZ112" s="73">
        <f t="shared" si="21"/>
        <v>0</v>
      </c>
      <c r="EA112" s="181">
        <f t="shared" si="22"/>
        <v>0</v>
      </c>
      <c r="EB112" s="309"/>
      <c r="EC112" s="309"/>
      <c r="ED112" s="309"/>
      <c r="EE112" s="309"/>
      <c r="EF112" s="309"/>
      <c r="EG112" s="309"/>
      <c r="EH112" s="309"/>
      <c r="EI112" s="216">
        <v>0</v>
      </c>
      <c r="EJ112" s="24">
        <v>0</v>
      </c>
      <c r="EK112" s="24">
        <v>0</v>
      </c>
      <c r="EL112" s="311">
        <f t="shared" si="28"/>
        <v>0</v>
      </c>
      <c r="EN112" s="97">
        <f t="shared" si="23"/>
        <v>0</v>
      </c>
      <c r="EO112" s="97">
        <f t="shared" si="24"/>
        <v>0</v>
      </c>
      <c r="EP112" s="97">
        <f t="shared" si="25"/>
        <v>0</v>
      </c>
      <c r="EQ112" s="97">
        <f t="shared" si="26"/>
        <v>0</v>
      </c>
    </row>
    <row r="113" spans="1:147" ht="15.75" thickBot="1" x14ac:dyDescent="0.3">
      <c r="A113" s="29" t="s">
        <v>218</v>
      </c>
      <c r="B113" s="254" t="s">
        <v>219</v>
      </c>
      <c r="C113" s="159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73">
        <f>+C113+F113+I113+L113+O113+R113+U113+X113+AA113+AD113+AG113+AJ113+AM113</f>
        <v>0</v>
      </c>
      <c r="AQ113" s="73">
        <f>+D113+G113+J113+M113+P113+S113+V113+Y113+AB113+AE113+AH113+AK113+AN113</f>
        <v>0</v>
      </c>
      <c r="AR113" s="73">
        <f>+E113+H113+K113+N113+Q113+T113+W113+Z113+AC113+AF113+AI113+AL113+AO113</f>
        <v>0</v>
      </c>
      <c r="AS113" s="181">
        <f t="shared" si="14"/>
        <v>0</v>
      </c>
      <c r="AT113" s="159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73">
        <f t="shared" si="15"/>
        <v>0</v>
      </c>
      <c r="CH113" s="73">
        <f t="shared" si="16"/>
        <v>0</v>
      </c>
      <c r="CI113" s="73">
        <f t="shared" si="17"/>
        <v>0</v>
      </c>
      <c r="CJ113" s="181">
        <f t="shared" si="18"/>
        <v>0</v>
      </c>
      <c r="CK113" s="31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73">
        <f t="shared" si="19"/>
        <v>0</v>
      </c>
      <c r="DY113" s="73">
        <f t="shared" si="20"/>
        <v>0</v>
      </c>
      <c r="DZ113" s="73">
        <f t="shared" si="21"/>
        <v>0</v>
      </c>
      <c r="EA113" s="181">
        <f t="shared" si="22"/>
        <v>0</v>
      </c>
      <c r="EB113" s="309"/>
      <c r="EC113" s="309"/>
      <c r="ED113" s="309"/>
      <c r="EE113" s="309"/>
      <c r="EF113" s="309"/>
      <c r="EG113" s="309"/>
      <c r="EH113" s="309"/>
      <c r="EI113" s="216">
        <v>0</v>
      </c>
      <c r="EJ113" s="24">
        <v>0</v>
      </c>
      <c r="EK113" s="24">
        <v>0</v>
      </c>
      <c r="EL113" s="311">
        <f t="shared" si="28"/>
        <v>0</v>
      </c>
      <c r="EN113" s="261">
        <f t="shared" si="23"/>
        <v>0</v>
      </c>
      <c r="EO113" s="261">
        <f t="shared" si="24"/>
        <v>0</v>
      </c>
      <c r="EP113" s="261">
        <f t="shared" si="25"/>
        <v>0</v>
      </c>
      <c r="EQ113" s="261">
        <f t="shared" si="26"/>
        <v>0</v>
      </c>
    </row>
    <row r="114" spans="1:147" ht="16.5" thickTop="1" thickBot="1" x14ac:dyDescent="0.3">
      <c r="B114" s="255" t="s">
        <v>473</v>
      </c>
      <c r="C114" s="257">
        <f>SUM(C5:C113)</f>
        <v>3699</v>
      </c>
      <c r="D114" s="258">
        <f t="shared" ref="D114:BS114" si="29">SUM(D5:D113)</f>
        <v>1466</v>
      </c>
      <c r="E114" s="258">
        <f t="shared" si="29"/>
        <v>1198</v>
      </c>
      <c r="F114" s="258">
        <f t="shared" si="29"/>
        <v>541</v>
      </c>
      <c r="G114" s="258">
        <f t="shared" si="29"/>
        <v>241</v>
      </c>
      <c r="H114" s="258">
        <f t="shared" si="29"/>
        <v>153</v>
      </c>
      <c r="I114" s="258">
        <f t="shared" si="29"/>
        <v>5936</v>
      </c>
      <c r="J114" s="258">
        <f t="shared" si="29"/>
        <v>4532</v>
      </c>
      <c r="K114" s="258">
        <f t="shared" si="29"/>
        <v>3468</v>
      </c>
      <c r="L114" s="258">
        <f t="shared" si="29"/>
        <v>1140</v>
      </c>
      <c r="M114" s="258">
        <f t="shared" si="29"/>
        <v>769</v>
      </c>
      <c r="N114" s="258">
        <f t="shared" si="29"/>
        <v>641</v>
      </c>
      <c r="O114" s="258">
        <f t="shared" si="29"/>
        <v>2250</v>
      </c>
      <c r="P114" s="258">
        <f t="shared" si="29"/>
        <v>1789</v>
      </c>
      <c r="Q114" s="258">
        <f t="shared" si="29"/>
        <v>1345</v>
      </c>
      <c r="R114" s="258">
        <f t="shared" si="29"/>
        <v>237</v>
      </c>
      <c r="S114" s="258">
        <f t="shared" si="29"/>
        <v>111</v>
      </c>
      <c r="T114" s="258">
        <f t="shared" si="29"/>
        <v>102</v>
      </c>
      <c r="U114" s="258">
        <f t="shared" si="29"/>
        <v>903</v>
      </c>
      <c r="V114" s="258">
        <f t="shared" si="29"/>
        <v>563</v>
      </c>
      <c r="W114" s="258">
        <f t="shared" si="29"/>
        <v>546</v>
      </c>
      <c r="X114" s="258">
        <f t="shared" si="29"/>
        <v>222</v>
      </c>
      <c r="Y114" s="258">
        <f t="shared" si="29"/>
        <v>161</v>
      </c>
      <c r="Z114" s="258">
        <f t="shared" si="29"/>
        <v>103</v>
      </c>
      <c r="AA114" s="258">
        <f t="shared" si="29"/>
        <v>377</v>
      </c>
      <c r="AB114" s="258">
        <f t="shared" si="29"/>
        <v>207</v>
      </c>
      <c r="AC114" s="258">
        <f t="shared" si="29"/>
        <v>160</v>
      </c>
      <c r="AD114" s="258">
        <f t="shared" si="29"/>
        <v>249</v>
      </c>
      <c r="AE114" s="258">
        <f t="shared" si="29"/>
        <v>206</v>
      </c>
      <c r="AF114" s="258">
        <f t="shared" si="29"/>
        <v>216</v>
      </c>
      <c r="AG114" s="258">
        <f t="shared" si="29"/>
        <v>3</v>
      </c>
      <c r="AH114" s="258">
        <f t="shared" si="29"/>
        <v>0</v>
      </c>
      <c r="AI114" s="258">
        <f t="shared" si="29"/>
        <v>4</v>
      </c>
      <c r="AJ114" s="258">
        <f t="shared" si="29"/>
        <v>1</v>
      </c>
      <c r="AK114" s="258">
        <f t="shared" si="29"/>
        <v>17</v>
      </c>
      <c r="AL114" s="258">
        <f t="shared" si="29"/>
        <v>3</v>
      </c>
      <c r="AM114" s="258">
        <f t="shared" si="29"/>
        <v>2233</v>
      </c>
      <c r="AN114" s="258">
        <f t="shared" si="29"/>
        <v>1490</v>
      </c>
      <c r="AO114" s="258">
        <f t="shared" si="29"/>
        <v>947</v>
      </c>
      <c r="AP114" s="258">
        <f>SUM(AP5:AP113)</f>
        <v>17791</v>
      </c>
      <c r="AQ114" s="258">
        <f>SUM(AQ5:AQ113)</f>
        <v>11552</v>
      </c>
      <c r="AR114" s="258">
        <f>SUM(AR5:AR113)</f>
        <v>8886</v>
      </c>
      <c r="AS114" s="259">
        <f>SUM(AS5:AS113)</f>
        <v>38229</v>
      </c>
      <c r="AT114" s="260">
        <f t="shared" si="29"/>
        <v>9</v>
      </c>
      <c r="AU114" s="258">
        <f t="shared" si="29"/>
        <v>2</v>
      </c>
      <c r="AV114" s="258">
        <f t="shared" si="29"/>
        <v>2</v>
      </c>
      <c r="AW114" s="258">
        <f t="shared" si="29"/>
        <v>0</v>
      </c>
      <c r="AX114" s="258">
        <f t="shared" si="29"/>
        <v>0</v>
      </c>
      <c r="AY114" s="258">
        <f t="shared" si="29"/>
        <v>0</v>
      </c>
      <c r="AZ114" s="258">
        <f t="shared" si="29"/>
        <v>21</v>
      </c>
      <c r="BA114" s="258">
        <f t="shared" si="29"/>
        <v>23</v>
      </c>
      <c r="BB114" s="258">
        <f t="shared" si="29"/>
        <v>15</v>
      </c>
      <c r="BC114" s="258">
        <f t="shared" si="29"/>
        <v>1</v>
      </c>
      <c r="BD114" s="258">
        <f t="shared" si="29"/>
        <v>0</v>
      </c>
      <c r="BE114" s="258">
        <f t="shared" si="29"/>
        <v>0</v>
      </c>
      <c r="BF114" s="258">
        <f t="shared" si="29"/>
        <v>2</v>
      </c>
      <c r="BG114" s="258">
        <f t="shared" si="29"/>
        <v>1</v>
      </c>
      <c r="BH114" s="258">
        <f t="shared" si="29"/>
        <v>1</v>
      </c>
      <c r="BI114" s="258">
        <f t="shared" si="29"/>
        <v>0</v>
      </c>
      <c r="BJ114" s="258">
        <f t="shared" si="29"/>
        <v>0</v>
      </c>
      <c r="BK114" s="258">
        <f t="shared" si="29"/>
        <v>0</v>
      </c>
      <c r="BL114" s="258">
        <f t="shared" si="29"/>
        <v>2</v>
      </c>
      <c r="BM114" s="258">
        <f t="shared" si="29"/>
        <v>1</v>
      </c>
      <c r="BN114" s="258">
        <f t="shared" si="29"/>
        <v>0</v>
      </c>
      <c r="BO114" s="258">
        <f t="shared" si="29"/>
        <v>0</v>
      </c>
      <c r="BP114" s="258">
        <f t="shared" si="29"/>
        <v>0</v>
      </c>
      <c r="BQ114" s="258">
        <f t="shared" si="29"/>
        <v>0</v>
      </c>
      <c r="BR114" s="258">
        <f t="shared" si="29"/>
        <v>0</v>
      </c>
      <c r="BS114" s="258">
        <f t="shared" si="29"/>
        <v>0</v>
      </c>
      <c r="BT114" s="258">
        <f t="shared" ref="BT114:DW114" si="30">SUM(BT5:BT113)</f>
        <v>0</v>
      </c>
      <c r="BU114" s="258">
        <f t="shared" si="30"/>
        <v>0</v>
      </c>
      <c r="BV114" s="258">
        <f t="shared" si="30"/>
        <v>0</v>
      </c>
      <c r="BW114" s="258">
        <f t="shared" si="30"/>
        <v>1</v>
      </c>
      <c r="BX114" s="258">
        <f t="shared" si="30"/>
        <v>0</v>
      </c>
      <c r="BY114" s="258">
        <f t="shared" si="30"/>
        <v>0</v>
      </c>
      <c r="BZ114" s="258">
        <f t="shared" si="30"/>
        <v>0</v>
      </c>
      <c r="CA114" s="258">
        <f t="shared" si="30"/>
        <v>0</v>
      </c>
      <c r="CB114" s="258">
        <f t="shared" si="30"/>
        <v>0</v>
      </c>
      <c r="CC114" s="258">
        <f t="shared" si="30"/>
        <v>0</v>
      </c>
      <c r="CD114" s="258">
        <f t="shared" si="30"/>
        <v>1</v>
      </c>
      <c r="CE114" s="258">
        <f t="shared" si="30"/>
        <v>0</v>
      </c>
      <c r="CF114" s="258">
        <f t="shared" si="30"/>
        <v>0</v>
      </c>
      <c r="CG114" s="258">
        <f>SUM(CG5:CG113)</f>
        <v>36</v>
      </c>
      <c r="CH114" s="258">
        <f>SUM(CH5:CH113)</f>
        <v>27</v>
      </c>
      <c r="CI114" s="258">
        <f>SUM(CI5:CI113)</f>
        <v>19</v>
      </c>
      <c r="CJ114" s="259">
        <f>SUM(CJ5:CJ113)</f>
        <v>82</v>
      </c>
      <c r="CK114" s="257">
        <f t="shared" si="30"/>
        <v>457</v>
      </c>
      <c r="CL114" s="258">
        <f t="shared" si="30"/>
        <v>244</v>
      </c>
      <c r="CM114" s="258">
        <f t="shared" si="30"/>
        <v>200</v>
      </c>
      <c r="CN114" s="258">
        <f t="shared" si="30"/>
        <v>26</v>
      </c>
      <c r="CO114" s="258">
        <f t="shared" si="30"/>
        <v>6</v>
      </c>
      <c r="CP114" s="258">
        <f t="shared" si="30"/>
        <v>20</v>
      </c>
      <c r="CQ114" s="258">
        <f t="shared" si="30"/>
        <v>1312</v>
      </c>
      <c r="CR114" s="258">
        <f t="shared" si="30"/>
        <v>974</v>
      </c>
      <c r="CS114" s="258">
        <f t="shared" si="30"/>
        <v>678</v>
      </c>
      <c r="CT114" s="258">
        <f t="shared" si="30"/>
        <v>159</v>
      </c>
      <c r="CU114" s="258">
        <f t="shared" si="30"/>
        <v>213</v>
      </c>
      <c r="CV114" s="258">
        <f t="shared" si="30"/>
        <v>87</v>
      </c>
      <c r="CW114" s="258">
        <f t="shared" si="30"/>
        <v>320</v>
      </c>
      <c r="CX114" s="258">
        <f t="shared" si="30"/>
        <v>318</v>
      </c>
      <c r="CY114" s="258">
        <f t="shared" si="30"/>
        <v>205</v>
      </c>
      <c r="CZ114" s="258">
        <f t="shared" si="30"/>
        <v>14</v>
      </c>
      <c r="DA114" s="258">
        <f t="shared" si="30"/>
        <v>19</v>
      </c>
      <c r="DB114" s="258">
        <f t="shared" si="30"/>
        <v>6</v>
      </c>
      <c r="DC114" s="258">
        <f t="shared" si="30"/>
        <v>307</v>
      </c>
      <c r="DD114" s="258">
        <f t="shared" si="30"/>
        <v>279</v>
      </c>
      <c r="DE114" s="258">
        <f t="shared" si="30"/>
        <v>215</v>
      </c>
      <c r="DF114" s="258">
        <f t="shared" si="30"/>
        <v>18</v>
      </c>
      <c r="DG114" s="258">
        <f t="shared" si="30"/>
        <v>11</v>
      </c>
      <c r="DH114" s="258">
        <f t="shared" si="30"/>
        <v>5</v>
      </c>
      <c r="DI114" s="258">
        <f t="shared" si="30"/>
        <v>2</v>
      </c>
      <c r="DJ114" s="258">
        <f t="shared" si="30"/>
        <v>12</v>
      </c>
      <c r="DK114" s="258">
        <f t="shared" si="30"/>
        <v>4</v>
      </c>
      <c r="DL114" s="258">
        <f t="shared" si="30"/>
        <v>51</v>
      </c>
      <c r="DM114" s="258">
        <f t="shared" si="30"/>
        <v>45</v>
      </c>
      <c r="DN114" s="258">
        <f t="shared" si="30"/>
        <v>23</v>
      </c>
      <c r="DO114" s="258">
        <f t="shared" si="30"/>
        <v>2</v>
      </c>
      <c r="DP114" s="258">
        <f t="shared" si="30"/>
        <v>0</v>
      </c>
      <c r="DQ114" s="258">
        <f t="shared" si="30"/>
        <v>0</v>
      </c>
      <c r="DR114" s="258">
        <f t="shared" si="30"/>
        <v>3</v>
      </c>
      <c r="DS114" s="258">
        <f t="shared" si="30"/>
        <v>1</v>
      </c>
      <c r="DT114" s="258">
        <f t="shared" si="30"/>
        <v>0</v>
      </c>
      <c r="DU114" s="258">
        <f t="shared" si="30"/>
        <v>314</v>
      </c>
      <c r="DV114" s="258">
        <f t="shared" si="30"/>
        <v>224</v>
      </c>
      <c r="DW114" s="258">
        <f t="shared" si="30"/>
        <v>173</v>
      </c>
      <c r="DX114" s="258">
        <f>SUM(DX5:DX113)</f>
        <v>2985</v>
      </c>
      <c r="DY114" s="258">
        <f>SUM(DY5:DY113)</f>
        <v>2346</v>
      </c>
      <c r="DZ114" s="258">
        <f>SUM(DZ5:DZ113)</f>
        <v>1616</v>
      </c>
      <c r="EA114" s="259">
        <f>SUM(EA5:EA113)</f>
        <v>6947</v>
      </c>
      <c r="EB114" s="310"/>
      <c r="EC114" s="310"/>
      <c r="ED114" s="310"/>
      <c r="EE114" s="310"/>
      <c r="EF114" s="310"/>
      <c r="EG114" s="310"/>
      <c r="EH114" s="310"/>
      <c r="EI114" s="169">
        <v>38229</v>
      </c>
      <c r="EJ114" s="170">
        <v>82</v>
      </c>
      <c r="EK114" s="170">
        <f>SUM(EK5:EK113)</f>
        <v>6947</v>
      </c>
      <c r="EL114" s="312">
        <f>SUM(EL5:EL113)</f>
        <v>45258</v>
      </c>
      <c r="EN114" s="35">
        <f>SUM(EN5:EN113)</f>
        <v>20812</v>
      </c>
      <c r="EO114" s="35">
        <f>SUM(EO5:EO113)</f>
        <v>13925</v>
      </c>
      <c r="EP114" s="35">
        <f>SUM(EP5:EP113)</f>
        <v>10521</v>
      </c>
      <c r="EQ114" s="35">
        <f>SUM(EQ5:EQ113)</f>
        <v>45258</v>
      </c>
    </row>
    <row r="115" spans="1:147" ht="15.75" thickTop="1" x14ac:dyDescent="0.25">
      <c r="EH115" s="302"/>
    </row>
  </sheetData>
  <mergeCells count="49">
    <mergeCell ref="DR3:DT3"/>
    <mergeCell ref="DU3:DW3"/>
    <mergeCell ref="DC3:DE3"/>
    <mergeCell ref="DF3:DH3"/>
    <mergeCell ref="DI3:DK3"/>
    <mergeCell ref="DL3:DN3"/>
    <mergeCell ref="DO3:DQ3"/>
    <mergeCell ref="CN3:CP3"/>
    <mergeCell ref="CQ3:CS3"/>
    <mergeCell ref="CT3:CV3"/>
    <mergeCell ref="CW3:CY3"/>
    <mergeCell ref="CZ3:DB3"/>
    <mergeCell ref="BU3:BW3"/>
    <mergeCell ref="BX3:BZ3"/>
    <mergeCell ref="CA3:CC3"/>
    <mergeCell ref="CD3:CF3"/>
    <mergeCell ref="CK3:CM3"/>
    <mergeCell ref="BF3:BH3"/>
    <mergeCell ref="BI3:BK3"/>
    <mergeCell ref="BL3:BN3"/>
    <mergeCell ref="BO3:BQ3"/>
    <mergeCell ref="BR3:BT3"/>
    <mergeCell ref="AT3:AV3"/>
    <mergeCell ref="AW3:AY3"/>
    <mergeCell ref="AZ3:BB3"/>
    <mergeCell ref="BC3:BE3"/>
    <mergeCell ref="AM3:AO3"/>
    <mergeCell ref="A2:A4"/>
    <mergeCell ref="B2:B4"/>
    <mergeCell ref="C3:E3"/>
    <mergeCell ref="F3:H3"/>
    <mergeCell ref="I3:K3"/>
    <mergeCell ref="AG3:AI3"/>
    <mergeCell ref="AJ3:AL3"/>
    <mergeCell ref="AD3:AF3"/>
    <mergeCell ref="AA3:AC3"/>
    <mergeCell ref="EI2:EL3"/>
    <mergeCell ref="DX3:EA3"/>
    <mergeCell ref="CK2:EA2"/>
    <mergeCell ref="EN2:EQ3"/>
    <mergeCell ref="AP3:AS3"/>
    <mergeCell ref="C2:AS2"/>
    <mergeCell ref="CG3:CJ3"/>
    <mergeCell ref="AT2:CJ2"/>
    <mergeCell ref="L3:N3"/>
    <mergeCell ref="O3:Q3"/>
    <mergeCell ref="R3:T3"/>
    <mergeCell ref="U3:W3"/>
    <mergeCell ref="X3:Z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808CE3973E2F4C81ED315EA2A2AAEA" ma:contentTypeVersion="0" ma:contentTypeDescription="Crear nuevo documento." ma:contentTypeScope="" ma:versionID="3c80509cee2d4a31be99e077a60b7c9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1F8073-3760-470B-9D15-6248AC017E6B}"/>
</file>

<file path=customXml/itemProps2.xml><?xml version="1.0" encoding="utf-8"?>
<ds:datastoreItem xmlns:ds="http://schemas.openxmlformats.org/officeDocument/2006/customXml" ds:itemID="{8282C59B-C371-4E9F-B955-740966CB1A2C}"/>
</file>

<file path=customXml/itemProps3.xml><?xml version="1.0" encoding="utf-8"?>
<ds:datastoreItem xmlns:ds="http://schemas.openxmlformats.org/officeDocument/2006/customXml" ds:itemID="{6A5E3708-310A-450C-A6F3-1689A2346D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52</vt:i4>
      </vt:variant>
    </vt:vector>
  </HeadingPairs>
  <TitlesOfParts>
    <vt:vector size="52" baseType="lpstr">
      <vt:lpstr>Matricula Programas Educativos</vt:lpstr>
      <vt:lpstr>PE's por Nivel </vt:lpstr>
      <vt:lpstr>Matrícula Total </vt:lpstr>
      <vt:lpstr>Nuevo Ingreso</vt:lpstr>
      <vt:lpstr>Ind. 01 </vt:lpstr>
      <vt:lpstr>Ind. 02 </vt:lpstr>
      <vt:lpstr>Ind. 03 </vt:lpstr>
      <vt:lpstr>Ind. 04 </vt:lpstr>
      <vt:lpstr>Ind. 04 b </vt:lpstr>
      <vt:lpstr>Ind. 05 </vt:lpstr>
      <vt:lpstr>Ind. 06 </vt:lpstr>
      <vt:lpstr>Ind. 07 </vt:lpstr>
      <vt:lpstr>Ind. 07 b </vt:lpstr>
      <vt:lpstr>Ind. 08 </vt:lpstr>
      <vt:lpstr>Ind. 09 </vt:lpstr>
      <vt:lpstr>Ind. 10 </vt:lpstr>
      <vt:lpstr>Ind. 10 b </vt:lpstr>
      <vt:lpstr>Ind. 11 </vt:lpstr>
      <vt:lpstr>Ind. 12 </vt:lpstr>
      <vt:lpstr>Ind. 13 </vt:lpstr>
      <vt:lpstr>Ind. 13 b </vt:lpstr>
      <vt:lpstr>Ind. 13 c </vt:lpstr>
      <vt:lpstr>Ind. 14 </vt:lpstr>
      <vt:lpstr>Ind. 15</vt:lpstr>
      <vt:lpstr>Ind. 16 </vt:lpstr>
      <vt:lpstr>Ind. 17 </vt:lpstr>
      <vt:lpstr>Ind. 18 </vt:lpstr>
      <vt:lpstr>Ind. 19 </vt:lpstr>
      <vt:lpstr>Ind. 19 b </vt:lpstr>
      <vt:lpstr>Ind. 19 c </vt:lpstr>
      <vt:lpstr>Ind. 20 </vt:lpstr>
      <vt:lpstr>Ind. 21 </vt:lpstr>
      <vt:lpstr>Ind. 22 </vt:lpstr>
      <vt:lpstr>Ind. 23 </vt:lpstr>
      <vt:lpstr>Ind. 23 b </vt:lpstr>
      <vt:lpstr>Ind. 24 </vt:lpstr>
      <vt:lpstr>Ind. 24 b </vt:lpstr>
      <vt:lpstr>Ind. 25 </vt:lpstr>
      <vt:lpstr>Ind. 26 </vt:lpstr>
      <vt:lpstr>Ind. 27 </vt:lpstr>
      <vt:lpstr>Ind. 28 </vt:lpstr>
      <vt:lpstr>Ind. 28 b </vt:lpstr>
      <vt:lpstr>Ind. 29 </vt:lpstr>
      <vt:lpstr>Ind. 29 b </vt:lpstr>
      <vt:lpstr>Ind. 30 </vt:lpstr>
      <vt:lpstr>Ind. 31 </vt:lpstr>
      <vt:lpstr>Ind. 31 b </vt:lpstr>
      <vt:lpstr>Ind. 32 </vt:lpstr>
      <vt:lpstr>Ind. 33 </vt:lpstr>
      <vt:lpstr>Ind. 34 </vt:lpstr>
      <vt:lpstr>Ind. 35 </vt:lpstr>
      <vt:lpstr>Ind. 36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CGUT</dc:creator>
  <cp:lastModifiedBy>SONIA TAPIA GARCIA</cp:lastModifiedBy>
  <cp:lastPrinted>2015-10-20T16:27:02Z</cp:lastPrinted>
  <dcterms:created xsi:type="dcterms:W3CDTF">2013-10-07T19:23:27Z</dcterms:created>
  <dcterms:modified xsi:type="dcterms:W3CDTF">2016-03-29T19:38:39Z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0x01010000808CE3973E2F4C81ED315EA2A2AAEA</vt:lpwstr>
  </property>
</Properties>
</file>